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file_Trinh_NTP\Downloads\"/>
    </mc:Choice>
  </mc:AlternateContent>
  <bookViews>
    <workbookView xWindow="-105" yWindow="-105" windowWidth="19425" windowHeight="10425" tabRatio="503" activeTab="1"/>
  </bookViews>
  <sheets>
    <sheet name="Sheet1_Summary Report" sheetId="7" r:id="rId1"/>
    <sheet name="Sheet2_Detail Report" sheetId="4" r:id="rId2"/>
    <sheet name="Sheet3_Violation Report" sheetId="15" r:id="rId3"/>
  </sheets>
  <externalReferences>
    <externalReference r:id="rId4"/>
    <externalReference r:id="rId5"/>
    <externalReference r:id="rId6"/>
  </externalReferences>
  <definedNames>
    <definedName name="_Fill" localSheetId="0" hidden="1">#REF!</definedName>
    <definedName name="_Fill" localSheetId="1" hidden="1">#REF!</definedName>
    <definedName name="_Fill" hidden="1">#REF!</definedName>
    <definedName name="_xlnm._FilterDatabase" localSheetId="1" hidden="1">'Sheet2_Detail Report'!$A$12:$BO$141</definedName>
    <definedName name="Currency">[1]Currency!$A$2:$A$4</definedName>
    <definedName name="DSAD" localSheetId="0">'[2]bao-gia'!#REF!</definedName>
    <definedName name="DSAD" localSheetId="1">'[2]bao-gia'!#REF!</definedName>
    <definedName name="DSAD" localSheetId="2">'[2]bao-gia'!#REF!</definedName>
    <definedName name="DSAD">'[2]bao-gia'!#REF!</definedName>
    <definedName name="DSNV20062017" localSheetId="0">#REF!</definedName>
    <definedName name="DSNV20062017" localSheetId="1">#REF!</definedName>
    <definedName name="DSNV20062017">#REF!</definedName>
    <definedName name="HEÄSOÅ" localSheetId="0">'[2]bao-gia'!#REF!</definedName>
    <definedName name="HEÄSOÅ" localSheetId="1">'[2]bao-gia'!#REF!</definedName>
    <definedName name="HEÄSOÅ">'[2]bao-gia'!#REF!</definedName>
    <definedName name="HEÄSOÅ3" localSheetId="0">'[2]bao-gia'!#REF!</definedName>
    <definedName name="HEÄSOÅ3" localSheetId="1">'[2]bao-gia'!#REF!</definedName>
    <definedName name="HEÄSOÅ3">'[2]bao-gia'!#REF!</definedName>
    <definedName name="LSAddSalaryID">[1]LSAddSalaryID!$A$2:$A$53</definedName>
    <definedName name="OT" localSheetId="0">#REF!</definedName>
    <definedName name="OT" localSheetId="1">#REF!</definedName>
    <definedName name="OT">#REF!</definedName>
    <definedName name="OT_ADJ" localSheetId="0">#REF!</definedName>
    <definedName name="OT_ADJ" localSheetId="1">#REF!</definedName>
    <definedName name="OT_ADJ">#REF!</definedName>
    <definedName name="_xlnm.Print_Area" localSheetId="0">'Sheet1_Summary Report'!$B$1:$Y$109</definedName>
    <definedName name="_xlnm.Print_Area" localSheetId="1">'Sheet2_Detail Report'!$B$9:$BB$56</definedName>
    <definedName name="sas" localSheetId="0" hidden="1">#REF!</definedName>
    <definedName name="sas" localSheetId="1" hidden="1">#REF!</definedName>
    <definedName name="sas" hidden="1">#REF!</definedName>
    <definedName name="swd" localSheetId="0" hidden="1">#REF!</definedName>
    <definedName name="swd" localSheetId="1" hidden="1">#REF!</definedName>
    <definedName name="swd" hidden="1">#REF!</definedName>
    <definedName name="T11.2010" localSheetId="0">#REF!</definedName>
    <definedName name="T11.2010" localSheetId="1">#REF!</definedName>
    <definedName name="T11.2010">#REF!</definedName>
    <definedName name="TRISO" localSheetId="0">#REF!</definedName>
    <definedName name="TRISO" localSheetId="1">#REF!</definedName>
    <definedName name="TRISO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818" i="4" l="1"/>
  <c r="AZ818" i="4"/>
  <c r="AY818" i="4"/>
  <c r="BA817" i="4"/>
  <c r="AZ817" i="4"/>
  <c r="AY817" i="4"/>
  <c r="BA816" i="4"/>
  <c r="AZ816" i="4"/>
  <c r="AY816" i="4"/>
  <c r="BA815" i="4"/>
  <c r="AZ815" i="4"/>
  <c r="AY815" i="4"/>
  <c r="BA814" i="4"/>
  <c r="AZ814" i="4"/>
  <c r="AY814" i="4"/>
  <c r="BA813" i="4"/>
  <c r="AZ813" i="4"/>
  <c r="AY813" i="4"/>
  <c r="BA812" i="4"/>
  <c r="AZ812" i="4"/>
  <c r="AY812" i="4"/>
  <c r="BA811" i="4"/>
  <c r="AZ811" i="4"/>
  <c r="AY811" i="4"/>
  <c r="BA810" i="4"/>
  <c r="AZ810" i="4"/>
  <c r="AY810" i="4"/>
  <c r="BA809" i="4"/>
  <c r="AZ809" i="4"/>
  <c r="AY809" i="4"/>
  <c r="BA808" i="4"/>
  <c r="AZ808" i="4"/>
  <c r="AY808" i="4"/>
  <c r="BA807" i="4"/>
  <c r="AZ807" i="4"/>
  <c r="AY807" i="4"/>
  <c r="BA806" i="4"/>
  <c r="AZ806" i="4"/>
  <c r="AY806" i="4"/>
  <c r="BA805" i="4"/>
  <c r="AZ805" i="4"/>
  <c r="AY805" i="4"/>
  <c r="BA804" i="4"/>
  <c r="AZ804" i="4"/>
  <c r="AY804" i="4"/>
  <c r="BA803" i="4"/>
  <c r="AZ803" i="4"/>
  <c r="AY803" i="4"/>
  <c r="BA802" i="4"/>
  <c r="AZ802" i="4"/>
  <c r="AY802" i="4"/>
  <c r="BA801" i="4"/>
  <c r="AZ801" i="4"/>
  <c r="AY801" i="4"/>
  <c r="BA800" i="4"/>
  <c r="AZ800" i="4"/>
  <c r="AY800" i="4"/>
  <c r="BA799" i="4"/>
  <c r="AZ799" i="4"/>
  <c r="AY799" i="4"/>
  <c r="BA798" i="4"/>
  <c r="AZ798" i="4"/>
  <c r="AY798" i="4"/>
  <c r="BA797" i="4"/>
  <c r="AZ797" i="4"/>
  <c r="AY797" i="4"/>
  <c r="BA796" i="4"/>
  <c r="AZ796" i="4"/>
  <c r="AY796" i="4"/>
  <c r="BA795" i="4"/>
  <c r="AZ795" i="4"/>
  <c r="AY795" i="4"/>
  <c r="BA794" i="4"/>
  <c r="AZ794" i="4"/>
  <c r="AY794" i="4"/>
  <c r="BA793" i="4"/>
  <c r="AZ793" i="4"/>
  <c r="AY793" i="4"/>
  <c r="BA792" i="4"/>
  <c r="AZ792" i="4"/>
  <c r="AY792" i="4"/>
  <c r="BA791" i="4"/>
  <c r="AZ791" i="4"/>
  <c r="AY791" i="4"/>
  <c r="BA790" i="4"/>
  <c r="AZ790" i="4"/>
  <c r="AY790" i="4"/>
  <c r="BA789" i="4"/>
  <c r="AZ789" i="4"/>
  <c r="AY789" i="4"/>
  <c r="BA788" i="4"/>
  <c r="AZ788" i="4"/>
  <c r="AY788" i="4"/>
  <c r="BA787" i="4"/>
  <c r="AZ787" i="4"/>
  <c r="AY787" i="4"/>
  <c r="BA786" i="4"/>
  <c r="AZ786" i="4"/>
  <c r="AY786" i="4"/>
  <c r="BA785" i="4"/>
  <c r="AZ785" i="4"/>
  <c r="AY785" i="4"/>
  <c r="BA784" i="4"/>
  <c r="AZ784" i="4"/>
  <c r="AY784" i="4"/>
  <c r="BA783" i="4"/>
  <c r="AZ783" i="4"/>
  <c r="AY783" i="4"/>
  <c r="BA782" i="4"/>
  <c r="AZ782" i="4"/>
  <c r="AY782" i="4"/>
  <c r="BA781" i="4"/>
  <c r="AZ781" i="4"/>
  <c r="AY781" i="4"/>
  <c r="BA780" i="4"/>
  <c r="AZ780" i="4"/>
  <c r="AY780" i="4"/>
  <c r="BA779" i="4"/>
  <c r="AZ779" i="4"/>
  <c r="AY779" i="4"/>
  <c r="BA778" i="4"/>
  <c r="AZ778" i="4"/>
  <c r="AY778" i="4"/>
  <c r="BA777" i="4"/>
  <c r="AZ777" i="4"/>
  <c r="AY777" i="4"/>
  <c r="BA776" i="4"/>
  <c r="AZ776" i="4"/>
  <c r="AY776" i="4"/>
  <c r="BA775" i="4"/>
  <c r="AZ775" i="4"/>
  <c r="AY775" i="4"/>
  <c r="BA774" i="4"/>
  <c r="AZ774" i="4"/>
  <c r="AY774" i="4"/>
  <c r="BA773" i="4"/>
  <c r="AZ773" i="4"/>
  <c r="AY773" i="4"/>
  <c r="BA772" i="4"/>
  <c r="AZ772" i="4"/>
  <c r="AY772" i="4"/>
  <c r="BA771" i="4"/>
  <c r="AZ771" i="4"/>
  <c r="AY771" i="4"/>
  <c r="BA770" i="4"/>
  <c r="AZ770" i="4"/>
  <c r="AY770" i="4"/>
  <c r="BA769" i="4"/>
  <c r="AZ769" i="4"/>
  <c r="AY769" i="4"/>
  <c r="BA768" i="4"/>
  <c r="AZ768" i="4"/>
  <c r="AY768" i="4"/>
  <c r="BA767" i="4"/>
  <c r="AZ767" i="4"/>
  <c r="AY767" i="4"/>
  <c r="BA766" i="4"/>
  <c r="AZ766" i="4"/>
  <c r="AY766" i="4"/>
  <c r="BA765" i="4"/>
  <c r="AZ765" i="4"/>
  <c r="AY765" i="4"/>
  <c r="BA764" i="4"/>
  <c r="AZ764" i="4"/>
  <c r="AY764" i="4"/>
  <c r="BA763" i="4"/>
  <c r="AZ763" i="4"/>
  <c r="AY763" i="4"/>
  <c r="BA762" i="4"/>
  <c r="AZ762" i="4"/>
  <c r="AY762" i="4"/>
  <c r="BA761" i="4"/>
  <c r="AZ761" i="4"/>
  <c r="AY761" i="4"/>
  <c r="BA760" i="4"/>
  <c r="AZ760" i="4"/>
  <c r="AY760" i="4"/>
  <c r="BA759" i="4"/>
  <c r="AZ759" i="4"/>
  <c r="AY759" i="4"/>
  <c r="BA758" i="4"/>
  <c r="AZ758" i="4"/>
  <c r="AY758" i="4"/>
  <c r="BA757" i="4"/>
  <c r="AZ757" i="4"/>
  <c r="AY757" i="4"/>
  <c r="BA756" i="4"/>
  <c r="AZ756" i="4"/>
  <c r="AY756" i="4"/>
  <c r="BA755" i="4"/>
  <c r="AZ755" i="4"/>
  <c r="AY755" i="4"/>
  <c r="BA754" i="4"/>
  <c r="AZ754" i="4"/>
  <c r="AY754" i="4"/>
  <c r="BA753" i="4"/>
  <c r="AZ753" i="4"/>
  <c r="AY753" i="4"/>
  <c r="BA752" i="4"/>
  <c r="AZ752" i="4"/>
  <c r="AY752" i="4"/>
  <c r="BA751" i="4"/>
  <c r="AZ751" i="4"/>
  <c r="AY751" i="4"/>
  <c r="BA750" i="4"/>
  <c r="AZ750" i="4"/>
  <c r="AY750" i="4"/>
  <c r="BA749" i="4"/>
  <c r="AZ749" i="4"/>
  <c r="AY749" i="4"/>
  <c r="BA748" i="4"/>
  <c r="AZ748" i="4"/>
  <c r="AY748" i="4"/>
  <c r="BA747" i="4"/>
  <c r="AZ747" i="4"/>
  <c r="AY747" i="4"/>
  <c r="BA746" i="4"/>
  <c r="AZ746" i="4"/>
  <c r="AY746" i="4"/>
  <c r="BA745" i="4"/>
  <c r="AZ745" i="4"/>
  <c r="AY745" i="4"/>
  <c r="BA744" i="4"/>
  <c r="AZ744" i="4"/>
  <c r="AY744" i="4"/>
  <c r="BA743" i="4"/>
  <c r="AZ743" i="4"/>
  <c r="AY743" i="4"/>
  <c r="BA742" i="4"/>
  <c r="AZ742" i="4"/>
  <c r="AY742" i="4"/>
  <c r="BA741" i="4"/>
  <c r="AZ741" i="4"/>
  <c r="AY741" i="4"/>
  <c r="BA740" i="4"/>
  <c r="AZ740" i="4"/>
  <c r="AY740" i="4"/>
  <c r="BA739" i="4"/>
  <c r="AZ739" i="4"/>
  <c r="AY739" i="4"/>
  <c r="BA738" i="4"/>
  <c r="AZ738" i="4"/>
  <c r="AY738" i="4"/>
  <c r="BA737" i="4"/>
  <c r="AZ737" i="4"/>
  <c r="AY737" i="4"/>
  <c r="BA736" i="4"/>
  <c r="AZ736" i="4"/>
  <c r="AY736" i="4"/>
  <c r="BA735" i="4"/>
  <c r="AZ735" i="4"/>
  <c r="AY735" i="4"/>
  <c r="BA734" i="4"/>
  <c r="AZ734" i="4"/>
  <c r="AY734" i="4"/>
  <c r="BA733" i="4"/>
  <c r="AZ733" i="4"/>
  <c r="AY733" i="4"/>
  <c r="BA732" i="4"/>
  <c r="AZ732" i="4"/>
  <c r="AY732" i="4"/>
  <c r="BA731" i="4"/>
  <c r="AZ731" i="4"/>
  <c r="AY731" i="4"/>
  <c r="BA730" i="4"/>
  <c r="AZ730" i="4"/>
  <c r="AY730" i="4"/>
  <c r="BA729" i="4"/>
  <c r="AZ729" i="4"/>
  <c r="AY729" i="4"/>
  <c r="BA728" i="4"/>
  <c r="AZ728" i="4"/>
  <c r="AY728" i="4"/>
  <c r="BA727" i="4"/>
  <c r="AZ727" i="4"/>
  <c r="AY727" i="4"/>
  <c r="BA726" i="4"/>
  <c r="AZ726" i="4"/>
  <c r="AY726" i="4"/>
  <c r="BA725" i="4"/>
  <c r="AZ725" i="4"/>
  <c r="AY725" i="4"/>
  <c r="BA724" i="4"/>
  <c r="AZ724" i="4"/>
  <c r="AY724" i="4"/>
  <c r="BA723" i="4"/>
  <c r="AZ723" i="4"/>
  <c r="AY723" i="4"/>
  <c r="BA722" i="4"/>
  <c r="AZ722" i="4"/>
  <c r="AY722" i="4"/>
  <c r="BA721" i="4"/>
  <c r="AZ721" i="4"/>
  <c r="AY721" i="4"/>
  <c r="BA720" i="4"/>
  <c r="AZ720" i="4"/>
  <c r="AY720" i="4"/>
  <c r="BA719" i="4"/>
  <c r="AZ719" i="4"/>
  <c r="AY719" i="4"/>
  <c r="BA718" i="4"/>
  <c r="AZ718" i="4"/>
  <c r="AY718" i="4"/>
  <c r="BA717" i="4"/>
  <c r="AZ717" i="4"/>
  <c r="AY717" i="4"/>
  <c r="BA716" i="4"/>
  <c r="AZ716" i="4"/>
  <c r="AY716" i="4"/>
  <c r="BA715" i="4"/>
  <c r="AZ715" i="4"/>
  <c r="AY715" i="4"/>
  <c r="BA714" i="4"/>
  <c r="AZ714" i="4"/>
  <c r="AY714" i="4"/>
  <c r="BA713" i="4"/>
  <c r="AZ713" i="4"/>
  <c r="AY713" i="4"/>
  <c r="BA712" i="4"/>
  <c r="AZ712" i="4"/>
  <c r="AY712" i="4"/>
  <c r="BA711" i="4"/>
  <c r="AZ711" i="4"/>
  <c r="AY711" i="4"/>
  <c r="BA710" i="4"/>
  <c r="AZ710" i="4"/>
  <c r="AY710" i="4"/>
  <c r="BA709" i="4"/>
  <c r="AZ709" i="4"/>
  <c r="AY709" i="4"/>
  <c r="BA708" i="4"/>
  <c r="AZ708" i="4"/>
  <c r="AY708" i="4"/>
  <c r="BA707" i="4"/>
  <c r="AZ707" i="4"/>
  <c r="AY707" i="4"/>
  <c r="BA706" i="4"/>
  <c r="AZ706" i="4"/>
  <c r="AY706" i="4"/>
  <c r="BA705" i="4"/>
  <c r="AZ705" i="4"/>
  <c r="AY705" i="4"/>
  <c r="BA704" i="4"/>
  <c r="AZ704" i="4"/>
  <c r="AY704" i="4"/>
  <c r="BA703" i="4"/>
  <c r="AZ703" i="4"/>
  <c r="AY703" i="4"/>
  <c r="BA702" i="4"/>
  <c r="AZ702" i="4"/>
  <c r="AY702" i="4"/>
  <c r="BA701" i="4"/>
  <c r="AZ701" i="4"/>
  <c r="AY701" i="4"/>
  <c r="BA700" i="4"/>
  <c r="AZ700" i="4"/>
  <c r="AY700" i="4"/>
  <c r="BA699" i="4"/>
  <c r="AZ699" i="4"/>
  <c r="AY699" i="4"/>
  <c r="BA698" i="4"/>
  <c r="AZ698" i="4"/>
  <c r="AY698" i="4"/>
  <c r="BA697" i="4"/>
  <c r="AZ697" i="4"/>
  <c r="AY697" i="4"/>
  <c r="BA696" i="4"/>
  <c r="AZ696" i="4"/>
  <c r="AY696" i="4"/>
  <c r="BA695" i="4"/>
  <c r="AZ695" i="4"/>
  <c r="AY695" i="4"/>
  <c r="BA694" i="4"/>
  <c r="AZ694" i="4"/>
  <c r="AY694" i="4"/>
  <c r="BA693" i="4"/>
  <c r="AZ693" i="4"/>
  <c r="AY693" i="4"/>
  <c r="BA692" i="4"/>
  <c r="AZ692" i="4"/>
  <c r="AY692" i="4"/>
  <c r="BA691" i="4"/>
  <c r="AZ691" i="4"/>
  <c r="AY691" i="4"/>
  <c r="BA690" i="4"/>
  <c r="AZ690" i="4"/>
  <c r="AY690" i="4"/>
  <c r="BA682" i="4"/>
  <c r="AZ682" i="4"/>
  <c r="AY682" i="4"/>
  <c r="BA681" i="4"/>
  <c r="AZ681" i="4"/>
  <c r="AY681" i="4"/>
  <c r="BA680" i="4"/>
  <c r="AZ680" i="4"/>
  <c r="AY680" i="4"/>
  <c r="BA679" i="4"/>
  <c r="AZ679" i="4"/>
  <c r="AY679" i="4"/>
  <c r="BA678" i="4"/>
  <c r="AZ678" i="4"/>
  <c r="AY678" i="4"/>
  <c r="BA677" i="4"/>
  <c r="AZ677" i="4"/>
  <c r="AY677" i="4"/>
  <c r="BA676" i="4"/>
  <c r="AZ676" i="4"/>
  <c r="AY676" i="4"/>
  <c r="BA675" i="4"/>
  <c r="AZ675" i="4"/>
  <c r="AY675" i="4"/>
  <c r="BA674" i="4"/>
  <c r="AZ674" i="4"/>
  <c r="AY674" i="4"/>
  <c r="BA673" i="4"/>
  <c r="AZ673" i="4"/>
  <c r="AY673" i="4"/>
  <c r="BA672" i="4"/>
  <c r="AZ672" i="4"/>
  <c r="AY672" i="4"/>
  <c r="BA671" i="4"/>
  <c r="AZ671" i="4"/>
  <c r="AY671" i="4"/>
  <c r="BA670" i="4"/>
  <c r="AZ670" i="4"/>
  <c r="AY670" i="4"/>
  <c r="BA669" i="4"/>
  <c r="AZ669" i="4"/>
  <c r="AY669" i="4"/>
  <c r="BA668" i="4"/>
  <c r="AZ668" i="4"/>
  <c r="AY668" i="4"/>
  <c r="BA667" i="4"/>
  <c r="AZ667" i="4"/>
  <c r="AY667" i="4"/>
  <c r="BA666" i="4"/>
  <c r="AZ666" i="4"/>
  <c r="AY666" i="4"/>
  <c r="BA665" i="4"/>
  <c r="AZ665" i="4"/>
  <c r="AY665" i="4"/>
  <c r="BA664" i="4"/>
  <c r="AZ664" i="4"/>
  <c r="AY664" i="4"/>
  <c r="BA663" i="4"/>
  <c r="AZ663" i="4"/>
  <c r="AY663" i="4"/>
  <c r="BA662" i="4"/>
  <c r="AZ662" i="4"/>
  <c r="AY662" i="4"/>
  <c r="BA661" i="4"/>
  <c r="AZ661" i="4"/>
  <c r="AY661" i="4"/>
  <c r="BA660" i="4"/>
  <c r="AZ660" i="4"/>
  <c r="AY660" i="4"/>
  <c r="BA659" i="4"/>
  <c r="AZ659" i="4"/>
  <c r="AY659" i="4"/>
  <c r="BA658" i="4"/>
  <c r="AZ658" i="4"/>
  <c r="AY658" i="4"/>
  <c r="BA657" i="4"/>
  <c r="AZ657" i="4"/>
  <c r="AY657" i="4"/>
  <c r="BA656" i="4"/>
  <c r="AZ656" i="4"/>
  <c r="AY656" i="4"/>
  <c r="BA655" i="4"/>
  <c r="AZ655" i="4"/>
  <c r="AY655" i="4"/>
  <c r="BA654" i="4"/>
  <c r="AZ654" i="4"/>
  <c r="AY654" i="4"/>
  <c r="BA653" i="4"/>
  <c r="AZ653" i="4"/>
  <c r="AY653" i="4"/>
  <c r="BA652" i="4"/>
  <c r="AZ652" i="4"/>
  <c r="AY652" i="4"/>
  <c r="BA651" i="4"/>
  <c r="AZ651" i="4"/>
  <c r="AY651" i="4"/>
  <c r="BA650" i="4"/>
  <c r="AZ650" i="4"/>
  <c r="AY650" i="4"/>
  <c r="BA649" i="4"/>
  <c r="AZ649" i="4"/>
  <c r="AY649" i="4"/>
  <c r="BA648" i="4"/>
  <c r="AZ648" i="4"/>
  <c r="AY648" i="4"/>
  <c r="BA647" i="4"/>
  <c r="AZ647" i="4"/>
  <c r="AY647" i="4"/>
  <c r="BA646" i="4"/>
  <c r="AZ646" i="4"/>
  <c r="AY646" i="4"/>
  <c r="BA645" i="4"/>
  <c r="AZ645" i="4"/>
  <c r="AY645" i="4"/>
  <c r="BA644" i="4"/>
  <c r="AZ644" i="4"/>
  <c r="AY644" i="4"/>
  <c r="BA643" i="4"/>
  <c r="AZ643" i="4"/>
  <c r="AY643" i="4"/>
  <c r="BA642" i="4"/>
  <c r="AZ642" i="4"/>
  <c r="AY642" i="4"/>
  <c r="BA641" i="4"/>
  <c r="AZ641" i="4"/>
  <c r="AY641" i="4"/>
  <c r="BA640" i="4"/>
  <c r="AZ640" i="4"/>
  <c r="AY640" i="4"/>
  <c r="BA639" i="4"/>
  <c r="AZ639" i="4"/>
  <c r="AY639" i="4"/>
  <c r="BA638" i="4"/>
  <c r="AZ638" i="4"/>
  <c r="AY638" i="4"/>
  <c r="BA637" i="4"/>
  <c r="AZ637" i="4"/>
  <c r="AY637" i="4"/>
  <c r="BA636" i="4"/>
  <c r="AZ636" i="4"/>
  <c r="AY636" i="4"/>
  <c r="BA635" i="4"/>
  <c r="AZ635" i="4"/>
  <c r="AY635" i="4"/>
  <c r="BA634" i="4"/>
  <c r="AZ634" i="4"/>
  <c r="AY634" i="4"/>
  <c r="BA633" i="4"/>
  <c r="AZ633" i="4"/>
  <c r="AY633" i="4"/>
  <c r="BA632" i="4"/>
  <c r="AZ632" i="4"/>
  <c r="AY632" i="4"/>
  <c r="BA631" i="4"/>
  <c r="AZ631" i="4"/>
  <c r="AY631" i="4"/>
  <c r="BA630" i="4"/>
  <c r="AZ630" i="4"/>
  <c r="AY630" i="4"/>
  <c r="BA629" i="4"/>
  <c r="AZ629" i="4"/>
  <c r="AY629" i="4"/>
  <c r="BA628" i="4"/>
  <c r="AZ628" i="4"/>
  <c r="AY628" i="4"/>
  <c r="BA627" i="4"/>
  <c r="AZ627" i="4"/>
  <c r="AY627" i="4"/>
  <c r="BA626" i="4"/>
  <c r="AZ626" i="4"/>
  <c r="AY626" i="4"/>
  <c r="BA625" i="4"/>
  <c r="AZ625" i="4"/>
  <c r="AY625" i="4"/>
  <c r="BA624" i="4"/>
  <c r="AZ624" i="4"/>
  <c r="AY624" i="4"/>
  <c r="BA623" i="4"/>
  <c r="AZ623" i="4"/>
  <c r="AY623" i="4"/>
  <c r="BA622" i="4"/>
  <c r="AZ622" i="4"/>
  <c r="AY622" i="4"/>
  <c r="BA621" i="4"/>
  <c r="AZ621" i="4"/>
  <c r="AY621" i="4"/>
  <c r="BA620" i="4"/>
  <c r="AZ620" i="4"/>
  <c r="AY620" i="4"/>
  <c r="BA619" i="4"/>
  <c r="AZ619" i="4"/>
  <c r="AY619" i="4"/>
  <c r="BA618" i="4"/>
  <c r="AZ618" i="4"/>
  <c r="AY618" i="4"/>
  <c r="BA617" i="4"/>
  <c r="AZ617" i="4"/>
  <c r="AY617" i="4"/>
  <c r="BA616" i="4"/>
  <c r="AZ616" i="4"/>
  <c r="AY616" i="4"/>
  <c r="BA615" i="4"/>
  <c r="AZ615" i="4"/>
  <c r="AY615" i="4"/>
  <c r="BA614" i="4"/>
  <c r="AZ614" i="4"/>
  <c r="AY614" i="4"/>
  <c r="BA613" i="4"/>
  <c r="AZ613" i="4"/>
  <c r="AY613" i="4"/>
  <c r="BA612" i="4"/>
  <c r="AZ612" i="4"/>
  <c r="AY612" i="4"/>
  <c r="BA611" i="4"/>
  <c r="AZ611" i="4"/>
  <c r="AY611" i="4"/>
  <c r="BA610" i="4"/>
  <c r="AZ610" i="4"/>
  <c r="AY610" i="4"/>
  <c r="BA609" i="4"/>
  <c r="AZ609" i="4"/>
  <c r="AY609" i="4"/>
  <c r="BA608" i="4"/>
  <c r="AZ608" i="4"/>
  <c r="AY608" i="4"/>
  <c r="BA607" i="4"/>
  <c r="AZ607" i="4"/>
  <c r="AY607" i="4"/>
  <c r="BA606" i="4"/>
  <c r="AZ606" i="4"/>
  <c r="AY606" i="4"/>
  <c r="BA605" i="4"/>
  <c r="AZ605" i="4"/>
  <c r="AY605" i="4"/>
  <c r="BA604" i="4"/>
  <c r="AZ604" i="4"/>
  <c r="AY604" i="4"/>
  <c r="BA603" i="4"/>
  <c r="AZ603" i="4"/>
  <c r="AY603" i="4"/>
  <c r="BA602" i="4"/>
  <c r="AZ602" i="4"/>
  <c r="AY602" i="4"/>
  <c r="BA601" i="4"/>
  <c r="AZ601" i="4"/>
  <c r="AY601" i="4"/>
  <c r="BA600" i="4"/>
  <c r="AZ600" i="4"/>
  <c r="AY600" i="4"/>
  <c r="BA599" i="4"/>
  <c r="AZ599" i="4"/>
  <c r="AY599" i="4"/>
  <c r="BA598" i="4"/>
  <c r="AZ598" i="4"/>
  <c r="AY598" i="4"/>
  <c r="BA597" i="4"/>
  <c r="AZ597" i="4"/>
  <c r="AY597" i="4"/>
  <c r="BA596" i="4"/>
  <c r="AZ596" i="4"/>
  <c r="AY596" i="4"/>
  <c r="BA595" i="4"/>
  <c r="AZ595" i="4"/>
  <c r="AY595" i="4"/>
  <c r="BA594" i="4"/>
  <c r="AZ594" i="4"/>
  <c r="AY594" i="4"/>
  <c r="BA593" i="4"/>
  <c r="AZ593" i="4"/>
  <c r="AY593" i="4"/>
  <c r="BA592" i="4"/>
  <c r="AZ592" i="4"/>
  <c r="AY592" i="4"/>
  <c r="BA591" i="4"/>
  <c r="AZ591" i="4"/>
  <c r="AY591" i="4"/>
  <c r="BA590" i="4"/>
  <c r="AZ590" i="4"/>
  <c r="AY590" i="4"/>
  <c r="BA589" i="4"/>
  <c r="AZ589" i="4"/>
  <c r="AY589" i="4"/>
  <c r="BA588" i="4"/>
  <c r="AZ588" i="4"/>
  <c r="AY588" i="4"/>
  <c r="BA587" i="4"/>
  <c r="AZ587" i="4"/>
  <c r="AY587" i="4"/>
  <c r="BA586" i="4"/>
  <c r="AZ586" i="4"/>
  <c r="AY586" i="4"/>
  <c r="BA585" i="4"/>
  <c r="AZ585" i="4"/>
  <c r="AY585" i="4"/>
  <c r="BA584" i="4"/>
  <c r="AZ584" i="4"/>
  <c r="AY584" i="4"/>
  <c r="BA583" i="4"/>
  <c r="AZ583" i="4"/>
  <c r="AY583" i="4"/>
  <c r="BA582" i="4"/>
  <c r="AZ582" i="4"/>
  <c r="AY582" i="4"/>
  <c r="BA581" i="4"/>
  <c r="AZ581" i="4"/>
  <c r="AY581" i="4"/>
  <c r="BA580" i="4"/>
  <c r="AZ580" i="4"/>
  <c r="AY580" i="4"/>
  <c r="BA579" i="4"/>
  <c r="AZ579" i="4"/>
  <c r="AY579" i="4"/>
  <c r="BA578" i="4"/>
  <c r="AZ578" i="4"/>
  <c r="AY578" i="4"/>
  <c r="BA577" i="4"/>
  <c r="AZ577" i="4"/>
  <c r="AY577" i="4"/>
  <c r="BA576" i="4"/>
  <c r="AZ576" i="4"/>
  <c r="AY576" i="4"/>
  <c r="BA575" i="4"/>
  <c r="AZ575" i="4"/>
  <c r="AY575" i="4"/>
  <c r="BA574" i="4"/>
  <c r="AZ574" i="4"/>
  <c r="AY574" i="4"/>
  <c r="BA573" i="4"/>
  <c r="AZ573" i="4"/>
  <c r="AY573" i="4"/>
  <c r="BA572" i="4"/>
  <c r="AZ572" i="4"/>
  <c r="AY572" i="4"/>
  <c r="BA571" i="4"/>
  <c r="AZ571" i="4"/>
  <c r="AY571" i="4"/>
  <c r="BA570" i="4"/>
  <c r="AZ570" i="4"/>
  <c r="AY570" i="4"/>
  <c r="BA569" i="4"/>
  <c r="AZ569" i="4"/>
  <c r="AY569" i="4"/>
  <c r="BA568" i="4"/>
  <c r="AZ568" i="4"/>
  <c r="AY568" i="4"/>
  <c r="BA567" i="4"/>
  <c r="AZ567" i="4"/>
  <c r="AY567" i="4"/>
  <c r="BA566" i="4"/>
  <c r="AZ566" i="4"/>
  <c r="AY566" i="4"/>
  <c r="BA565" i="4"/>
  <c r="AZ565" i="4"/>
  <c r="AY565" i="4"/>
  <c r="BA564" i="4"/>
  <c r="AZ564" i="4"/>
  <c r="AY564" i="4"/>
  <c r="BA563" i="4"/>
  <c r="AZ563" i="4"/>
  <c r="AY563" i="4"/>
  <c r="BA562" i="4"/>
  <c r="AZ562" i="4"/>
  <c r="AY562" i="4"/>
  <c r="BA561" i="4"/>
  <c r="AZ561" i="4"/>
  <c r="AY561" i="4"/>
  <c r="BA560" i="4"/>
  <c r="AZ560" i="4"/>
  <c r="AY560" i="4"/>
  <c r="BA559" i="4"/>
  <c r="AZ559" i="4"/>
  <c r="AY559" i="4"/>
  <c r="BA558" i="4"/>
  <c r="AZ558" i="4"/>
  <c r="AY558" i="4"/>
  <c r="BA557" i="4"/>
  <c r="AZ557" i="4"/>
  <c r="AY557" i="4"/>
  <c r="BA556" i="4"/>
  <c r="AZ556" i="4"/>
  <c r="AY556" i="4"/>
  <c r="BA555" i="4"/>
  <c r="AZ555" i="4"/>
  <c r="AY555" i="4"/>
  <c r="BA554" i="4"/>
  <c r="AZ554" i="4"/>
  <c r="AY554" i="4"/>
  <c r="BA410" i="4"/>
  <c r="AZ410" i="4"/>
  <c r="AY410" i="4"/>
  <c r="BA409" i="4"/>
  <c r="AZ409" i="4"/>
  <c r="AY409" i="4"/>
  <c r="BA408" i="4"/>
  <c r="AZ408" i="4"/>
  <c r="AY408" i="4"/>
  <c r="BA407" i="4"/>
  <c r="AZ407" i="4"/>
  <c r="AY407" i="4"/>
  <c r="BA406" i="4"/>
  <c r="AZ406" i="4"/>
  <c r="AY406" i="4"/>
  <c r="BA405" i="4"/>
  <c r="AZ405" i="4"/>
  <c r="AY405" i="4"/>
  <c r="BA404" i="4"/>
  <c r="AZ404" i="4"/>
  <c r="AY404" i="4"/>
  <c r="BA403" i="4"/>
  <c r="AZ403" i="4"/>
  <c r="AY403" i="4"/>
  <c r="BA402" i="4"/>
  <c r="AZ402" i="4"/>
  <c r="AY402" i="4"/>
  <c r="BA401" i="4"/>
  <c r="AZ401" i="4"/>
  <c r="AY401" i="4"/>
  <c r="BA400" i="4"/>
  <c r="AZ400" i="4"/>
  <c r="AY400" i="4"/>
  <c r="BA399" i="4"/>
  <c r="AZ399" i="4"/>
  <c r="AY399" i="4"/>
  <c r="BA398" i="4"/>
  <c r="AZ398" i="4"/>
  <c r="AY398" i="4"/>
  <c r="BA397" i="4"/>
  <c r="AZ397" i="4"/>
  <c r="AY397" i="4"/>
  <c r="BA396" i="4"/>
  <c r="AZ396" i="4"/>
  <c r="AY396" i="4"/>
  <c r="BA395" i="4"/>
  <c r="AZ395" i="4"/>
  <c r="AY395" i="4"/>
  <c r="BA394" i="4"/>
  <c r="AZ394" i="4"/>
  <c r="AY394" i="4"/>
  <c r="BA393" i="4"/>
  <c r="AZ393" i="4"/>
  <c r="AY393" i="4"/>
  <c r="BA392" i="4"/>
  <c r="AZ392" i="4"/>
  <c r="AY392" i="4"/>
  <c r="BA391" i="4"/>
  <c r="AZ391" i="4"/>
  <c r="AY391" i="4"/>
  <c r="BA390" i="4"/>
  <c r="AZ390" i="4"/>
  <c r="AY390" i="4"/>
  <c r="BA389" i="4"/>
  <c r="AZ389" i="4"/>
  <c r="AY389" i="4"/>
  <c r="BA388" i="4"/>
  <c r="AZ388" i="4"/>
  <c r="AY388" i="4"/>
  <c r="BA387" i="4"/>
  <c r="AZ387" i="4"/>
  <c r="AY387" i="4"/>
  <c r="BA386" i="4"/>
  <c r="AZ386" i="4"/>
  <c r="AY386" i="4"/>
  <c r="BA385" i="4"/>
  <c r="AZ385" i="4"/>
  <c r="AY385" i="4"/>
  <c r="BA384" i="4"/>
  <c r="AZ384" i="4"/>
  <c r="AY384" i="4"/>
  <c r="BA383" i="4"/>
  <c r="AZ383" i="4"/>
  <c r="AY383" i="4"/>
  <c r="BA382" i="4"/>
  <c r="AZ382" i="4"/>
  <c r="AY382" i="4"/>
  <c r="BA381" i="4"/>
  <c r="AZ381" i="4"/>
  <c r="AY381" i="4"/>
  <c r="BA380" i="4"/>
  <c r="AZ380" i="4"/>
  <c r="AY380" i="4"/>
  <c r="BA379" i="4"/>
  <c r="AZ379" i="4"/>
  <c r="AY379" i="4"/>
  <c r="BA378" i="4"/>
  <c r="AZ378" i="4"/>
  <c r="AY378" i="4"/>
  <c r="BA377" i="4"/>
  <c r="AZ377" i="4"/>
  <c r="AY377" i="4"/>
  <c r="BA376" i="4"/>
  <c r="AZ376" i="4"/>
  <c r="AY376" i="4"/>
  <c r="BA375" i="4"/>
  <c r="AZ375" i="4"/>
  <c r="AY375" i="4"/>
  <c r="BA374" i="4"/>
  <c r="AZ374" i="4"/>
  <c r="AY374" i="4"/>
  <c r="BA373" i="4"/>
  <c r="AZ373" i="4"/>
  <c r="AY373" i="4"/>
  <c r="BA372" i="4"/>
  <c r="AZ372" i="4"/>
  <c r="AY372" i="4"/>
  <c r="BA371" i="4"/>
  <c r="AZ371" i="4"/>
  <c r="AY371" i="4"/>
  <c r="BA370" i="4"/>
  <c r="AZ370" i="4"/>
  <c r="AY370" i="4"/>
  <c r="BA369" i="4"/>
  <c r="AZ369" i="4"/>
  <c r="AY369" i="4"/>
  <c r="BA368" i="4"/>
  <c r="AZ368" i="4"/>
  <c r="AY368" i="4"/>
  <c r="BA367" i="4"/>
  <c r="AZ367" i="4"/>
  <c r="AY367" i="4"/>
  <c r="BA366" i="4"/>
  <c r="AZ366" i="4"/>
  <c r="AY366" i="4"/>
  <c r="BA365" i="4"/>
  <c r="AZ365" i="4"/>
  <c r="AY365" i="4"/>
  <c r="BA364" i="4"/>
  <c r="AZ364" i="4"/>
  <c r="AY364" i="4"/>
  <c r="BA363" i="4"/>
  <c r="AZ363" i="4"/>
  <c r="AY363" i="4"/>
  <c r="BA362" i="4"/>
  <c r="AZ362" i="4"/>
  <c r="AY362" i="4"/>
  <c r="BA361" i="4"/>
  <c r="AZ361" i="4"/>
  <c r="AY361" i="4"/>
  <c r="BA360" i="4"/>
  <c r="AZ360" i="4"/>
  <c r="AY360" i="4"/>
  <c r="BA359" i="4"/>
  <c r="AZ359" i="4"/>
  <c r="AY359" i="4"/>
  <c r="BA358" i="4"/>
  <c r="AZ358" i="4"/>
  <c r="AY358" i="4"/>
  <c r="BA357" i="4"/>
  <c r="AZ357" i="4"/>
  <c r="AY357" i="4"/>
  <c r="BA356" i="4"/>
  <c r="AZ356" i="4"/>
  <c r="AY356" i="4"/>
  <c r="BA355" i="4"/>
  <c r="AZ355" i="4"/>
  <c r="AY355" i="4"/>
  <c r="BA354" i="4"/>
  <c r="AZ354" i="4"/>
  <c r="AY354" i="4"/>
  <c r="BA353" i="4"/>
  <c r="AZ353" i="4"/>
  <c r="AY353" i="4"/>
  <c r="BA352" i="4"/>
  <c r="AZ352" i="4"/>
  <c r="AY352" i="4"/>
  <c r="BA351" i="4"/>
  <c r="AZ351" i="4"/>
  <c r="AY351" i="4"/>
  <c r="BA350" i="4"/>
  <c r="AZ350" i="4"/>
  <c r="AY350" i="4"/>
  <c r="BA349" i="4"/>
  <c r="AZ349" i="4"/>
  <c r="AY349" i="4"/>
  <c r="BA348" i="4"/>
  <c r="AZ348" i="4"/>
  <c r="AY348" i="4"/>
  <c r="BA347" i="4"/>
  <c r="AZ347" i="4"/>
  <c r="AY347" i="4"/>
  <c r="BA346" i="4"/>
  <c r="AZ346" i="4"/>
  <c r="AY346" i="4"/>
  <c r="BA345" i="4"/>
  <c r="AZ345" i="4"/>
  <c r="AY345" i="4"/>
  <c r="BA344" i="4"/>
  <c r="AZ344" i="4"/>
  <c r="AY344" i="4"/>
  <c r="BA343" i="4"/>
  <c r="AZ343" i="4"/>
  <c r="AY343" i="4"/>
  <c r="BA342" i="4"/>
  <c r="AZ342" i="4"/>
  <c r="AY342" i="4"/>
  <c r="BA341" i="4"/>
  <c r="AZ341" i="4"/>
  <c r="AY341" i="4"/>
  <c r="BA340" i="4"/>
  <c r="AZ340" i="4"/>
  <c r="AY340" i="4"/>
  <c r="BA339" i="4"/>
  <c r="AZ339" i="4"/>
  <c r="AY339" i="4"/>
  <c r="BA338" i="4"/>
  <c r="AZ338" i="4"/>
  <c r="AY338" i="4"/>
  <c r="BA337" i="4"/>
  <c r="AZ337" i="4"/>
  <c r="AY337" i="4"/>
  <c r="BA336" i="4"/>
  <c r="AZ336" i="4"/>
  <c r="AY336" i="4"/>
  <c r="BA335" i="4"/>
  <c r="AZ335" i="4"/>
  <c r="AY335" i="4"/>
  <c r="BA334" i="4"/>
  <c r="AZ334" i="4"/>
  <c r="AY334" i="4"/>
  <c r="BA333" i="4"/>
  <c r="AZ333" i="4"/>
  <c r="AY333" i="4"/>
  <c r="BA332" i="4"/>
  <c r="AZ332" i="4"/>
  <c r="AY332" i="4"/>
  <c r="BA331" i="4"/>
  <c r="AZ331" i="4"/>
  <c r="AY331" i="4"/>
  <c r="BA330" i="4"/>
  <c r="AZ330" i="4"/>
  <c r="AY330" i="4"/>
  <c r="BA329" i="4"/>
  <c r="AZ329" i="4"/>
  <c r="AY329" i="4"/>
  <c r="BA328" i="4"/>
  <c r="AZ328" i="4"/>
  <c r="AY328" i="4"/>
  <c r="BA327" i="4"/>
  <c r="AZ327" i="4"/>
  <c r="AY327" i="4"/>
  <c r="BA326" i="4"/>
  <c r="AZ326" i="4"/>
  <c r="AY326" i="4"/>
  <c r="BA325" i="4"/>
  <c r="AZ325" i="4"/>
  <c r="AY325" i="4"/>
  <c r="BA324" i="4"/>
  <c r="AZ324" i="4"/>
  <c r="AY324" i="4"/>
  <c r="BA323" i="4"/>
  <c r="AZ323" i="4"/>
  <c r="AY323" i="4"/>
  <c r="BA322" i="4"/>
  <c r="AZ322" i="4"/>
  <c r="AY322" i="4"/>
  <c r="BA321" i="4"/>
  <c r="AZ321" i="4"/>
  <c r="AY321" i="4"/>
  <c r="BA320" i="4"/>
  <c r="AZ320" i="4"/>
  <c r="AY320" i="4"/>
  <c r="BA319" i="4"/>
  <c r="AZ319" i="4"/>
  <c r="AY319" i="4"/>
  <c r="BA318" i="4"/>
  <c r="AZ318" i="4"/>
  <c r="AY318" i="4"/>
  <c r="BA317" i="4"/>
  <c r="AZ317" i="4"/>
  <c r="AY317" i="4"/>
  <c r="BA316" i="4"/>
  <c r="AZ316" i="4"/>
  <c r="AY316" i="4"/>
  <c r="BA315" i="4"/>
  <c r="AZ315" i="4"/>
  <c r="AY315" i="4"/>
  <c r="BA314" i="4"/>
  <c r="AZ314" i="4"/>
  <c r="AY314" i="4"/>
  <c r="BA313" i="4"/>
  <c r="AZ313" i="4"/>
  <c r="AY313" i="4"/>
  <c r="BA312" i="4"/>
  <c r="AZ312" i="4"/>
  <c r="AY312" i="4"/>
  <c r="BA311" i="4"/>
  <c r="AZ311" i="4"/>
  <c r="AY311" i="4"/>
  <c r="BA310" i="4"/>
  <c r="AZ310" i="4"/>
  <c r="AY310" i="4"/>
  <c r="BA309" i="4"/>
  <c r="AZ309" i="4"/>
  <c r="AY309" i="4"/>
  <c r="BA308" i="4"/>
  <c r="AZ308" i="4"/>
  <c r="AY308" i="4"/>
  <c r="BA307" i="4"/>
  <c r="AZ307" i="4"/>
  <c r="AY307" i="4"/>
  <c r="BA306" i="4"/>
  <c r="AZ306" i="4"/>
  <c r="AY306" i="4"/>
  <c r="BA305" i="4"/>
  <c r="AZ305" i="4"/>
  <c r="AY305" i="4"/>
  <c r="BA304" i="4"/>
  <c r="AZ304" i="4"/>
  <c r="AY304" i="4"/>
  <c r="BA303" i="4"/>
  <c r="AZ303" i="4"/>
  <c r="AY303" i="4"/>
  <c r="BA302" i="4"/>
  <c r="AZ302" i="4"/>
  <c r="AY302" i="4"/>
  <c r="BA301" i="4"/>
  <c r="AZ301" i="4"/>
  <c r="AY301" i="4"/>
  <c r="BA300" i="4"/>
  <c r="AZ300" i="4"/>
  <c r="AY300" i="4"/>
  <c r="BA299" i="4"/>
  <c r="AZ299" i="4"/>
  <c r="AY299" i="4"/>
  <c r="BA298" i="4"/>
  <c r="AZ298" i="4"/>
  <c r="AY298" i="4"/>
  <c r="BA297" i="4"/>
  <c r="AZ297" i="4"/>
  <c r="AY297" i="4"/>
  <c r="BA296" i="4"/>
  <c r="AZ296" i="4"/>
  <c r="AY296" i="4"/>
  <c r="BA295" i="4"/>
  <c r="AZ295" i="4"/>
  <c r="AY295" i="4"/>
  <c r="BA294" i="4"/>
  <c r="AZ294" i="4"/>
  <c r="AY294" i="4"/>
  <c r="BA293" i="4"/>
  <c r="AZ293" i="4"/>
  <c r="AY293" i="4"/>
  <c r="BA292" i="4"/>
  <c r="AZ292" i="4"/>
  <c r="AY292" i="4"/>
  <c r="BA291" i="4"/>
  <c r="AZ291" i="4"/>
  <c r="AY291" i="4"/>
  <c r="BA290" i="4"/>
  <c r="AZ290" i="4"/>
  <c r="AY290" i="4"/>
  <c r="BA289" i="4"/>
  <c r="AZ289" i="4"/>
  <c r="AY289" i="4"/>
  <c r="BA288" i="4"/>
  <c r="AZ288" i="4"/>
  <c r="AY288" i="4"/>
  <c r="BA287" i="4"/>
  <c r="AZ287" i="4"/>
  <c r="AY287" i="4"/>
  <c r="BA286" i="4"/>
  <c r="AZ286" i="4"/>
  <c r="AY286" i="4"/>
  <c r="BA285" i="4"/>
  <c r="AZ285" i="4"/>
  <c r="AY285" i="4"/>
  <c r="BA284" i="4"/>
  <c r="AZ284" i="4"/>
  <c r="AY284" i="4"/>
  <c r="BA283" i="4"/>
  <c r="AZ283" i="4"/>
  <c r="AY283" i="4"/>
  <c r="BA275" i="4"/>
  <c r="AZ275" i="4"/>
  <c r="AY275" i="4"/>
  <c r="BA274" i="4"/>
  <c r="AZ274" i="4"/>
  <c r="AY274" i="4"/>
  <c r="BA273" i="4"/>
  <c r="AZ273" i="4"/>
  <c r="AY273" i="4"/>
  <c r="BA272" i="4"/>
  <c r="AZ272" i="4"/>
  <c r="AY272" i="4"/>
  <c r="BA271" i="4"/>
  <c r="AZ271" i="4"/>
  <c r="AY271" i="4"/>
  <c r="BA270" i="4"/>
  <c r="AZ270" i="4"/>
  <c r="AY270" i="4"/>
  <c r="BA269" i="4"/>
  <c r="AZ269" i="4"/>
  <c r="AY269" i="4"/>
  <c r="BA268" i="4"/>
  <c r="AZ268" i="4"/>
  <c r="AY268" i="4"/>
  <c r="BA267" i="4"/>
  <c r="AZ267" i="4"/>
  <c r="AY267" i="4"/>
  <c r="BA266" i="4"/>
  <c r="AZ266" i="4"/>
  <c r="AY266" i="4"/>
  <c r="BA265" i="4"/>
  <c r="AZ265" i="4"/>
  <c r="AY265" i="4"/>
  <c r="BA264" i="4"/>
  <c r="AZ264" i="4"/>
  <c r="AY264" i="4"/>
  <c r="BA263" i="4"/>
  <c r="AZ263" i="4"/>
  <c r="AY263" i="4"/>
  <c r="BA262" i="4"/>
  <c r="AZ262" i="4"/>
  <c r="AY262" i="4"/>
  <c r="BA261" i="4"/>
  <c r="AZ261" i="4"/>
  <c r="AY261" i="4"/>
  <c r="BA260" i="4"/>
  <c r="AZ260" i="4"/>
  <c r="AY260" i="4"/>
  <c r="BA259" i="4"/>
  <c r="AZ259" i="4"/>
  <c r="AY259" i="4"/>
  <c r="BA258" i="4"/>
  <c r="AZ258" i="4"/>
  <c r="AY258" i="4"/>
  <c r="BA257" i="4"/>
  <c r="AZ257" i="4"/>
  <c r="AY257" i="4"/>
  <c r="BA256" i="4"/>
  <c r="AZ256" i="4"/>
  <c r="AY256" i="4"/>
  <c r="BA255" i="4"/>
  <c r="AZ255" i="4"/>
  <c r="AY255" i="4"/>
  <c r="BA254" i="4"/>
  <c r="AZ254" i="4"/>
  <c r="AY254" i="4"/>
  <c r="BA253" i="4"/>
  <c r="AZ253" i="4"/>
  <c r="AY253" i="4"/>
  <c r="BA252" i="4"/>
  <c r="AZ252" i="4"/>
  <c r="AY252" i="4"/>
  <c r="BA251" i="4"/>
  <c r="AZ251" i="4"/>
  <c r="AY251" i="4"/>
  <c r="BA250" i="4"/>
  <c r="AZ250" i="4"/>
  <c r="AY250" i="4"/>
  <c r="BA249" i="4"/>
  <c r="AZ249" i="4"/>
  <c r="AY249" i="4"/>
  <c r="BA248" i="4"/>
  <c r="AZ248" i="4"/>
  <c r="AY248" i="4"/>
  <c r="BA247" i="4"/>
  <c r="AZ247" i="4"/>
  <c r="AY247" i="4"/>
  <c r="BA246" i="4"/>
  <c r="AZ246" i="4"/>
  <c r="AY246" i="4"/>
  <c r="BA245" i="4"/>
  <c r="AZ245" i="4"/>
  <c r="AY245" i="4"/>
  <c r="BA244" i="4"/>
  <c r="AZ244" i="4"/>
  <c r="AY244" i="4"/>
  <c r="BA243" i="4"/>
  <c r="AZ243" i="4"/>
  <c r="AY243" i="4"/>
  <c r="BA242" i="4"/>
  <c r="AZ242" i="4"/>
  <c r="AY242" i="4"/>
  <c r="BA241" i="4"/>
  <c r="AZ241" i="4"/>
  <c r="AY241" i="4"/>
  <c r="BA240" i="4"/>
  <c r="AZ240" i="4"/>
  <c r="AY240" i="4"/>
  <c r="BA239" i="4"/>
  <c r="AZ239" i="4"/>
  <c r="AY239" i="4"/>
  <c r="BA238" i="4"/>
  <c r="AZ238" i="4"/>
  <c r="AY238" i="4"/>
  <c r="BA237" i="4"/>
  <c r="AZ237" i="4"/>
  <c r="AY237" i="4"/>
  <c r="BA236" i="4"/>
  <c r="AZ236" i="4"/>
  <c r="AY236" i="4"/>
  <c r="BA235" i="4"/>
  <c r="AZ235" i="4"/>
  <c r="AY235" i="4"/>
  <c r="BA234" i="4"/>
  <c r="AZ234" i="4"/>
  <c r="AY234" i="4"/>
  <c r="BA233" i="4"/>
  <c r="AZ233" i="4"/>
  <c r="AY233" i="4"/>
  <c r="BA232" i="4"/>
  <c r="AZ232" i="4"/>
  <c r="AY232" i="4"/>
  <c r="BA231" i="4"/>
  <c r="AZ231" i="4"/>
  <c r="AY231" i="4"/>
  <c r="BA230" i="4"/>
  <c r="AZ230" i="4"/>
  <c r="AY230" i="4"/>
  <c r="BA229" i="4"/>
  <c r="AZ229" i="4"/>
  <c r="AY229" i="4"/>
  <c r="BA228" i="4"/>
  <c r="AZ228" i="4"/>
  <c r="AY228" i="4"/>
  <c r="BA227" i="4"/>
  <c r="AZ227" i="4"/>
  <c r="AY227" i="4"/>
  <c r="BA226" i="4"/>
  <c r="AZ226" i="4"/>
  <c r="AY226" i="4"/>
  <c r="BA225" i="4"/>
  <c r="AZ225" i="4"/>
  <c r="AY225" i="4"/>
  <c r="BA224" i="4"/>
  <c r="AZ224" i="4"/>
  <c r="AY224" i="4"/>
  <c r="BA223" i="4"/>
  <c r="AZ223" i="4"/>
  <c r="AY223" i="4"/>
  <c r="BA222" i="4"/>
  <c r="AZ222" i="4"/>
  <c r="AY222" i="4"/>
  <c r="BA221" i="4"/>
  <c r="AZ221" i="4"/>
  <c r="AY221" i="4"/>
  <c r="BA220" i="4"/>
  <c r="AZ220" i="4"/>
  <c r="AY220" i="4"/>
  <c r="BA219" i="4"/>
  <c r="AZ219" i="4"/>
  <c r="AY219" i="4"/>
  <c r="BA218" i="4"/>
  <c r="AZ218" i="4"/>
  <c r="AY218" i="4"/>
  <c r="BA217" i="4"/>
  <c r="AZ217" i="4"/>
  <c r="AY217" i="4"/>
  <c r="BA216" i="4"/>
  <c r="AZ216" i="4"/>
  <c r="AY216" i="4"/>
  <c r="BA215" i="4"/>
  <c r="AZ215" i="4"/>
  <c r="AY215" i="4"/>
  <c r="BA214" i="4"/>
  <c r="AZ214" i="4"/>
  <c r="AY214" i="4"/>
  <c r="BA213" i="4"/>
  <c r="AZ213" i="4"/>
  <c r="AY213" i="4"/>
  <c r="BA212" i="4"/>
  <c r="AZ212" i="4"/>
  <c r="AY212" i="4"/>
  <c r="BA211" i="4"/>
  <c r="AZ211" i="4"/>
  <c r="AY211" i="4"/>
  <c r="BA210" i="4"/>
  <c r="AZ210" i="4"/>
  <c r="AY210" i="4"/>
  <c r="BA209" i="4"/>
  <c r="AZ209" i="4"/>
  <c r="AY209" i="4"/>
  <c r="BA208" i="4"/>
  <c r="AZ208" i="4"/>
  <c r="AY208" i="4"/>
  <c r="BA207" i="4"/>
  <c r="AZ207" i="4"/>
  <c r="AY207" i="4"/>
  <c r="BA206" i="4"/>
  <c r="AZ206" i="4"/>
  <c r="AY206" i="4"/>
  <c r="BA205" i="4"/>
  <c r="AZ205" i="4"/>
  <c r="AY205" i="4"/>
  <c r="BA204" i="4"/>
  <c r="AZ204" i="4"/>
  <c r="AY204" i="4"/>
  <c r="BA203" i="4"/>
  <c r="AZ203" i="4"/>
  <c r="AY203" i="4"/>
  <c r="BA202" i="4"/>
  <c r="AZ202" i="4"/>
  <c r="AY202" i="4"/>
  <c r="BA201" i="4"/>
  <c r="AZ201" i="4"/>
  <c r="AY201" i="4"/>
  <c r="BA200" i="4"/>
  <c r="AZ200" i="4"/>
  <c r="AY200" i="4"/>
  <c r="BA199" i="4"/>
  <c r="AZ199" i="4"/>
  <c r="AY199" i="4"/>
  <c r="BA198" i="4"/>
  <c r="AZ198" i="4"/>
  <c r="AY198" i="4"/>
  <c r="BA197" i="4"/>
  <c r="AZ197" i="4"/>
  <c r="AY197" i="4"/>
  <c r="BA196" i="4"/>
  <c r="AZ196" i="4"/>
  <c r="AY196" i="4"/>
  <c r="BA195" i="4"/>
  <c r="AZ195" i="4"/>
  <c r="AY195" i="4"/>
  <c r="BA194" i="4"/>
  <c r="AZ194" i="4"/>
  <c r="AY194" i="4"/>
  <c r="BA193" i="4"/>
  <c r="AZ193" i="4"/>
  <c r="AY193" i="4"/>
  <c r="BA192" i="4"/>
  <c r="AZ192" i="4"/>
  <c r="AY192" i="4"/>
  <c r="BA191" i="4"/>
  <c r="AZ191" i="4"/>
  <c r="AY191" i="4"/>
  <c r="BA190" i="4"/>
  <c r="AZ190" i="4"/>
  <c r="AY190" i="4"/>
  <c r="BA189" i="4"/>
  <c r="AZ189" i="4"/>
  <c r="AY189" i="4"/>
  <c r="BA188" i="4"/>
  <c r="AZ188" i="4"/>
  <c r="AY188" i="4"/>
  <c r="BA187" i="4"/>
  <c r="AZ187" i="4"/>
  <c r="AY187" i="4"/>
  <c r="BA186" i="4"/>
  <c r="AZ186" i="4"/>
  <c r="AY186" i="4"/>
  <c r="BA185" i="4"/>
  <c r="AZ185" i="4"/>
  <c r="AY185" i="4"/>
  <c r="BA184" i="4"/>
  <c r="AZ184" i="4"/>
  <c r="AY184" i="4"/>
  <c r="BA183" i="4"/>
  <c r="AZ183" i="4"/>
  <c r="AY183" i="4"/>
  <c r="BA182" i="4"/>
  <c r="AZ182" i="4"/>
  <c r="AY182" i="4"/>
  <c r="BA181" i="4"/>
  <c r="AZ181" i="4"/>
  <c r="AY181" i="4"/>
  <c r="BA180" i="4"/>
  <c r="AZ180" i="4"/>
  <c r="AY180" i="4"/>
  <c r="BA179" i="4"/>
  <c r="AZ179" i="4"/>
  <c r="AY179" i="4"/>
  <c r="BA178" i="4"/>
  <c r="AZ178" i="4"/>
  <c r="AY178" i="4"/>
  <c r="BA177" i="4"/>
  <c r="AZ177" i="4"/>
  <c r="AY177" i="4"/>
  <c r="BA176" i="4"/>
  <c r="AZ176" i="4"/>
  <c r="AY176" i="4"/>
  <c r="BA175" i="4"/>
  <c r="AZ175" i="4"/>
  <c r="AY175" i="4"/>
  <c r="BA174" i="4"/>
  <c r="AZ174" i="4"/>
  <c r="AY174" i="4"/>
  <c r="BA173" i="4"/>
  <c r="AZ173" i="4"/>
  <c r="AY173" i="4"/>
  <c r="BA172" i="4"/>
  <c r="AZ172" i="4"/>
  <c r="AY172" i="4"/>
  <c r="BA171" i="4"/>
  <c r="AZ171" i="4"/>
  <c r="AY171" i="4"/>
  <c r="BA170" i="4"/>
  <c r="AZ170" i="4"/>
  <c r="AY170" i="4"/>
  <c r="BA169" i="4"/>
  <c r="AZ169" i="4"/>
  <c r="AY169" i="4"/>
  <c r="BA168" i="4"/>
  <c r="AZ168" i="4"/>
  <c r="AY168" i="4"/>
  <c r="BA167" i="4"/>
  <c r="AZ167" i="4"/>
  <c r="AY167" i="4"/>
  <c r="BA166" i="4"/>
  <c r="AZ166" i="4"/>
  <c r="AY166" i="4"/>
  <c r="BA165" i="4"/>
  <c r="AZ165" i="4"/>
  <c r="AY165" i="4"/>
  <c r="BA164" i="4"/>
  <c r="AZ164" i="4"/>
  <c r="AY164" i="4"/>
  <c r="BA163" i="4"/>
  <c r="AZ163" i="4"/>
  <c r="AY163" i="4"/>
  <c r="BA162" i="4"/>
  <c r="AZ162" i="4"/>
  <c r="AY162" i="4"/>
  <c r="BA161" i="4"/>
  <c r="AZ161" i="4"/>
  <c r="AY161" i="4"/>
  <c r="BA160" i="4"/>
  <c r="AZ160" i="4"/>
  <c r="AY160" i="4"/>
  <c r="BA159" i="4"/>
  <c r="AZ159" i="4"/>
  <c r="AY159" i="4"/>
  <c r="BA158" i="4"/>
  <c r="AZ158" i="4"/>
  <c r="AY158" i="4"/>
  <c r="BA157" i="4"/>
  <c r="AZ157" i="4"/>
  <c r="AY157" i="4"/>
  <c r="BA156" i="4"/>
  <c r="AZ156" i="4"/>
  <c r="AY156" i="4"/>
  <c r="BA155" i="4"/>
  <c r="AZ155" i="4"/>
  <c r="AY155" i="4"/>
  <c r="BA154" i="4"/>
  <c r="AZ154" i="4"/>
  <c r="AY154" i="4"/>
  <c r="BA153" i="4"/>
  <c r="AZ153" i="4"/>
  <c r="AY153" i="4"/>
  <c r="BA152" i="4"/>
  <c r="AZ152" i="4"/>
  <c r="AY152" i="4"/>
  <c r="BA151" i="4"/>
  <c r="AZ151" i="4"/>
  <c r="AY151" i="4"/>
  <c r="BA150" i="4"/>
  <c r="AZ150" i="4"/>
  <c r="AY150" i="4"/>
  <c r="BA149" i="4"/>
  <c r="AZ149" i="4"/>
  <c r="AY149" i="4"/>
  <c r="BA148" i="4"/>
  <c r="AZ148" i="4"/>
  <c r="AY148" i="4"/>
  <c r="BE411" i="4"/>
  <c r="BF411" i="4" s="1"/>
  <c r="BD411" i="4"/>
  <c r="BC411" i="4"/>
  <c r="BE410" i="4"/>
  <c r="BF410" i="4" s="1"/>
  <c r="BD410" i="4"/>
  <c r="BC410" i="4"/>
  <c r="BE409" i="4"/>
  <c r="BF409" i="4" s="1"/>
  <c r="BD409" i="4"/>
  <c r="BC409" i="4"/>
  <c r="BE408" i="4"/>
  <c r="BF408" i="4" s="1"/>
  <c r="BD408" i="4"/>
  <c r="BC408" i="4"/>
  <c r="BE407" i="4"/>
  <c r="BF407" i="4" s="1"/>
  <c r="BD407" i="4"/>
  <c r="BC407" i="4"/>
  <c r="BE405" i="4"/>
  <c r="BF405" i="4" s="1"/>
  <c r="BD405" i="4"/>
  <c r="BC405" i="4"/>
  <c r="BE403" i="4"/>
  <c r="BF403" i="4" s="1"/>
  <c r="BD403" i="4"/>
  <c r="BC403" i="4"/>
  <c r="BE402" i="4"/>
  <c r="BF402" i="4" s="1"/>
  <c r="BD402" i="4"/>
  <c r="BC402" i="4"/>
  <c r="BD401" i="4"/>
  <c r="BC401" i="4"/>
  <c r="BE400" i="4"/>
  <c r="BF400" i="4" s="1"/>
  <c r="BD400" i="4"/>
  <c r="BC400" i="4"/>
  <c r="BE398" i="4"/>
  <c r="BF398" i="4" s="1"/>
  <c r="BD398" i="4"/>
  <c r="BC398" i="4"/>
  <c r="BE397" i="4"/>
  <c r="BF397" i="4" s="1"/>
  <c r="BD397" i="4"/>
  <c r="BC397" i="4"/>
  <c r="BD395" i="4"/>
  <c r="BC395" i="4"/>
  <c r="BE394" i="4"/>
  <c r="BF394" i="4" s="1"/>
  <c r="BD394" i="4"/>
  <c r="BC394" i="4"/>
  <c r="BE392" i="4"/>
  <c r="BF392" i="4" s="1"/>
  <c r="BD392" i="4"/>
  <c r="BC392" i="4"/>
  <c r="BD391" i="4"/>
  <c r="BC391" i="4"/>
  <c r="BE390" i="4"/>
  <c r="BF390" i="4" s="1"/>
  <c r="BD390" i="4"/>
  <c r="BC390" i="4"/>
  <c r="BE388" i="4"/>
  <c r="BF388" i="4" s="1"/>
  <c r="BD388" i="4"/>
  <c r="BC388" i="4"/>
  <c r="BE387" i="4"/>
  <c r="BF387" i="4" s="1"/>
  <c r="BD387" i="4"/>
  <c r="BC387" i="4"/>
  <c r="BE386" i="4"/>
  <c r="BF386" i="4" s="1"/>
  <c r="BD386" i="4"/>
  <c r="BC386" i="4"/>
  <c r="BE385" i="4"/>
  <c r="BF385" i="4" s="1"/>
  <c r="BD385" i="4"/>
  <c r="BC385" i="4"/>
  <c r="BD383" i="4"/>
  <c r="BC383" i="4"/>
  <c r="BD382" i="4"/>
  <c r="BC382" i="4"/>
  <c r="BE380" i="4"/>
  <c r="BF380" i="4" s="1"/>
  <c r="BD380" i="4"/>
  <c r="BC380" i="4"/>
  <c r="BE379" i="4"/>
  <c r="BF379" i="4" s="1"/>
  <c r="BD379" i="4"/>
  <c r="BC379" i="4"/>
  <c r="BE377" i="4"/>
  <c r="BF377" i="4" s="1"/>
  <c r="BD377" i="4"/>
  <c r="BC377" i="4"/>
  <c r="BE376" i="4"/>
  <c r="BF376" i="4" s="1"/>
  <c r="BD376" i="4"/>
  <c r="BC376" i="4"/>
  <c r="BE374" i="4"/>
  <c r="BF374" i="4" s="1"/>
  <c r="BD374" i="4"/>
  <c r="BC374" i="4"/>
  <c r="BE373" i="4"/>
  <c r="BF373" i="4" s="1"/>
  <c r="BD373" i="4"/>
  <c r="BC373" i="4"/>
  <c r="BE371" i="4"/>
  <c r="BF371" i="4" s="1"/>
  <c r="BD371" i="4"/>
  <c r="BC371" i="4"/>
  <c r="BE370" i="4"/>
  <c r="BF370" i="4" s="1"/>
  <c r="BD370" i="4"/>
  <c r="BC370" i="4"/>
  <c r="BE369" i="4"/>
  <c r="BF369" i="4" s="1"/>
  <c r="BD369" i="4"/>
  <c r="BC369" i="4"/>
  <c r="BE367" i="4"/>
  <c r="BF367" i="4" s="1"/>
  <c r="BD367" i="4"/>
  <c r="BC367" i="4"/>
  <c r="BD366" i="4"/>
  <c r="BC366" i="4"/>
  <c r="BD365" i="4"/>
  <c r="BC365" i="4"/>
  <c r="BE364" i="4"/>
  <c r="BF364" i="4" s="1"/>
  <c r="BD364" i="4"/>
  <c r="BC364" i="4"/>
  <c r="BE363" i="4"/>
  <c r="BF363" i="4" s="1"/>
  <c r="BD363" i="4"/>
  <c r="BC363" i="4"/>
  <c r="BE362" i="4"/>
  <c r="BD362" i="4"/>
  <c r="BC362" i="4"/>
  <c r="BE361" i="4"/>
  <c r="BF361" i="4" s="1"/>
  <c r="BD361" i="4"/>
  <c r="BC361" i="4"/>
  <c r="BE359" i="4"/>
  <c r="BF359" i="4" s="1"/>
  <c r="BD359" i="4"/>
  <c r="BC359" i="4"/>
  <c r="BE358" i="4"/>
  <c r="BD358" i="4"/>
  <c r="BC358" i="4"/>
  <c r="BE357" i="4"/>
  <c r="BF357" i="4" s="1"/>
  <c r="BD357" i="4"/>
  <c r="BC357" i="4"/>
  <c r="BE356" i="4"/>
  <c r="BD356" i="4"/>
  <c r="BC356" i="4"/>
  <c r="BE354" i="4"/>
  <c r="BD354" i="4"/>
  <c r="BC354" i="4"/>
  <c r="BD352" i="4"/>
  <c r="BC352" i="4"/>
  <c r="BD351" i="4"/>
  <c r="BC351" i="4"/>
  <c r="BE350" i="4"/>
  <c r="BD350" i="4"/>
  <c r="BC350" i="4"/>
  <c r="BE348" i="4"/>
  <c r="BD348" i="4"/>
  <c r="BC348" i="4"/>
  <c r="BD347" i="4"/>
  <c r="BC347" i="4"/>
  <c r="BD346" i="4"/>
  <c r="BC346" i="4"/>
  <c r="BD345" i="4"/>
  <c r="BC345" i="4"/>
  <c r="BE343" i="4"/>
  <c r="BF343" i="4" s="1"/>
  <c r="BD343" i="4"/>
  <c r="BC343" i="4"/>
  <c r="BE342" i="4"/>
  <c r="BD342" i="4"/>
  <c r="BC342" i="4"/>
  <c r="BE340" i="4"/>
  <c r="BD340" i="4"/>
  <c r="BC340" i="4"/>
  <c r="BD339" i="4"/>
  <c r="BC339" i="4"/>
  <c r="BD337" i="4"/>
  <c r="BC337" i="4"/>
  <c r="BE336" i="4"/>
  <c r="BD336" i="4"/>
  <c r="BC336" i="4"/>
  <c r="BE334" i="4"/>
  <c r="BD334" i="4"/>
  <c r="BC334" i="4"/>
  <c r="BD333" i="4"/>
  <c r="BC333" i="4"/>
  <c r="BD332" i="4"/>
  <c r="BC332" i="4"/>
  <c r="BE331" i="4"/>
  <c r="BF331" i="4" s="1"/>
  <c r="BD331" i="4"/>
  <c r="BC331" i="4"/>
  <c r="BE329" i="4"/>
  <c r="BF329" i="4" s="1"/>
  <c r="BD329" i="4"/>
  <c r="BC329" i="4"/>
  <c r="BD328" i="4"/>
  <c r="BC328" i="4"/>
  <c r="BD327" i="4"/>
  <c r="BC327" i="4"/>
  <c r="BF325" i="4"/>
  <c r="BE325" i="4"/>
  <c r="BD325" i="4"/>
  <c r="BC325" i="4"/>
  <c r="BF324" i="4"/>
  <c r="BE324" i="4"/>
  <c r="BD324" i="4"/>
  <c r="BC324" i="4"/>
  <c r="BF323" i="4"/>
  <c r="BE323" i="4"/>
  <c r="BD323" i="4"/>
  <c r="BC323" i="4"/>
  <c r="BF321" i="4"/>
  <c r="BE321" i="4"/>
  <c r="BD321" i="4"/>
  <c r="BC321" i="4"/>
  <c r="BF320" i="4"/>
  <c r="BE320" i="4"/>
  <c r="BD320" i="4"/>
  <c r="BC320" i="4"/>
  <c r="BF319" i="4"/>
  <c r="BE319" i="4"/>
  <c r="BD319" i="4"/>
  <c r="BC319" i="4"/>
  <c r="BD317" i="4"/>
  <c r="BC317" i="4"/>
  <c r="BF316" i="4"/>
  <c r="BE316" i="4"/>
  <c r="BD316" i="4"/>
  <c r="BC316" i="4"/>
  <c r="BD315" i="4"/>
  <c r="BC315" i="4"/>
  <c r="BF312" i="4"/>
  <c r="BE312" i="4"/>
  <c r="BD312" i="4"/>
  <c r="BC312" i="4"/>
  <c r="BF311" i="4"/>
  <c r="BE311" i="4"/>
  <c r="BD311" i="4"/>
  <c r="BC311" i="4"/>
  <c r="BF310" i="4"/>
  <c r="BE310" i="4"/>
  <c r="BD310" i="4"/>
  <c r="BC310" i="4"/>
  <c r="BF309" i="4"/>
  <c r="BE309" i="4"/>
  <c r="BD309" i="4"/>
  <c r="BC309" i="4"/>
  <c r="BF307" i="4"/>
  <c r="BE307" i="4"/>
  <c r="BD307" i="4"/>
  <c r="BC307" i="4"/>
  <c r="BF306" i="4"/>
  <c r="BE306" i="4"/>
  <c r="BD306" i="4"/>
  <c r="BC306" i="4"/>
  <c r="BF305" i="4"/>
  <c r="BE305" i="4"/>
  <c r="BD305" i="4"/>
  <c r="BC305" i="4"/>
  <c r="BF303" i="4"/>
  <c r="BE303" i="4"/>
  <c r="BD303" i="4"/>
  <c r="BC303" i="4"/>
  <c r="BF302" i="4"/>
  <c r="BE302" i="4"/>
  <c r="BD302" i="4"/>
  <c r="BC302" i="4"/>
  <c r="BF299" i="4"/>
  <c r="BE299" i="4"/>
  <c r="BD299" i="4"/>
  <c r="BC299" i="4"/>
  <c r="BF298" i="4"/>
  <c r="BE298" i="4"/>
  <c r="BD298" i="4"/>
  <c r="BC298" i="4"/>
  <c r="BF297" i="4"/>
  <c r="BE297" i="4"/>
  <c r="BD297" i="4"/>
  <c r="BC297" i="4"/>
  <c r="BD296" i="4"/>
  <c r="BC296" i="4"/>
  <c r="BF294" i="4"/>
  <c r="BE294" i="4"/>
  <c r="BD294" i="4"/>
  <c r="BC294" i="4"/>
  <c r="BD293" i="4"/>
  <c r="BC293" i="4"/>
  <c r="BF291" i="4"/>
  <c r="BE291" i="4"/>
  <c r="BD291" i="4"/>
  <c r="BC291" i="4"/>
  <c r="BF290" i="4"/>
  <c r="BE290" i="4"/>
  <c r="BD290" i="4"/>
  <c r="BC290" i="4"/>
  <c r="BF289" i="4"/>
  <c r="BE289" i="4"/>
  <c r="BD289" i="4"/>
  <c r="BC289" i="4"/>
  <c r="BF287" i="4"/>
  <c r="BE287" i="4"/>
  <c r="BD287" i="4"/>
  <c r="BC287" i="4"/>
  <c r="BF286" i="4"/>
  <c r="BE286" i="4"/>
  <c r="BD286" i="4"/>
  <c r="BC286" i="4"/>
  <c r="BD285" i="4"/>
  <c r="BC285" i="4"/>
  <c r="BE818" i="4"/>
  <c r="BD818" i="4"/>
  <c r="BF818" i="4" s="1"/>
  <c r="BC818" i="4"/>
  <c r="BE817" i="4"/>
  <c r="BF817" i="4" s="1"/>
  <c r="BD817" i="4"/>
  <c r="BC817" i="4"/>
  <c r="BE816" i="4"/>
  <c r="BD816" i="4"/>
  <c r="BF816" i="4" s="1"/>
  <c r="BC816" i="4"/>
  <c r="BE815" i="4"/>
  <c r="BF815" i="4" s="1"/>
  <c r="BD815" i="4"/>
  <c r="BC815" i="4"/>
  <c r="BE813" i="4"/>
  <c r="BF813" i="4" s="1"/>
  <c r="BD813" i="4"/>
  <c r="BC813" i="4"/>
  <c r="BE811" i="4"/>
  <c r="BF811" i="4" s="1"/>
  <c r="BD811" i="4"/>
  <c r="BC811" i="4"/>
  <c r="BE810" i="4"/>
  <c r="BD810" i="4"/>
  <c r="BF810" i="4" s="1"/>
  <c r="BC810" i="4"/>
  <c r="BE809" i="4"/>
  <c r="BF809" i="4" s="1"/>
  <c r="BD809" i="4"/>
  <c r="BC809" i="4"/>
  <c r="BE808" i="4"/>
  <c r="BD808" i="4"/>
  <c r="BF808" i="4" s="1"/>
  <c r="BC808" i="4"/>
  <c r="BE806" i="4"/>
  <c r="BD806" i="4"/>
  <c r="BC806" i="4"/>
  <c r="BE805" i="4"/>
  <c r="BF805" i="4" s="1"/>
  <c r="BD805" i="4"/>
  <c r="BC805" i="4"/>
  <c r="BE803" i="4"/>
  <c r="BF803" i="4" s="1"/>
  <c r="BD803" i="4"/>
  <c r="BC803" i="4"/>
  <c r="BE802" i="4"/>
  <c r="BD802" i="4"/>
  <c r="BF802" i="4" s="1"/>
  <c r="BC802" i="4"/>
  <c r="BE800" i="4"/>
  <c r="BD800" i="4"/>
  <c r="BF800" i="4" s="1"/>
  <c r="BC800" i="4"/>
  <c r="BE799" i="4"/>
  <c r="BF799" i="4" s="1"/>
  <c r="BD799" i="4"/>
  <c r="BC799" i="4"/>
  <c r="BE798" i="4"/>
  <c r="BD798" i="4"/>
  <c r="BC798" i="4"/>
  <c r="BE796" i="4"/>
  <c r="BD796" i="4"/>
  <c r="BF796" i="4" s="1"/>
  <c r="BC796" i="4"/>
  <c r="BE795" i="4"/>
  <c r="BF795" i="4" s="1"/>
  <c r="BD795" i="4"/>
  <c r="BC795" i="4"/>
  <c r="BE794" i="4"/>
  <c r="BD794" i="4"/>
  <c r="BF794" i="4" s="1"/>
  <c r="BC794" i="4"/>
  <c r="BE793" i="4"/>
  <c r="BF793" i="4" s="1"/>
  <c r="BD793" i="4"/>
  <c r="BC793" i="4"/>
  <c r="BE791" i="4"/>
  <c r="BF791" i="4" s="1"/>
  <c r="BD791" i="4"/>
  <c r="BC791" i="4"/>
  <c r="BE790" i="4"/>
  <c r="BD790" i="4"/>
  <c r="BF790" i="4" s="1"/>
  <c r="BC790" i="4"/>
  <c r="BE788" i="4"/>
  <c r="BD788" i="4"/>
  <c r="BF788" i="4" s="1"/>
  <c r="BC788" i="4"/>
  <c r="BE787" i="4"/>
  <c r="BF787" i="4" s="1"/>
  <c r="BD787" i="4"/>
  <c r="BC787" i="4"/>
  <c r="BE785" i="4"/>
  <c r="BF785" i="4" s="1"/>
  <c r="BD785" i="4"/>
  <c r="BC785" i="4"/>
  <c r="BE784" i="4"/>
  <c r="BD784" i="4"/>
  <c r="BF784" i="4" s="1"/>
  <c r="BC784" i="4"/>
  <c r="BE782" i="4"/>
  <c r="BD782" i="4"/>
  <c r="BC782" i="4"/>
  <c r="BE781" i="4"/>
  <c r="BF781" i="4" s="1"/>
  <c r="BD781" i="4"/>
  <c r="BC781" i="4"/>
  <c r="BE779" i="4"/>
  <c r="BF779" i="4" s="1"/>
  <c r="BD779" i="4"/>
  <c r="BC779" i="4"/>
  <c r="BE778" i="4"/>
  <c r="BD778" i="4"/>
  <c r="BF778" i="4" s="1"/>
  <c r="BC778" i="4"/>
  <c r="BE777" i="4"/>
  <c r="BF777" i="4" s="1"/>
  <c r="BD777" i="4"/>
  <c r="BC777" i="4"/>
  <c r="BE775" i="4"/>
  <c r="BF775" i="4" s="1"/>
  <c r="BD775" i="4"/>
  <c r="BC775" i="4"/>
  <c r="BE774" i="4"/>
  <c r="BD774" i="4"/>
  <c r="BC774" i="4"/>
  <c r="BE773" i="4"/>
  <c r="BF773" i="4" s="1"/>
  <c r="BD773" i="4"/>
  <c r="BC773" i="4"/>
  <c r="BE772" i="4"/>
  <c r="BD772" i="4"/>
  <c r="BF772" i="4" s="1"/>
  <c r="BC772" i="4"/>
  <c r="BE771" i="4"/>
  <c r="BF771" i="4" s="1"/>
  <c r="BD771" i="4"/>
  <c r="BC771" i="4"/>
  <c r="BE770" i="4"/>
  <c r="BD770" i="4"/>
  <c r="BF770" i="4" s="1"/>
  <c r="BC770" i="4"/>
  <c r="BE769" i="4"/>
  <c r="BD769" i="4"/>
  <c r="BC769" i="4"/>
  <c r="BE767" i="4"/>
  <c r="BF767" i="4" s="1"/>
  <c r="BD767" i="4"/>
  <c r="BE766" i="4"/>
  <c r="BD766" i="4"/>
  <c r="BC766" i="4"/>
  <c r="BE765" i="4"/>
  <c r="BD765" i="4"/>
  <c r="BC765" i="4"/>
  <c r="BE764" i="4"/>
  <c r="BD764" i="4"/>
  <c r="BC764" i="4"/>
  <c r="BE762" i="4"/>
  <c r="BD762" i="4"/>
  <c r="BC762" i="4"/>
  <c r="BE760" i="4"/>
  <c r="BD760" i="4"/>
  <c r="BC760" i="4"/>
  <c r="BE759" i="4"/>
  <c r="BF759" i="4" s="1"/>
  <c r="BD759" i="4"/>
  <c r="BC759" i="4"/>
  <c r="BE758" i="4"/>
  <c r="BD758" i="4"/>
  <c r="BC758" i="4"/>
  <c r="BE756" i="4"/>
  <c r="BD756" i="4"/>
  <c r="BC756" i="4"/>
  <c r="BE755" i="4"/>
  <c r="BF755" i="4" s="1"/>
  <c r="BD755" i="4"/>
  <c r="BC755" i="4"/>
  <c r="BE754" i="4"/>
  <c r="BD754" i="4"/>
  <c r="BC754" i="4"/>
  <c r="BE753" i="4"/>
  <c r="BD753" i="4"/>
  <c r="BC753" i="4"/>
  <c r="BE752" i="4"/>
  <c r="BD752" i="4"/>
  <c r="BC752" i="4"/>
  <c r="BE750" i="4"/>
  <c r="BD750" i="4"/>
  <c r="BC750" i="4"/>
  <c r="BE749" i="4"/>
  <c r="BD749" i="4"/>
  <c r="BC749" i="4"/>
  <c r="BE747" i="4"/>
  <c r="BF747" i="4" s="1"/>
  <c r="BD747" i="4"/>
  <c r="BC747" i="4"/>
  <c r="BE746" i="4"/>
  <c r="BD746" i="4"/>
  <c r="BC746" i="4"/>
  <c r="BE744" i="4"/>
  <c r="BD744" i="4"/>
  <c r="BC744" i="4"/>
  <c r="BE743" i="4"/>
  <c r="BF743" i="4" s="1"/>
  <c r="BD743" i="4"/>
  <c r="BC743" i="4"/>
  <c r="BE741" i="4"/>
  <c r="BD741" i="4"/>
  <c r="BC741" i="4"/>
  <c r="BE740" i="4"/>
  <c r="BD740" i="4"/>
  <c r="BC740" i="4"/>
  <c r="BE739" i="4"/>
  <c r="BF739" i="4" s="1"/>
  <c r="BD739" i="4"/>
  <c r="BC739" i="4"/>
  <c r="BE738" i="4"/>
  <c r="BD738" i="4"/>
  <c r="BC738" i="4"/>
  <c r="BE736" i="4"/>
  <c r="BD736" i="4"/>
  <c r="BC736" i="4"/>
  <c r="BE735" i="4"/>
  <c r="BF735" i="4" s="1"/>
  <c r="BD735" i="4"/>
  <c r="BC735" i="4"/>
  <c r="BE734" i="4"/>
  <c r="BD734" i="4"/>
  <c r="BC734" i="4"/>
  <c r="BE732" i="4"/>
  <c r="BD732" i="4"/>
  <c r="BC732" i="4"/>
  <c r="BE731" i="4"/>
  <c r="BF731" i="4" s="1"/>
  <c r="BD731" i="4"/>
  <c r="BC731" i="4"/>
  <c r="BE730" i="4"/>
  <c r="BD730" i="4"/>
  <c r="BF730" i="4" s="1"/>
  <c r="BC730" i="4"/>
  <c r="BE728" i="4"/>
  <c r="BD728" i="4"/>
  <c r="BC728" i="4"/>
  <c r="BE727" i="4"/>
  <c r="BF727" i="4" s="1"/>
  <c r="BD727" i="4"/>
  <c r="BC727" i="4"/>
  <c r="BE726" i="4"/>
  <c r="BD726" i="4"/>
  <c r="BF726" i="4" s="1"/>
  <c r="BC726" i="4"/>
  <c r="BE724" i="4"/>
  <c r="BF724" i="4" s="1"/>
  <c r="BD724" i="4"/>
  <c r="BC724" i="4"/>
  <c r="BE723" i="4"/>
  <c r="BF723" i="4" s="1"/>
  <c r="BD723" i="4"/>
  <c r="BC723" i="4"/>
  <c r="BE722" i="4"/>
  <c r="BD722" i="4"/>
  <c r="BF722" i="4" s="1"/>
  <c r="BC722" i="4"/>
  <c r="BE719" i="4"/>
  <c r="BF719" i="4" s="1"/>
  <c r="BD719" i="4"/>
  <c r="BC719" i="4"/>
  <c r="BE718" i="4"/>
  <c r="BD718" i="4"/>
  <c r="BF718" i="4" s="1"/>
  <c r="BC718" i="4"/>
  <c r="BE717" i="4"/>
  <c r="BF717" i="4" s="1"/>
  <c r="BD717" i="4"/>
  <c r="BC717" i="4"/>
  <c r="BE716" i="4"/>
  <c r="BD716" i="4"/>
  <c r="BF716" i="4" s="1"/>
  <c r="BC716" i="4"/>
  <c r="BE714" i="4"/>
  <c r="BD714" i="4"/>
  <c r="BF714" i="4" s="1"/>
  <c r="BC714" i="4"/>
  <c r="BE713" i="4"/>
  <c r="BF713" i="4" s="1"/>
  <c r="BD713" i="4"/>
  <c r="BC713" i="4"/>
  <c r="BE712" i="4"/>
  <c r="BD712" i="4"/>
  <c r="BC712" i="4"/>
  <c r="BE710" i="4"/>
  <c r="BD710" i="4"/>
  <c r="BF710" i="4" s="1"/>
  <c r="BC710" i="4"/>
  <c r="BE709" i="4"/>
  <c r="BF709" i="4" s="1"/>
  <c r="BD709" i="4"/>
  <c r="BC709" i="4"/>
  <c r="BE706" i="4"/>
  <c r="BD706" i="4"/>
  <c r="BF706" i="4" s="1"/>
  <c r="BC706" i="4"/>
  <c r="BE705" i="4"/>
  <c r="BF705" i="4" s="1"/>
  <c r="BD705" i="4"/>
  <c r="BC705" i="4"/>
  <c r="BE704" i="4"/>
  <c r="BD704" i="4"/>
  <c r="BC704" i="4"/>
  <c r="BE703" i="4"/>
  <c r="BF703" i="4" s="1"/>
  <c r="BD703" i="4"/>
  <c r="BC703" i="4"/>
  <c r="BE701" i="4"/>
  <c r="BF701" i="4" s="1"/>
  <c r="BD701" i="4"/>
  <c r="BC701" i="4"/>
  <c r="BE700" i="4"/>
  <c r="BD700" i="4"/>
  <c r="BF700" i="4" s="1"/>
  <c r="BC700" i="4"/>
  <c r="BE698" i="4"/>
  <c r="BD698" i="4"/>
  <c r="BF698" i="4" s="1"/>
  <c r="BC698" i="4"/>
  <c r="BE697" i="4"/>
  <c r="BF697" i="4" s="1"/>
  <c r="BD697" i="4"/>
  <c r="BC697" i="4"/>
  <c r="BE696" i="4"/>
  <c r="BF696" i="4" s="1"/>
  <c r="BD696" i="4"/>
  <c r="BC696" i="4"/>
  <c r="BE694" i="4"/>
  <c r="BD694" i="4"/>
  <c r="BF694" i="4" s="1"/>
  <c r="BC694" i="4"/>
  <c r="BE693" i="4"/>
  <c r="BF693" i="4" s="1"/>
  <c r="BD693" i="4"/>
  <c r="BC693" i="4"/>
  <c r="BE692" i="4"/>
  <c r="BD692" i="4"/>
  <c r="BF692" i="4" s="1"/>
  <c r="BC692" i="4"/>
  <c r="BF806" i="4"/>
  <c r="BF798" i="4"/>
  <c r="BF782" i="4"/>
  <c r="BF774" i="4"/>
  <c r="BF734" i="4"/>
  <c r="BF732" i="4"/>
  <c r="BF728" i="4"/>
  <c r="BF712" i="4"/>
  <c r="BF704" i="4"/>
  <c r="BF336" i="4" l="1"/>
  <c r="BF340" i="4"/>
  <c r="BF348" i="4"/>
  <c r="BF356" i="4"/>
  <c r="BF334" i="4"/>
  <c r="BF342" i="4"/>
  <c r="BF350" i="4"/>
  <c r="BF354" i="4"/>
  <c r="BF358" i="4"/>
  <c r="BF362" i="4"/>
  <c r="BF738" i="4"/>
  <c r="BF746" i="4"/>
  <c r="BF750" i="4"/>
  <c r="BF754" i="4"/>
  <c r="BF758" i="4"/>
  <c r="BF762" i="4"/>
  <c r="BF766" i="4"/>
  <c r="BF741" i="4"/>
  <c r="BF749" i="4"/>
  <c r="BF753" i="4"/>
  <c r="BF765" i="4"/>
  <c r="BF769" i="4"/>
  <c r="BF736" i="4"/>
  <c r="BF740" i="4"/>
  <c r="BF744" i="4"/>
  <c r="BF752" i="4"/>
  <c r="BF756" i="4"/>
  <c r="BF760" i="4"/>
  <c r="BF764" i="4"/>
  <c r="C271" i="4" l="1"/>
  <c r="B5" i="15"/>
  <c r="P31" i="7"/>
  <c r="O31" i="7"/>
  <c r="N31" i="7"/>
  <c r="L31" i="7"/>
  <c r="K31" i="7"/>
  <c r="J31" i="7"/>
  <c r="H31" i="7"/>
  <c r="I30" i="7"/>
  <c r="G31" i="7"/>
  <c r="Q32" i="7"/>
  <c r="M32" i="7"/>
  <c r="I32" i="7"/>
  <c r="Q30" i="7"/>
  <c r="M30" i="7"/>
  <c r="Q29" i="7"/>
  <c r="M29" i="7"/>
  <c r="AW546" i="4"/>
  <c r="AV546" i="4"/>
  <c r="AU546" i="4"/>
  <c r="AS546" i="4"/>
  <c r="AR546" i="4"/>
  <c r="AQ546" i="4"/>
  <c r="AO546" i="4"/>
  <c r="AN546" i="4"/>
  <c r="AM546" i="4"/>
  <c r="AK546" i="4"/>
  <c r="AJ546" i="4"/>
  <c r="AI546" i="4"/>
  <c r="AG546" i="4"/>
  <c r="AF546" i="4"/>
  <c r="AE546" i="4"/>
  <c r="AC546" i="4"/>
  <c r="AB546" i="4"/>
  <c r="AA546" i="4"/>
  <c r="Y546" i="4"/>
  <c r="X546" i="4"/>
  <c r="W546" i="4"/>
  <c r="U546" i="4"/>
  <c r="T546" i="4"/>
  <c r="S546" i="4"/>
  <c r="Q546" i="4"/>
  <c r="P546" i="4"/>
  <c r="O546" i="4"/>
  <c r="M546" i="4"/>
  <c r="L546" i="4"/>
  <c r="K546" i="4"/>
  <c r="I546" i="4"/>
  <c r="H546" i="4"/>
  <c r="G546" i="4"/>
  <c r="AW545" i="4"/>
  <c r="AV545" i="4"/>
  <c r="AU545" i="4"/>
  <c r="AS545" i="4"/>
  <c r="AR545" i="4"/>
  <c r="AQ545" i="4"/>
  <c r="AO545" i="4"/>
  <c r="AN545" i="4"/>
  <c r="AM545" i="4"/>
  <c r="AK545" i="4"/>
  <c r="AJ545" i="4"/>
  <c r="AI545" i="4"/>
  <c r="AG545" i="4"/>
  <c r="AF545" i="4"/>
  <c r="AE545" i="4"/>
  <c r="AC545" i="4"/>
  <c r="AB545" i="4"/>
  <c r="AA545" i="4"/>
  <c r="Y545" i="4"/>
  <c r="X545" i="4"/>
  <c r="W545" i="4"/>
  <c r="U545" i="4"/>
  <c r="T545" i="4"/>
  <c r="S545" i="4"/>
  <c r="Q545" i="4"/>
  <c r="P545" i="4"/>
  <c r="O545" i="4"/>
  <c r="M545" i="4"/>
  <c r="L545" i="4"/>
  <c r="K545" i="4"/>
  <c r="I545" i="4"/>
  <c r="H545" i="4"/>
  <c r="G545" i="4"/>
  <c r="AW544" i="4"/>
  <c r="AV544" i="4"/>
  <c r="AU544" i="4"/>
  <c r="AS544" i="4"/>
  <c r="AR544" i="4"/>
  <c r="AQ544" i="4"/>
  <c r="AO544" i="4"/>
  <c r="AN544" i="4"/>
  <c r="AM544" i="4"/>
  <c r="AK544" i="4"/>
  <c r="AJ544" i="4"/>
  <c r="AI544" i="4"/>
  <c r="AG544" i="4"/>
  <c r="AF544" i="4"/>
  <c r="AE544" i="4"/>
  <c r="AC544" i="4"/>
  <c r="AB544" i="4"/>
  <c r="AA544" i="4"/>
  <c r="Y544" i="4"/>
  <c r="X544" i="4"/>
  <c r="W544" i="4"/>
  <c r="U544" i="4"/>
  <c r="T544" i="4"/>
  <c r="S544" i="4"/>
  <c r="Q544" i="4"/>
  <c r="P544" i="4"/>
  <c r="O544" i="4"/>
  <c r="M544" i="4"/>
  <c r="L544" i="4"/>
  <c r="K544" i="4"/>
  <c r="I544" i="4"/>
  <c r="H544" i="4"/>
  <c r="G544" i="4"/>
  <c r="AW543" i="4"/>
  <c r="AV543" i="4"/>
  <c r="AU543" i="4"/>
  <c r="AS543" i="4"/>
  <c r="AR543" i="4"/>
  <c r="AQ543" i="4"/>
  <c r="AO543" i="4"/>
  <c r="AN543" i="4"/>
  <c r="AM543" i="4"/>
  <c r="AK543" i="4"/>
  <c r="AJ543" i="4"/>
  <c r="AI543" i="4"/>
  <c r="AG543" i="4"/>
  <c r="AF543" i="4"/>
  <c r="AE543" i="4"/>
  <c r="AC543" i="4"/>
  <c r="AB543" i="4"/>
  <c r="AA543" i="4"/>
  <c r="Y543" i="4"/>
  <c r="X543" i="4"/>
  <c r="W543" i="4"/>
  <c r="U543" i="4"/>
  <c r="T543" i="4"/>
  <c r="S543" i="4"/>
  <c r="Q543" i="4"/>
  <c r="P543" i="4"/>
  <c r="O543" i="4"/>
  <c r="M543" i="4"/>
  <c r="L543" i="4"/>
  <c r="K543" i="4"/>
  <c r="I543" i="4"/>
  <c r="H543" i="4"/>
  <c r="G543" i="4"/>
  <c r="AW541" i="4"/>
  <c r="AV541" i="4"/>
  <c r="AU541" i="4"/>
  <c r="AS541" i="4"/>
  <c r="AR541" i="4"/>
  <c r="AQ541" i="4"/>
  <c r="AO541" i="4"/>
  <c r="AN541" i="4"/>
  <c r="AM541" i="4"/>
  <c r="AK541" i="4"/>
  <c r="AJ541" i="4"/>
  <c r="AI541" i="4"/>
  <c r="AG541" i="4"/>
  <c r="AF541" i="4"/>
  <c r="AE541" i="4"/>
  <c r="AC541" i="4"/>
  <c r="AB541" i="4"/>
  <c r="AA541" i="4"/>
  <c r="Y541" i="4"/>
  <c r="X541" i="4"/>
  <c r="W541" i="4"/>
  <c r="U541" i="4"/>
  <c r="T541" i="4"/>
  <c r="S541" i="4"/>
  <c r="Q541" i="4"/>
  <c r="P541" i="4"/>
  <c r="O541" i="4"/>
  <c r="M541" i="4"/>
  <c r="L541" i="4"/>
  <c r="K541" i="4"/>
  <c r="I541" i="4"/>
  <c r="H541" i="4"/>
  <c r="G541" i="4"/>
  <c r="AW539" i="4"/>
  <c r="AV539" i="4"/>
  <c r="AU539" i="4"/>
  <c r="AS539" i="4"/>
  <c r="AR539" i="4"/>
  <c r="AQ539" i="4"/>
  <c r="AO539" i="4"/>
  <c r="AN539" i="4"/>
  <c r="AM539" i="4"/>
  <c r="AK539" i="4"/>
  <c r="AJ539" i="4"/>
  <c r="AI539" i="4"/>
  <c r="AG539" i="4"/>
  <c r="AF539" i="4"/>
  <c r="AE539" i="4"/>
  <c r="AC539" i="4"/>
  <c r="AB539" i="4"/>
  <c r="AA539" i="4"/>
  <c r="Y539" i="4"/>
  <c r="X539" i="4"/>
  <c r="W539" i="4"/>
  <c r="U539" i="4"/>
  <c r="T539" i="4"/>
  <c r="S539" i="4"/>
  <c r="Q539" i="4"/>
  <c r="P539" i="4"/>
  <c r="O539" i="4"/>
  <c r="M539" i="4"/>
  <c r="L539" i="4"/>
  <c r="K539" i="4"/>
  <c r="I539" i="4"/>
  <c r="H539" i="4"/>
  <c r="G539" i="4"/>
  <c r="AW538" i="4"/>
  <c r="AV538" i="4"/>
  <c r="AU538" i="4"/>
  <c r="AS538" i="4"/>
  <c r="AR538" i="4"/>
  <c r="AQ538" i="4"/>
  <c r="AO538" i="4"/>
  <c r="AN538" i="4"/>
  <c r="AM538" i="4"/>
  <c r="AK538" i="4"/>
  <c r="AJ538" i="4"/>
  <c r="AI538" i="4"/>
  <c r="AG538" i="4"/>
  <c r="AF538" i="4"/>
  <c r="AE538" i="4"/>
  <c r="AC538" i="4"/>
  <c r="AB538" i="4"/>
  <c r="AA538" i="4"/>
  <c r="Y538" i="4"/>
  <c r="X538" i="4"/>
  <c r="W538" i="4"/>
  <c r="U538" i="4"/>
  <c r="T538" i="4"/>
  <c r="S538" i="4"/>
  <c r="Q538" i="4"/>
  <c r="P538" i="4"/>
  <c r="O538" i="4"/>
  <c r="M538" i="4"/>
  <c r="L538" i="4"/>
  <c r="K538" i="4"/>
  <c r="I538" i="4"/>
  <c r="H538" i="4"/>
  <c r="G538" i="4"/>
  <c r="AW537" i="4"/>
  <c r="AV537" i="4"/>
  <c r="AU537" i="4"/>
  <c r="AS537" i="4"/>
  <c r="AR537" i="4"/>
  <c r="AQ537" i="4"/>
  <c r="AO537" i="4"/>
  <c r="AN537" i="4"/>
  <c r="AM537" i="4"/>
  <c r="AK537" i="4"/>
  <c r="AJ537" i="4"/>
  <c r="AI537" i="4"/>
  <c r="AG537" i="4"/>
  <c r="AF537" i="4"/>
  <c r="AE537" i="4"/>
  <c r="AC537" i="4"/>
  <c r="AB537" i="4"/>
  <c r="AA537" i="4"/>
  <c r="Y537" i="4"/>
  <c r="X537" i="4"/>
  <c r="W537" i="4"/>
  <c r="U537" i="4"/>
  <c r="T537" i="4"/>
  <c r="S537" i="4"/>
  <c r="Q537" i="4"/>
  <c r="P537" i="4"/>
  <c r="O537" i="4"/>
  <c r="M537" i="4"/>
  <c r="L537" i="4"/>
  <c r="K537" i="4"/>
  <c r="I537" i="4"/>
  <c r="H537" i="4"/>
  <c r="G537" i="4"/>
  <c r="AW536" i="4"/>
  <c r="AV536" i="4"/>
  <c r="AU536" i="4"/>
  <c r="AS536" i="4"/>
  <c r="AR536" i="4"/>
  <c r="AQ536" i="4"/>
  <c r="AO536" i="4"/>
  <c r="AN536" i="4"/>
  <c r="AM536" i="4"/>
  <c r="AK536" i="4"/>
  <c r="AJ536" i="4"/>
  <c r="AI536" i="4"/>
  <c r="AG536" i="4"/>
  <c r="AF536" i="4"/>
  <c r="AE536" i="4"/>
  <c r="AC536" i="4"/>
  <c r="AB536" i="4"/>
  <c r="AA536" i="4"/>
  <c r="Y536" i="4"/>
  <c r="X536" i="4"/>
  <c r="W536" i="4"/>
  <c r="U536" i="4"/>
  <c r="T536" i="4"/>
  <c r="S536" i="4"/>
  <c r="Q536" i="4"/>
  <c r="P536" i="4"/>
  <c r="O536" i="4"/>
  <c r="M536" i="4"/>
  <c r="L536" i="4"/>
  <c r="K536" i="4"/>
  <c r="I536" i="4"/>
  <c r="H536" i="4"/>
  <c r="G536" i="4"/>
  <c r="AW534" i="4"/>
  <c r="AV534" i="4"/>
  <c r="AU534" i="4"/>
  <c r="AS534" i="4"/>
  <c r="AR534" i="4"/>
  <c r="AQ534" i="4"/>
  <c r="AO534" i="4"/>
  <c r="AN534" i="4"/>
  <c r="AM534" i="4"/>
  <c r="AK534" i="4"/>
  <c r="AJ534" i="4"/>
  <c r="AI534" i="4"/>
  <c r="AG534" i="4"/>
  <c r="AF534" i="4"/>
  <c r="AE534" i="4"/>
  <c r="AC534" i="4"/>
  <c r="AB534" i="4"/>
  <c r="AA534" i="4"/>
  <c r="Y534" i="4"/>
  <c r="X534" i="4"/>
  <c r="W534" i="4"/>
  <c r="U534" i="4"/>
  <c r="T534" i="4"/>
  <c r="S534" i="4"/>
  <c r="Q534" i="4"/>
  <c r="P534" i="4"/>
  <c r="O534" i="4"/>
  <c r="M534" i="4"/>
  <c r="L534" i="4"/>
  <c r="K534" i="4"/>
  <c r="I534" i="4"/>
  <c r="H534" i="4"/>
  <c r="G534" i="4"/>
  <c r="AW533" i="4"/>
  <c r="AV533" i="4"/>
  <c r="AU533" i="4"/>
  <c r="AS533" i="4"/>
  <c r="AR533" i="4"/>
  <c r="AQ533" i="4"/>
  <c r="AO533" i="4"/>
  <c r="AN533" i="4"/>
  <c r="AM533" i="4"/>
  <c r="AK533" i="4"/>
  <c r="AJ533" i="4"/>
  <c r="AI533" i="4"/>
  <c r="AG533" i="4"/>
  <c r="AF533" i="4"/>
  <c r="AE533" i="4"/>
  <c r="AC533" i="4"/>
  <c r="AB533" i="4"/>
  <c r="AA533" i="4"/>
  <c r="Y533" i="4"/>
  <c r="X533" i="4"/>
  <c r="W533" i="4"/>
  <c r="U533" i="4"/>
  <c r="T533" i="4"/>
  <c r="S533" i="4"/>
  <c r="Q533" i="4"/>
  <c r="P533" i="4"/>
  <c r="O533" i="4"/>
  <c r="M533" i="4"/>
  <c r="L533" i="4"/>
  <c r="K533" i="4"/>
  <c r="I533" i="4"/>
  <c r="H533" i="4"/>
  <c r="G533" i="4"/>
  <c r="AW531" i="4"/>
  <c r="AV531" i="4"/>
  <c r="AU531" i="4"/>
  <c r="AS531" i="4"/>
  <c r="AR531" i="4"/>
  <c r="AQ531" i="4"/>
  <c r="AO531" i="4"/>
  <c r="AN531" i="4"/>
  <c r="AM531" i="4"/>
  <c r="AK531" i="4"/>
  <c r="AJ531" i="4"/>
  <c r="AI531" i="4"/>
  <c r="AG531" i="4"/>
  <c r="AF531" i="4"/>
  <c r="AE531" i="4"/>
  <c r="AC531" i="4"/>
  <c r="AB531" i="4"/>
  <c r="AA531" i="4"/>
  <c r="Y531" i="4"/>
  <c r="X531" i="4"/>
  <c r="W531" i="4"/>
  <c r="U531" i="4"/>
  <c r="T531" i="4"/>
  <c r="S531" i="4"/>
  <c r="Q531" i="4"/>
  <c r="P531" i="4"/>
  <c r="O531" i="4"/>
  <c r="M531" i="4"/>
  <c r="L531" i="4"/>
  <c r="K531" i="4"/>
  <c r="I531" i="4"/>
  <c r="H531" i="4"/>
  <c r="G531" i="4"/>
  <c r="AW530" i="4"/>
  <c r="AV530" i="4"/>
  <c r="AU530" i="4"/>
  <c r="AS530" i="4"/>
  <c r="AR530" i="4"/>
  <c r="AQ530" i="4"/>
  <c r="AO530" i="4"/>
  <c r="AN530" i="4"/>
  <c r="AM530" i="4"/>
  <c r="AK530" i="4"/>
  <c r="AJ530" i="4"/>
  <c r="AI530" i="4"/>
  <c r="AG530" i="4"/>
  <c r="AF530" i="4"/>
  <c r="AE530" i="4"/>
  <c r="AC530" i="4"/>
  <c r="AB530" i="4"/>
  <c r="AA530" i="4"/>
  <c r="Y530" i="4"/>
  <c r="X530" i="4"/>
  <c r="W530" i="4"/>
  <c r="U530" i="4"/>
  <c r="T530" i="4"/>
  <c r="S530" i="4"/>
  <c r="Q530" i="4"/>
  <c r="P530" i="4"/>
  <c r="O530" i="4"/>
  <c r="M530" i="4"/>
  <c r="L530" i="4"/>
  <c r="K530" i="4"/>
  <c r="I530" i="4"/>
  <c r="H530" i="4"/>
  <c r="G530" i="4"/>
  <c r="AW528" i="4"/>
  <c r="AV528" i="4"/>
  <c r="AU528" i="4"/>
  <c r="AS528" i="4"/>
  <c r="AR528" i="4"/>
  <c r="AQ528" i="4"/>
  <c r="AO528" i="4"/>
  <c r="AN528" i="4"/>
  <c r="AM528" i="4"/>
  <c r="AK528" i="4"/>
  <c r="AJ528" i="4"/>
  <c r="AI528" i="4"/>
  <c r="AG528" i="4"/>
  <c r="AF528" i="4"/>
  <c r="AE528" i="4"/>
  <c r="AC528" i="4"/>
  <c r="AB528" i="4"/>
  <c r="AA528" i="4"/>
  <c r="Y528" i="4"/>
  <c r="X528" i="4"/>
  <c r="W528" i="4"/>
  <c r="U528" i="4"/>
  <c r="T528" i="4"/>
  <c r="S528" i="4"/>
  <c r="Q528" i="4"/>
  <c r="P528" i="4"/>
  <c r="O528" i="4"/>
  <c r="M528" i="4"/>
  <c r="L528" i="4"/>
  <c r="K528" i="4"/>
  <c r="I528" i="4"/>
  <c r="H528" i="4"/>
  <c r="G528" i="4"/>
  <c r="AW527" i="4"/>
  <c r="AV527" i="4"/>
  <c r="AU527" i="4"/>
  <c r="AS527" i="4"/>
  <c r="AR527" i="4"/>
  <c r="AQ527" i="4"/>
  <c r="AO527" i="4"/>
  <c r="AN527" i="4"/>
  <c r="AM527" i="4"/>
  <c r="AK527" i="4"/>
  <c r="AJ527" i="4"/>
  <c r="AI527" i="4"/>
  <c r="AG527" i="4"/>
  <c r="AF527" i="4"/>
  <c r="AE527" i="4"/>
  <c r="AC527" i="4"/>
  <c r="AB527" i="4"/>
  <c r="AA527" i="4"/>
  <c r="Y527" i="4"/>
  <c r="X527" i="4"/>
  <c r="W527" i="4"/>
  <c r="U527" i="4"/>
  <c r="T527" i="4"/>
  <c r="S527" i="4"/>
  <c r="Q527" i="4"/>
  <c r="P527" i="4"/>
  <c r="O527" i="4"/>
  <c r="M527" i="4"/>
  <c r="L527" i="4"/>
  <c r="K527" i="4"/>
  <c r="I527" i="4"/>
  <c r="H527" i="4"/>
  <c r="G527" i="4"/>
  <c r="AW526" i="4"/>
  <c r="AV526" i="4"/>
  <c r="AU526" i="4"/>
  <c r="AS526" i="4"/>
  <c r="AR526" i="4"/>
  <c r="AQ526" i="4"/>
  <c r="AO526" i="4"/>
  <c r="AN526" i="4"/>
  <c r="AM526" i="4"/>
  <c r="AK526" i="4"/>
  <c r="AJ526" i="4"/>
  <c r="AI526" i="4"/>
  <c r="AG526" i="4"/>
  <c r="AF526" i="4"/>
  <c r="AE526" i="4"/>
  <c r="AC526" i="4"/>
  <c r="AB526" i="4"/>
  <c r="AA526" i="4"/>
  <c r="Y526" i="4"/>
  <c r="X526" i="4"/>
  <c r="W526" i="4"/>
  <c r="U526" i="4"/>
  <c r="T526" i="4"/>
  <c r="S526" i="4"/>
  <c r="Q526" i="4"/>
  <c r="P526" i="4"/>
  <c r="O526" i="4"/>
  <c r="M526" i="4"/>
  <c r="L526" i="4"/>
  <c r="K526" i="4"/>
  <c r="I526" i="4"/>
  <c r="H526" i="4"/>
  <c r="G526" i="4"/>
  <c r="AW524" i="4"/>
  <c r="AV524" i="4"/>
  <c r="AU524" i="4"/>
  <c r="AS524" i="4"/>
  <c r="AR524" i="4"/>
  <c r="AQ524" i="4"/>
  <c r="AO524" i="4"/>
  <c r="AN524" i="4"/>
  <c r="AM524" i="4"/>
  <c r="AK524" i="4"/>
  <c r="AJ524" i="4"/>
  <c r="AI524" i="4"/>
  <c r="AG524" i="4"/>
  <c r="AF524" i="4"/>
  <c r="AE524" i="4"/>
  <c r="AC524" i="4"/>
  <c r="AB524" i="4"/>
  <c r="AA524" i="4"/>
  <c r="Y524" i="4"/>
  <c r="X524" i="4"/>
  <c r="W524" i="4"/>
  <c r="U524" i="4"/>
  <c r="T524" i="4"/>
  <c r="S524" i="4"/>
  <c r="Q524" i="4"/>
  <c r="P524" i="4"/>
  <c r="O524" i="4"/>
  <c r="M524" i="4"/>
  <c r="L524" i="4"/>
  <c r="K524" i="4"/>
  <c r="I524" i="4"/>
  <c r="H524" i="4"/>
  <c r="G524" i="4"/>
  <c r="AW523" i="4"/>
  <c r="AV523" i="4"/>
  <c r="AU523" i="4"/>
  <c r="AS523" i="4"/>
  <c r="AR523" i="4"/>
  <c r="AQ523" i="4"/>
  <c r="AO523" i="4"/>
  <c r="AN523" i="4"/>
  <c r="AM523" i="4"/>
  <c r="AK523" i="4"/>
  <c r="AJ523" i="4"/>
  <c r="AI523" i="4"/>
  <c r="AG523" i="4"/>
  <c r="AF523" i="4"/>
  <c r="AE523" i="4"/>
  <c r="AC523" i="4"/>
  <c r="AB523" i="4"/>
  <c r="AA523" i="4"/>
  <c r="Y523" i="4"/>
  <c r="X523" i="4"/>
  <c r="W523" i="4"/>
  <c r="U523" i="4"/>
  <c r="T523" i="4"/>
  <c r="S523" i="4"/>
  <c r="Q523" i="4"/>
  <c r="P523" i="4"/>
  <c r="O523" i="4"/>
  <c r="M523" i="4"/>
  <c r="L523" i="4"/>
  <c r="K523" i="4"/>
  <c r="I523" i="4"/>
  <c r="H523" i="4"/>
  <c r="G523" i="4"/>
  <c r="AW522" i="4"/>
  <c r="AV522" i="4"/>
  <c r="AU522" i="4"/>
  <c r="AS522" i="4"/>
  <c r="AR522" i="4"/>
  <c r="AQ522" i="4"/>
  <c r="AO522" i="4"/>
  <c r="AN522" i="4"/>
  <c r="AM522" i="4"/>
  <c r="AK522" i="4"/>
  <c r="AJ522" i="4"/>
  <c r="AI522" i="4"/>
  <c r="AG522" i="4"/>
  <c r="AF522" i="4"/>
  <c r="AE522" i="4"/>
  <c r="AC522" i="4"/>
  <c r="AB522" i="4"/>
  <c r="AA522" i="4"/>
  <c r="Y522" i="4"/>
  <c r="X522" i="4"/>
  <c r="W522" i="4"/>
  <c r="U522" i="4"/>
  <c r="T522" i="4"/>
  <c r="S522" i="4"/>
  <c r="Q522" i="4"/>
  <c r="P522" i="4"/>
  <c r="O522" i="4"/>
  <c r="M522" i="4"/>
  <c r="L522" i="4"/>
  <c r="K522" i="4"/>
  <c r="I522" i="4"/>
  <c r="H522" i="4"/>
  <c r="G522" i="4"/>
  <c r="AW521" i="4"/>
  <c r="AV521" i="4"/>
  <c r="AU521" i="4"/>
  <c r="AS521" i="4"/>
  <c r="AR521" i="4"/>
  <c r="AQ521" i="4"/>
  <c r="AO521" i="4"/>
  <c r="AN521" i="4"/>
  <c r="AM521" i="4"/>
  <c r="AK521" i="4"/>
  <c r="AJ521" i="4"/>
  <c r="AI521" i="4"/>
  <c r="AG521" i="4"/>
  <c r="AF521" i="4"/>
  <c r="AE521" i="4"/>
  <c r="AC521" i="4"/>
  <c r="AB521" i="4"/>
  <c r="AA521" i="4"/>
  <c r="Y521" i="4"/>
  <c r="X521" i="4"/>
  <c r="W521" i="4"/>
  <c r="U521" i="4"/>
  <c r="T521" i="4"/>
  <c r="S521" i="4"/>
  <c r="Q521" i="4"/>
  <c r="P521" i="4"/>
  <c r="O521" i="4"/>
  <c r="M521" i="4"/>
  <c r="L521" i="4"/>
  <c r="K521" i="4"/>
  <c r="I521" i="4"/>
  <c r="H521" i="4"/>
  <c r="G521" i="4"/>
  <c r="AW519" i="4"/>
  <c r="AV519" i="4"/>
  <c r="AU519" i="4"/>
  <c r="AS519" i="4"/>
  <c r="AR519" i="4"/>
  <c r="AQ519" i="4"/>
  <c r="AO519" i="4"/>
  <c r="AN519" i="4"/>
  <c r="AM519" i="4"/>
  <c r="AK519" i="4"/>
  <c r="AJ519" i="4"/>
  <c r="AI519" i="4"/>
  <c r="AG519" i="4"/>
  <c r="AF519" i="4"/>
  <c r="AE519" i="4"/>
  <c r="AC519" i="4"/>
  <c r="AB519" i="4"/>
  <c r="AA519" i="4"/>
  <c r="Y519" i="4"/>
  <c r="X519" i="4"/>
  <c r="W519" i="4"/>
  <c r="U519" i="4"/>
  <c r="T519" i="4"/>
  <c r="S519" i="4"/>
  <c r="Q519" i="4"/>
  <c r="P519" i="4"/>
  <c r="O519" i="4"/>
  <c r="M519" i="4"/>
  <c r="L519" i="4"/>
  <c r="K519" i="4"/>
  <c r="I519" i="4"/>
  <c r="H519" i="4"/>
  <c r="G519" i="4"/>
  <c r="AW518" i="4"/>
  <c r="AV518" i="4"/>
  <c r="AU518" i="4"/>
  <c r="AS518" i="4"/>
  <c r="AR518" i="4"/>
  <c r="AQ518" i="4"/>
  <c r="AO518" i="4"/>
  <c r="AN518" i="4"/>
  <c r="AM518" i="4"/>
  <c r="AK518" i="4"/>
  <c r="AJ518" i="4"/>
  <c r="AI518" i="4"/>
  <c r="AG518" i="4"/>
  <c r="AF518" i="4"/>
  <c r="AE518" i="4"/>
  <c r="AC518" i="4"/>
  <c r="AB518" i="4"/>
  <c r="AA518" i="4"/>
  <c r="Y518" i="4"/>
  <c r="X518" i="4"/>
  <c r="W518" i="4"/>
  <c r="U518" i="4"/>
  <c r="T518" i="4"/>
  <c r="S518" i="4"/>
  <c r="Q518" i="4"/>
  <c r="P518" i="4"/>
  <c r="O518" i="4"/>
  <c r="M518" i="4"/>
  <c r="L518" i="4"/>
  <c r="K518" i="4"/>
  <c r="I518" i="4"/>
  <c r="H518" i="4"/>
  <c r="G518" i="4"/>
  <c r="AW516" i="4"/>
  <c r="AV516" i="4"/>
  <c r="AU516" i="4"/>
  <c r="AS516" i="4"/>
  <c r="AR516" i="4"/>
  <c r="AQ516" i="4"/>
  <c r="AO516" i="4"/>
  <c r="AN516" i="4"/>
  <c r="AM516" i="4"/>
  <c r="AK516" i="4"/>
  <c r="AJ516" i="4"/>
  <c r="AI516" i="4"/>
  <c r="AG516" i="4"/>
  <c r="AF516" i="4"/>
  <c r="AE516" i="4"/>
  <c r="AC516" i="4"/>
  <c r="AB516" i="4"/>
  <c r="AA516" i="4"/>
  <c r="Y516" i="4"/>
  <c r="X516" i="4"/>
  <c r="W516" i="4"/>
  <c r="U516" i="4"/>
  <c r="T516" i="4"/>
  <c r="S516" i="4"/>
  <c r="Q516" i="4"/>
  <c r="P516" i="4"/>
  <c r="O516" i="4"/>
  <c r="M516" i="4"/>
  <c r="L516" i="4"/>
  <c r="K516" i="4"/>
  <c r="I516" i="4"/>
  <c r="H516" i="4"/>
  <c r="G516" i="4"/>
  <c r="AW515" i="4"/>
  <c r="AV515" i="4"/>
  <c r="AU515" i="4"/>
  <c r="AS515" i="4"/>
  <c r="AR515" i="4"/>
  <c r="AQ515" i="4"/>
  <c r="AO515" i="4"/>
  <c r="AN515" i="4"/>
  <c r="AM515" i="4"/>
  <c r="AK515" i="4"/>
  <c r="AJ515" i="4"/>
  <c r="AI515" i="4"/>
  <c r="AG515" i="4"/>
  <c r="AF515" i="4"/>
  <c r="AE515" i="4"/>
  <c r="AC515" i="4"/>
  <c r="AB515" i="4"/>
  <c r="AA515" i="4"/>
  <c r="Y515" i="4"/>
  <c r="X515" i="4"/>
  <c r="W515" i="4"/>
  <c r="U515" i="4"/>
  <c r="T515" i="4"/>
  <c r="S515" i="4"/>
  <c r="Q515" i="4"/>
  <c r="P515" i="4"/>
  <c r="O515" i="4"/>
  <c r="M515" i="4"/>
  <c r="L515" i="4"/>
  <c r="K515" i="4"/>
  <c r="I515" i="4"/>
  <c r="H515" i="4"/>
  <c r="G515" i="4"/>
  <c r="AW513" i="4"/>
  <c r="AV513" i="4"/>
  <c r="AU513" i="4"/>
  <c r="AS513" i="4"/>
  <c r="AR513" i="4"/>
  <c r="AQ513" i="4"/>
  <c r="AO513" i="4"/>
  <c r="AN513" i="4"/>
  <c r="AM513" i="4"/>
  <c r="AK513" i="4"/>
  <c r="AJ513" i="4"/>
  <c r="AI513" i="4"/>
  <c r="AG513" i="4"/>
  <c r="AF513" i="4"/>
  <c r="AE513" i="4"/>
  <c r="AC513" i="4"/>
  <c r="AB513" i="4"/>
  <c r="AA513" i="4"/>
  <c r="Y513" i="4"/>
  <c r="X513" i="4"/>
  <c r="W513" i="4"/>
  <c r="U513" i="4"/>
  <c r="T513" i="4"/>
  <c r="S513" i="4"/>
  <c r="Q513" i="4"/>
  <c r="P513" i="4"/>
  <c r="O513" i="4"/>
  <c r="M513" i="4"/>
  <c r="L513" i="4"/>
  <c r="K513" i="4"/>
  <c r="I513" i="4"/>
  <c r="H513" i="4"/>
  <c r="G513" i="4"/>
  <c r="AW512" i="4"/>
  <c r="AV512" i="4"/>
  <c r="AU512" i="4"/>
  <c r="AS512" i="4"/>
  <c r="AR512" i="4"/>
  <c r="AQ512" i="4"/>
  <c r="AO512" i="4"/>
  <c r="AN512" i="4"/>
  <c r="AM512" i="4"/>
  <c r="AK512" i="4"/>
  <c r="AJ512" i="4"/>
  <c r="AI512" i="4"/>
  <c r="AG512" i="4"/>
  <c r="AF512" i="4"/>
  <c r="AE512" i="4"/>
  <c r="AC512" i="4"/>
  <c r="AB512" i="4"/>
  <c r="AA512" i="4"/>
  <c r="Y512" i="4"/>
  <c r="X512" i="4"/>
  <c r="W512" i="4"/>
  <c r="U512" i="4"/>
  <c r="T512" i="4"/>
  <c r="S512" i="4"/>
  <c r="Q512" i="4"/>
  <c r="P512" i="4"/>
  <c r="O512" i="4"/>
  <c r="M512" i="4"/>
  <c r="L512" i="4"/>
  <c r="K512" i="4"/>
  <c r="I512" i="4"/>
  <c r="H512" i="4"/>
  <c r="G512" i="4"/>
  <c r="AW510" i="4"/>
  <c r="AV510" i="4"/>
  <c r="AU510" i="4"/>
  <c r="AS510" i="4"/>
  <c r="AR510" i="4"/>
  <c r="AQ510" i="4"/>
  <c r="AO510" i="4"/>
  <c r="AN510" i="4"/>
  <c r="AM510" i="4"/>
  <c r="AK510" i="4"/>
  <c r="AJ510" i="4"/>
  <c r="AI510" i="4"/>
  <c r="AG510" i="4"/>
  <c r="AF510" i="4"/>
  <c r="AE510" i="4"/>
  <c r="AC510" i="4"/>
  <c r="AB510" i="4"/>
  <c r="AA510" i="4"/>
  <c r="Y510" i="4"/>
  <c r="X510" i="4"/>
  <c r="W510" i="4"/>
  <c r="U510" i="4"/>
  <c r="T510" i="4"/>
  <c r="S510" i="4"/>
  <c r="Q510" i="4"/>
  <c r="P510" i="4"/>
  <c r="O510" i="4"/>
  <c r="M510" i="4"/>
  <c r="L510" i="4"/>
  <c r="K510" i="4"/>
  <c r="I510" i="4"/>
  <c r="H510" i="4"/>
  <c r="G510" i="4"/>
  <c r="AW509" i="4"/>
  <c r="AV509" i="4"/>
  <c r="AU509" i="4"/>
  <c r="AS509" i="4"/>
  <c r="AR509" i="4"/>
  <c r="AQ509" i="4"/>
  <c r="AO509" i="4"/>
  <c r="AN509" i="4"/>
  <c r="AM509" i="4"/>
  <c r="AK509" i="4"/>
  <c r="AJ509" i="4"/>
  <c r="AI509" i="4"/>
  <c r="AG509" i="4"/>
  <c r="AF509" i="4"/>
  <c r="AE509" i="4"/>
  <c r="AC509" i="4"/>
  <c r="AB509" i="4"/>
  <c r="AA509" i="4"/>
  <c r="Y509" i="4"/>
  <c r="X509" i="4"/>
  <c r="W509" i="4"/>
  <c r="U509" i="4"/>
  <c r="T509" i="4"/>
  <c r="S509" i="4"/>
  <c r="Q509" i="4"/>
  <c r="P509" i="4"/>
  <c r="O509" i="4"/>
  <c r="M509" i="4"/>
  <c r="L509" i="4"/>
  <c r="K509" i="4"/>
  <c r="I509" i="4"/>
  <c r="H509" i="4"/>
  <c r="G509" i="4"/>
  <c r="AW507" i="4"/>
  <c r="AV507" i="4"/>
  <c r="AU507" i="4"/>
  <c r="AS507" i="4"/>
  <c r="AR507" i="4"/>
  <c r="AQ507" i="4"/>
  <c r="AO507" i="4"/>
  <c r="AN507" i="4"/>
  <c r="AM507" i="4"/>
  <c r="AK507" i="4"/>
  <c r="AJ507" i="4"/>
  <c r="AI507" i="4"/>
  <c r="AG507" i="4"/>
  <c r="AF507" i="4"/>
  <c r="AE507" i="4"/>
  <c r="AC507" i="4"/>
  <c r="AB507" i="4"/>
  <c r="AA507" i="4"/>
  <c r="Y507" i="4"/>
  <c r="X507" i="4"/>
  <c r="W507" i="4"/>
  <c r="U507" i="4"/>
  <c r="T507" i="4"/>
  <c r="S507" i="4"/>
  <c r="Q507" i="4"/>
  <c r="P507" i="4"/>
  <c r="O507" i="4"/>
  <c r="M507" i="4"/>
  <c r="L507" i="4"/>
  <c r="K507" i="4"/>
  <c r="I507" i="4"/>
  <c r="H507" i="4"/>
  <c r="G507" i="4"/>
  <c r="AW506" i="4"/>
  <c r="AV506" i="4"/>
  <c r="AU506" i="4"/>
  <c r="AS506" i="4"/>
  <c r="AR506" i="4"/>
  <c r="AQ506" i="4"/>
  <c r="AO506" i="4"/>
  <c r="AN506" i="4"/>
  <c r="AM506" i="4"/>
  <c r="AK506" i="4"/>
  <c r="AJ506" i="4"/>
  <c r="AI506" i="4"/>
  <c r="AG506" i="4"/>
  <c r="AF506" i="4"/>
  <c r="AE506" i="4"/>
  <c r="AC506" i="4"/>
  <c r="AB506" i="4"/>
  <c r="AA506" i="4"/>
  <c r="Y506" i="4"/>
  <c r="X506" i="4"/>
  <c r="W506" i="4"/>
  <c r="U506" i="4"/>
  <c r="T506" i="4"/>
  <c r="S506" i="4"/>
  <c r="Q506" i="4"/>
  <c r="P506" i="4"/>
  <c r="O506" i="4"/>
  <c r="M506" i="4"/>
  <c r="L506" i="4"/>
  <c r="K506" i="4"/>
  <c r="I506" i="4"/>
  <c r="H506" i="4"/>
  <c r="G506" i="4"/>
  <c r="AW505" i="4"/>
  <c r="AV505" i="4"/>
  <c r="AU505" i="4"/>
  <c r="AS505" i="4"/>
  <c r="AR505" i="4"/>
  <c r="AQ505" i="4"/>
  <c r="AO505" i="4"/>
  <c r="AN505" i="4"/>
  <c r="AM505" i="4"/>
  <c r="AK505" i="4"/>
  <c r="AJ505" i="4"/>
  <c r="AI505" i="4"/>
  <c r="AG505" i="4"/>
  <c r="AF505" i="4"/>
  <c r="AE505" i="4"/>
  <c r="AC505" i="4"/>
  <c r="AB505" i="4"/>
  <c r="AA505" i="4"/>
  <c r="Y505" i="4"/>
  <c r="X505" i="4"/>
  <c r="W505" i="4"/>
  <c r="U505" i="4"/>
  <c r="T505" i="4"/>
  <c r="S505" i="4"/>
  <c r="Q505" i="4"/>
  <c r="P505" i="4"/>
  <c r="O505" i="4"/>
  <c r="M505" i="4"/>
  <c r="L505" i="4"/>
  <c r="K505" i="4"/>
  <c r="I505" i="4"/>
  <c r="H505" i="4"/>
  <c r="G505" i="4"/>
  <c r="AW503" i="4"/>
  <c r="AV503" i="4"/>
  <c r="AU503" i="4"/>
  <c r="AS503" i="4"/>
  <c r="AR503" i="4"/>
  <c r="AQ503" i="4"/>
  <c r="AO503" i="4"/>
  <c r="AN503" i="4"/>
  <c r="AM503" i="4"/>
  <c r="AK503" i="4"/>
  <c r="AJ503" i="4"/>
  <c r="AI503" i="4"/>
  <c r="AG503" i="4"/>
  <c r="AF503" i="4"/>
  <c r="AE503" i="4"/>
  <c r="AC503" i="4"/>
  <c r="AB503" i="4"/>
  <c r="AA503" i="4"/>
  <c r="Y503" i="4"/>
  <c r="X503" i="4"/>
  <c r="W503" i="4"/>
  <c r="U503" i="4"/>
  <c r="T503" i="4"/>
  <c r="S503" i="4"/>
  <c r="Q503" i="4"/>
  <c r="P503" i="4"/>
  <c r="O503" i="4"/>
  <c r="M503" i="4"/>
  <c r="L503" i="4"/>
  <c r="K503" i="4"/>
  <c r="I503" i="4"/>
  <c r="H503" i="4"/>
  <c r="G503" i="4"/>
  <c r="AW502" i="4"/>
  <c r="AV502" i="4"/>
  <c r="AU502" i="4"/>
  <c r="AS502" i="4"/>
  <c r="AR502" i="4"/>
  <c r="AQ502" i="4"/>
  <c r="AO502" i="4"/>
  <c r="AN502" i="4"/>
  <c r="AM502" i="4"/>
  <c r="AK502" i="4"/>
  <c r="AJ502" i="4"/>
  <c r="AI502" i="4"/>
  <c r="AG502" i="4"/>
  <c r="AF502" i="4"/>
  <c r="AE502" i="4"/>
  <c r="AC502" i="4"/>
  <c r="AB502" i="4"/>
  <c r="AA502" i="4"/>
  <c r="Y502" i="4"/>
  <c r="X502" i="4"/>
  <c r="W502" i="4"/>
  <c r="U502" i="4"/>
  <c r="T502" i="4"/>
  <c r="S502" i="4"/>
  <c r="Q502" i="4"/>
  <c r="P502" i="4"/>
  <c r="O502" i="4"/>
  <c r="M502" i="4"/>
  <c r="L502" i="4"/>
  <c r="K502" i="4"/>
  <c r="I502" i="4"/>
  <c r="H502" i="4"/>
  <c r="G502" i="4"/>
  <c r="AW501" i="4"/>
  <c r="AV501" i="4"/>
  <c r="AU501" i="4"/>
  <c r="AS501" i="4"/>
  <c r="AR501" i="4"/>
  <c r="AQ501" i="4"/>
  <c r="AO501" i="4"/>
  <c r="AN501" i="4"/>
  <c r="AM501" i="4"/>
  <c r="AK501" i="4"/>
  <c r="AJ501" i="4"/>
  <c r="AI501" i="4"/>
  <c r="AG501" i="4"/>
  <c r="AF501" i="4"/>
  <c r="AE501" i="4"/>
  <c r="AC501" i="4"/>
  <c r="AB501" i="4"/>
  <c r="AA501" i="4"/>
  <c r="Y501" i="4"/>
  <c r="X501" i="4"/>
  <c r="W501" i="4"/>
  <c r="U501" i="4"/>
  <c r="T501" i="4"/>
  <c r="S501" i="4"/>
  <c r="Q501" i="4"/>
  <c r="P501" i="4"/>
  <c r="O501" i="4"/>
  <c r="M501" i="4"/>
  <c r="L501" i="4"/>
  <c r="K501" i="4"/>
  <c r="I501" i="4"/>
  <c r="H501" i="4"/>
  <c r="G501" i="4"/>
  <c r="AW500" i="4"/>
  <c r="AV500" i="4"/>
  <c r="AU500" i="4"/>
  <c r="AS500" i="4"/>
  <c r="AR500" i="4"/>
  <c r="AQ500" i="4"/>
  <c r="AO500" i="4"/>
  <c r="AN500" i="4"/>
  <c r="AM500" i="4"/>
  <c r="AK500" i="4"/>
  <c r="AJ500" i="4"/>
  <c r="AI500" i="4"/>
  <c r="AG500" i="4"/>
  <c r="AF500" i="4"/>
  <c r="AE500" i="4"/>
  <c r="AC500" i="4"/>
  <c r="AB500" i="4"/>
  <c r="AA500" i="4"/>
  <c r="Y500" i="4"/>
  <c r="X500" i="4"/>
  <c r="W500" i="4"/>
  <c r="U500" i="4"/>
  <c r="T500" i="4"/>
  <c r="S500" i="4"/>
  <c r="Q500" i="4"/>
  <c r="P500" i="4"/>
  <c r="O500" i="4"/>
  <c r="M500" i="4"/>
  <c r="L500" i="4"/>
  <c r="K500" i="4"/>
  <c r="I500" i="4"/>
  <c r="H500" i="4"/>
  <c r="G500" i="4"/>
  <c r="AW499" i="4"/>
  <c r="AV499" i="4"/>
  <c r="AU499" i="4"/>
  <c r="AS499" i="4"/>
  <c r="AR499" i="4"/>
  <c r="AQ499" i="4"/>
  <c r="AO499" i="4"/>
  <c r="AN499" i="4"/>
  <c r="AM499" i="4"/>
  <c r="AK499" i="4"/>
  <c r="AJ499" i="4"/>
  <c r="AI499" i="4"/>
  <c r="AG499" i="4"/>
  <c r="AF499" i="4"/>
  <c r="AE499" i="4"/>
  <c r="AC499" i="4"/>
  <c r="AB499" i="4"/>
  <c r="AA499" i="4"/>
  <c r="Y499" i="4"/>
  <c r="X499" i="4"/>
  <c r="W499" i="4"/>
  <c r="U499" i="4"/>
  <c r="T499" i="4"/>
  <c r="S499" i="4"/>
  <c r="Q499" i="4"/>
  <c r="P499" i="4"/>
  <c r="O499" i="4"/>
  <c r="M499" i="4"/>
  <c r="L499" i="4"/>
  <c r="K499" i="4"/>
  <c r="I499" i="4"/>
  <c r="H499" i="4"/>
  <c r="G499" i="4"/>
  <c r="AW498" i="4"/>
  <c r="AV498" i="4"/>
  <c r="AU498" i="4"/>
  <c r="AS498" i="4"/>
  <c r="AR498" i="4"/>
  <c r="AQ498" i="4"/>
  <c r="AO498" i="4"/>
  <c r="AN498" i="4"/>
  <c r="AM498" i="4"/>
  <c r="AK498" i="4"/>
  <c r="AJ498" i="4"/>
  <c r="AI498" i="4"/>
  <c r="AG498" i="4"/>
  <c r="AF498" i="4"/>
  <c r="AE498" i="4"/>
  <c r="AC498" i="4"/>
  <c r="AB498" i="4"/>
  <c r="AA498" i="4"/>
  <c r="Y498" i="4"/>
  <c r="X498" i="4"/>
  <c r="W498" i="4"/>
  <c r="U498" i="4"/>
  <c r="T498" i="4"/>
  <c r="S498" i="4"/>
  <c r="Q498" i="4"/>
  <c r="P498" i="4"/>
  <c r="O498" i="4"/>
  <c r="M498" i="4"/>
  <c r="L498" i="4"/>
  <c r="K498" i="4"/>
  <c r="I498" i="4"/>
  <c r="H498" i="4"/>
  <c r="G498" i="4"/>
  <c r="AW497" i="4"/>
  <c r="AV497" i="4"/>
  <c r="AU497" i="4"/>
  <c r="AS497" i="4"/>
  <c r="AR497" i="4"/>
  <c r="AQ497" i="4"/>
  <c r="AO497" i="4"/>
  <c r="AN497" i="4"/>
  <c r="AM497" i="4"/>
  <c r="AK497" i="4"/>
  <c r="AJ497" i="4"/>
  <c r="AI497" i="4"/>
  <c r="AG497" i="4"/>
  <c r="AF497" i="4"/>
  <c r="AE497" i="4"/>
  <c r="AC497" i="4"/>
  <c r="AB497" i="4"/>
  <c r="AA497" i="4"/>
  <c r="Y497" i="4"/>
  <c r="X497" i="4"/>
  <c r="W497" i="4"/>
  <c r="U497" i="4"/>
  <c r="T497" i="4"/>
  <c r="S497" i="4"/>
  <c r="Q497" i="4"/>
  <c r="P497" i="4"/>
  <c r="O497" i="4"/>
  <c r="M497" i="4"/>
  <c r="L497" i="4"/>
  <c r="K497" i="4"/>
  <c r="I497" i="4"/>
  <c r="H497" i="4"/>
  <c r="G497" i="4"/>
  <c r="AW495" i="4"/>
  <c r="AV495" i="4"/>
  <c r="AS495" i="4"/>
  <c r="AR495" i="4"/>
  <c r="AO495" i="4"/>
  <c r="AN495" i="4"/>
  <c r="AK495" i="4"/>
  <c r="AJ495" i="4"/>
  <c r="AG495" i="4"/>
  <c r="AF495" i="4"/>
  <c r="AC495" i="4"/>
  <c r="AB495" i="4"/>
  <c r="Y495" i="4"/>
  <c r="X495" i="4"/>
  <c r="U495" i="4"/>
  <c r="T495" i="4"/>
  <c r="Q495" i="4"/>
  <c r="P495" i="4"/>
  <c r="M495" i="4"/>
  <c r="L495" i="4"/>
  <c r="I495" i="4"/>
  <c r="H495" i="4"/>
  <c r="AW494" i="4"/>
  <c r="AV494" i="4"/>
  <c r="AU494" i="4"/>
  <c r="AS494" i="4"/>
  <c r="AR494" i="4"/>
  <c r="AQ494" i="4"/>
  <c r="AO494" i="4"/>
  <c r="AN494" i="4"/>
  <c r="AM494" i="4"/>
  <c r="AK494" i="4"/>
  <c r="AJ494" i="4"/>
  <c r="AI494" i="4"/>
  <c r="AG494" i="4"/>
  <c r="AF494" i="4"/>
  <c r="AE494" i="4"/>
  <c r="AC494" i="4"/>
  <c r="AB494" i="4"/>
  <c r="AA494" i="4"/>
  <c r="Y494" i="4"/>
  <c r="X494" i="4"/>
  <c r="W494" i="4"/>
  <c r="U494" i="4"/>
  <c r="T494" i="4"/>
  <c r="S494" i="4"/>
  <c r="Q494" i="4"/>
  <c r="P494" i="4"/>
  <c r="O494" i="4"/>
  <c r="M494" i="4"/>
  <c r="L494" i="4"/>
  <c r="K494" i="4"/>
  <c r="I494" i="4"/>
  <c r="H494" i="4"/>
  <c r="G494" i="4"/>
  <c r="AW493" i="4"/>
  <c r="AV493" i="4"/>
  <c r="AU493" i="4"/>
  <c r="AS493" i="4"/>
  <c r="AR493" i="4"/>
  <c r="AQ493" i="4"/>
  <c r="AO493" i="4"/>
  <c r="AN493" i="4"/>
  <c r="AM493" i="4"/>
  <c r="AK493" i="4"/>
  <c r="AJ493" i="4"/>
  <c r="AI493" i="4"/>
  <c r="AG493" i="4"/>
  <c r="AF493" i="4"/>
  <c r="AE493" i="4"/>
  <c r="AC493" i="4"/>
  <c r="AB493" i="4"/>
  <c r="AA493" i="4"/>
  <c r="Y493" i="4"/>
  <c r="X493" i="4"/>
  <c r="W493" i="4"/>
  <c r="U493" i="4"/>
  <c r="T493" i="4"/>
  <c r="S493" i="4"/>
  <c r="Q493" i="4"/>
  <c r="P493" i="4"/>
  <c r="O493" i="4"/>
  <c r="M493" i="4"/>
  <c r="L493" i="4"/>
  <c r="K493" i="4"/>
  <c r="I493" i="4"/>
  <c r="H493" i="4"/>
  <c r="G493" i="4"/>
  <c r="AW492" i="4"/>
  <c r="AV492" i="4"/>
  <c r="AU492" i="4"/>
  <c r="AS492" i="4"/>
  <c r="AR492" i="4"/>
  <c r="AQ492" i="4"/>
  <c r="AO492" i="4"/>
  <c r="AN492" i="4"/>
  <c r="AM492" i="4"/>
  <c r="AK492" i="4"/>
  <c r="AJ492" i="4"/>
  <c r="AI492" i="4"/>
  <c r="AG492" i="4"/>
  <c r="AF492" i="4"/>
  <c r="AE492" i="4"/>
  <c r="AC492" i="4"/>
  <c r="AB492" i="4"/>
  <c r="AA492" i="4"/>
  <c r="Y492" i="4"/>
  <c r="X492" i="4"/>
  <c r="W492" i="4"/>
  <c r="U492" i="4"/>
  <c r="T492" i="4"/>
  <c r="S492" i="4"/>
  <c r="Q492" i="4"/>
  <c r="P492" i="4"/>
  <c r="O492" i="4"/>
  <c r="M492" i="4"/>
  <c r="L492" i="4"/>
  <c r="K492" i="4"/>
  <c r="I492" i="4"/>
  <c r="H492" i="4"/>
  <c r="G492" i="4"/>
  <c r="AI491" i="4"/>
  <c r="AE491" i="4"/>
  <c r="AA491" i="4"/>
  <c r="W491" i="4"/>
  <c r="S491" i="4"/>
  <c r="O491" i="4"/>
  <c r="AW490" i="4"/>
  <c r="AV490" i="4"/>
  <c r="AU490" i="4"/>
  <c r="AS490" i="4"/>
  <c r="AR490" i="4"/>
  <c r="AQ490" i="4"/>
  <c r="AO490" i="4"/>
  <c r="AN490" i="4"/>
  <c r="AM490" i="4"/>
  <c r="AK490" i="4"/>
  <c r="AJ490" i="4"/>
  <c r="AI490" i="4"/>
  <c r="AG490" i="4"/>
  <c r="AF490" i="4"/>
  <c r="AE490" i="4"/>
  <c r="AC490" i="4"/>
  <c r="AB490" i="4"/>
  <c r="AA490" i="4"/>
  <c r="Y490" i="4"/>
  <c r="X490" i="4"/>
  <c r="W490" i="4"/>
  <c r="U490" i="4"/>
  <c r="T490" i="4"/>
  <c r="S490" i="4"/>
  <c r="Q490" i="4"/>
  <c r="P490" i="4"/>
  <c r="O490" i="4"/>
  <c r="M490" i="4"/>
  <c r="L490" i="4"/>
  <c r="K490" i="4"/>
  <c r="I490" i="4"/>
  <c r="H490" i="4"/>
  <c r="G490" i="4"/>
  <c r="AW488" i="4"/>
  <c r="AV488" i="4"/>
  <c r="AU488" i="4"/>
  <c r="AS488" i="4"/>
  <c r="AR488" i="4"/>
  <c r="AQ488" i="4"/>
  <c r="AO488" i="4"/>
  <c r="AN488" i="4"/>
  <c r="AM488" i="4"/>
  <c r="AK488" i="4"/>
  <c r="AJ488" i="4"/>
  <c r="AI488" i="4"/>
  <c r="AG488" i="4"/>
  <c r="AF488" i="4"/>
  <c r="AE488" i="4"/>
  <c r="AC488" i="4"/>
  <c r="AB488" i="4"/>
  <c r="AA488" i="4"/>
  <c r="Y488" i="4"/>
  <c r="X488" i="4"/>
  <c r="W488" i="4"/>
  <c r="U488" i="4"/>
  <c r="T488" i="4"/>
  <c r="S488" i="4"/>
  <c r="Q488" i="4"/>
  <c r="P488" i="4"/>
  <c r="O488" i="4"/>
  <c r="M488" i="4"/>
  <c r="L488" i="4"/>
  <c r="K488" i="4"/>
  <c r="I488" i="4"/>
  <c r="H488" i="4"/>
  <c r="G488" i="4"/>
  <c r="AW487" i="4"/>
  <c r="AV487" i="4"/>
  <c r="AU487" i="4"/>
  <c r="AS487" i="4"/>
  <c r="AR487" i="4"/>
  <c r="AQ487" i="4"/>
  <c r="AO487" i="4"/>
  <c r="AN487" i="4"/>
  <c r="AM487" i="4"/>
  <c r="AK487" i="4"/>
  <c r="AJ487" i="4"/>
  <c r="AI487" i="4"/>
  <c r="AG487" i="4"/>
  <c r="AF487" i="4"/>
  <c r="AE487" i="4"/>
  <c r="AC487" i="4"/>
  <c r="AB487" i="4"/>
  <c r="AA487" i="4"/>
  <c r="Y487" i="4"/>
  <c r="X487" i="4"/>
  <c r="W487" i="4"/>
  <c r="U487" i="4"/>
  <c r="T487" i="4"/>
  <c r="S487" i="4"/>
  <c r="Q487" i="4"/>
  <c r="P487" i="4"/>
  <c r="O487" i="4"/>
  <c r="M487" i="4"/>
  <c r="L487" i="4"/>
  <c r="K487" i="4"/>
  <c r="I487" i="4"/>
  <c r="H487" i="4"/>
  <c r="G487" i="4"/>
  <c r="AW486" i="4"/>
  <c r="AV486" i="4"/>
  <c r="AU486" i="4"/>
  <c r="AS486" i="4"/>
  <c r="AR486" i="4"/>
  <c r="AQ486" i="4"/>
  <c r="AO486" i="4"/>
  <c r="AN486" i="4"/>
  <c r="AM486" i="4"/>
  <c r="AK486" i="4"/>
  <c r="AJ486" i="4"/>
  <c r="AI486" i="4"/>
  <c r="AG486" i="4"/>
  <c r="AF486" i="4"/>
  <c r="AE486" i="4"/>
  <c r="AC486" i="4"/>
  <c r="AB486" i="4"/>
  <c r="AA486" i="4"/>
  <c r="Y486" i="4"/>
  <c r="X486" i="4"/>
  <c r="W486" i="4"/>
  <c r="U486" i="4"/>
  <c r="T486" i="4"/>
  <c r="S486" i="4"/>
  <c r="Q486" i="4"/>
  <c r="P486" i="4"/>
  <c r="O486" i="4"/>
  <c r="M486" i="4"/>
  <c r="L486" i="4"/>
  <c r="K486" i="4"/>
  <c r="I486" i="4"/>
  <c r="H486" i="4"/>
  <c r="G486" i="4"/>
  <c r="AW484" i="4"/>
  <c r="AV484" i="4"/>
  <c r="AU484" i="4"/>
  <c r="AS484" i="4"/>
  <c r="AR484" i="4"/>
  <c r="AQ484" i="4"/>
  <c r="AO484" i="4"/>
  <c r="AN484" i="4"/>
  <c r="AM484" i="4"/>
  <c r="AK484" i="4"/>
  <c r="AJ484" i="4"/>
  <c r="AI484" i="4"/>
  <c r="AG484" i="4"/>
  <c r="AF484" i="4"/>
  <c r="AE484" i="4"/>
  <c r="AC484" i="4"/>
  <c r="AB484" i="4"/>
  <c r="AA484" i="4"/>
  <c r="Y484" i="4"/>
  <c r="X484" i="4"/>
  <c r="W484" i="4"/>
  <c r="U484" i="4"/>
  <c r="T484" i="4"/>
  <c r="S484" i="4"/>
  <c r="Q484" i="4"/>
  <c r="P484" i="4"/>
  <c r="O484" i="4"/>
  <c r="M484" i="4"/>
  <c r="L484" i="4"/>
  <c r="K484" i="4"/>
  <c r="I484" i="4"/>
  <c r="H484" i="4"/>
  <c r="G484" i="4"/>
  <c r="AW483" i="4"/>
  <c r="AV483" i="4"/>
  <c r="AU483" i="4"/>
  <c r="AS483" i="4"/>
  <c r="AR483" i="4"/>
  <c r="AQ483" i="4"/>
  <c r="AO483" i="4"/>
  <c r="AN483" i="4"/>
  <c r="AM483" i="4"/>
  <c r="AK483" i="4"/>
  <c r="AJ483" i="4"/>
  <c r="AI483" i="4"/>
  <c r="AG483" i="4"/>
  <c r="AF483" i="4"/>
  <c r="AE483" i="4"/>
  <c r="AC483" i="4"/>
  <c r="AB483" i="4"/>
  <c r="AA483" i="4"/>
  <c r="Y483" i="4"/>
  <c r="X483" i="4"/>
  <c r="W483" i="4"/>
  <c r="U483" i="4"/>
  <c r="T483" i="4"/>
  <c r="S483" i="4"/>
  <c r="Q483" i="4"/>
  <c r="P483" i="4"/>
  <c r="O483" i="4"/>
  <c r="M483" i="4"/>
  <c r="L483" i="4"/>
  <c r="K483" i="4"/>
  <c r="I483" i="4"/>
  <c r="H483" i="4"/>
  <c r="G483" i="4"/>
  <c r="AW482" i="4"/>
  <c r="AV482" i="4"/>
  <c r="AU482" i="4"/>
  <c r="AS482" i="4"/>
  <c r="AR482" i="4"/>
  <c r="AQ482" i="4"/>
  <c r="AO482" i="4"/>
  <c r="AN482" i="4"/>
  <c r="AM482" i="4"/>
  <c r="AK482" i="4"/>
  <c r="AJ482" i="4"/>
  <c r="AI482" i="4"/>
  <c r="AG482" i="4"/>
  <c r="AF482" i="4"/>
  <c r="AE482" i="4"/>
  <c r="AC482" i="4"/>
  <c r="AB482" i="4"/>
  <c r="AA482" i="4"/>
  <c r="Y482" i="4"/>
  <c r="X482" i="4"/>
  <c r="W482" i="4"/>
  <c r="U482" i="4"/>
  <c r="T482" i="4"/>
  <c r="S482" i="4"/>
  <c r="Q482" i="4"/>
  <c r="P482" i="4"/>
  <c r="O482" i="4"/>
  <c r="M482" i="4"/>
  <c r="L482" i="4"/>
  <c r="K482" i="4"/>
  <c r="I482" i="4"/>
  <c r="H482" i="4"/>
  <c r="G482" i="4"/>
  <c r="AW481" i="4"/>
  <c r="AV481" i="4"/>
  <c r="AU481" i="4"/>
  <c r="AS481" i="4"/>
  <c r="AR481" i="4"/>
  <c r="AQ481" i="4"/>
  <c r="AO481" i="4"/>
  <c r="AN481" i="4"/>
  <c r="AM481" i="4"/>
  <c r="AK481" i="4"/>
  <c r="AJ481" i="4"/>
  <c r="AI481" i="4"/>
  <c r="AG481" i="4"/>
  <c r="AF481" i="4"/>
  <c r="AE481" i="4"/>
  <c r="AC481" i="4"/>
  <c r="AB481" i="4"/>
  <c r="AA481" i="4"/>
  <c r="Y481" i="4"/>
  <c r="X481" i="4"/>
  <c r="W481" i="4"/>
  <c r="U481" i="4"/>
  <c r="T481" i="4"/>
  <c r="S481" i="4"/>
  <c r="Q481" i="4"/>
  <c r="P481" i="4"/>
  <c r="O481" i="4"/>
  <c r="M481" i="4"/>
  <c r="L481" i="4"/>
  <c r="K481" i="4"/>
  <c r="I481" i="4"/>
  <c r="H481" i="4"/>
  <c r="G481" i="4"/>
  <c r="AW480" i="4"/>
  <c r="AV480" i="4"/>
  <c r="AU480" i="4"/>
  <c r="AS480" i="4"/>
  <c r="AR480" i="4"/>
  <c r="AQ480" i="4"/>
  <c r="AO480" i="4"/>
  <c r="AN480" i="4"/>
  <c r="AM480" i="4"/>
  <c r="AK480" i="4"/>
  <c r="AJ480" i="4"/>
  <c r="AI480" i="4"/>
  <c r="AG480" i="4"/>
  <c r="AF480" i="4"/>
  <c r="AE480" i="4"/>
  <c r="AC480" i="4"/>
  <c r="AB480" i="4"/>
  <c r="AA480" i="4"/>
  <c r="Y480" i="4"/>
  <c r="X480" i="4"/>
  <c r="W480" i="4"/>
  <c r="U480" i="4"/>
  <c r="T480" i="4"/>
  <c r="S480" i="4"/>
  <c r="Q480" i="4"/>
  <c r="P480" i="4"/>
  <c r="O480" i="4"/>
  <c r="M480" i="4"/>
  <c r="L480" i="4"/>
  <c r="K480" i="4"/>
  <c r="I480" i="4"/>
  <c r="H480" i="4"/>
  <c r="G480" i="4"/>
  <c r="AW478" i="4"/>
  <c r="AV478" i="4"/>
  <c r="AU478" i="4"/>
  <c r="AS478" i="4"/>
  <c r="AR478" i="4"/>
  <c r="AQ478" i="4"/>
  <c r="AO478" i="4"/>
  <c r="AN478" i="4"/>
  <c r="AM478" i="4"/>
  <c r="AK478" i="4"/>
  <c r="AJ478" i="4"/>
  <c r="AI478" i="4"/>
  <c r="AG478" i="4"/>
  <c r="AF478" i="4"/>
  <c r="AE478" i="4"/>
  <c r="AC478" i="4"/>
  <c r="AB478" i="4"/>
  <c r="AA478" i="4"/>
  <c r="Y478" i="4"/>
  <c r="X478" i="4"/>
  <c r="W478" i="4"/>
  <c r="U478" i="4"/>
  <c r="T478" i="4"/>
  <c r="S478" i="4"/>
  <c r="Q478" i="4"/>
  <c r="P478" i="4"/>
  <c r="O478" i="4"/>
  <c r="M478" i="4"/>
  <c r="L478" i="4"/>
  <c r="K478" i="4"/>
  <c r="I478" i="4"/>
  <c r="H478" i="4"/>
  <c r="G478" i="4"/>
  <c r="AW477" i="4"/>
  <c r="AV477" i="4"/>
  <c r="AU477" i="4"/>
  <c r="AS477" i="4"/>
  <c r="AR477" i="4"/>
  <c r="AQ477" i="4"/>
  <c r="AO477" i="4"/>
  <c r="AN477" i="4"/>
  <c r="AM477" i="4"/>
  <c r="AK477" i="4"/>
  <c r="AJ477" i="4"/>
  <c r="AI477" i="4"/>
  <c r="AG477" i="4"/>
  <c r="AF477" i="4"/>
  <c r="AE477" i="4"/>
  <c r="AC477" i="4"/>
  <c r="AB477" i="4"/>
  <c r="AA477" i="4"/>
  <c r="Y477" i="4"/>
  <c r="X477" i="4"/>
  <c r="W477" i="4"/>
  <c r="U477" i="4"/>
  <c r="T477" i="4"/>
  <c r="S477" i="4"/>
  <c r="Q477" i="4"/>
  <c r="P477" i="4"/>
  <c r="O477" i="4"/>
  <c r="M477" i="4"/>
  <c r="L477" i="4"/>
  <c r="K477" i="4"/>
  <c r="I477" i="4"/>
  <c r="H477" i="4"/>
  <c r="G477" i="4"/>
  <c r="AW475" i="4"/>
  <c r="AV475" i="4"/>
  <c r="AU475" i="4"/>
  <c r="AS475" i="4"/>
  <c r="AR475" i="4"/>
  <c r="AQ475" i="4"/>
  <c r="AO475" i="4"/>
  <c r="AN475" i="4"/>
  <c r="AM475" i="4"/>
  <c r="AK475" i="4"/>
  <c r="AJ475" i="4"/>
  <c r="AI475" i="4"/>
  <c r="AG475" i="4"/>
  <c r="AF475" i="4"/>
  <c r="AE475" i="4"/>
  <c r="AC475" i="4"/>
  <c r="AB475" i="4"/>
  <c r="AA475" i="4"/>
  <c r="Y475" i="4"/>
  <c r="X475" i="4"/>
  <c r="W475" i="4"/>
  <c r="U475" i="4"/>
  <c r="T475" i="4"/>
  <c r="S475" i="4"/>
  <c r="Q475" i="4"/>
  <c r="P475" i="4"/>
  <c r="O475" i="4"/>
  <c r="M475" i="4"/>
  <c r="L475" i="4"/>
  <c r="K475" i="4"/>
  <c r="I475" i="4"/>
  <c r="H475" i="4"/>
  <c r="G475" i="4"/>
  <c r="AW474" i="4"/>
  <c r="AV474" i="4"/>
  <c r="AU474" i="4"/>
  <c r="AS474" i="4"/>
  <c r="AR474" i="4"/>
  <c r="AQ474" i="4"/>
  <c r="AO474" i="4"/>
  <c r="AN474" i="4"/>
  <c r="AM474" i="4"/>
  <c r="AK474" i="4"/>
  <c r="AJ474" i="4"/>
  <c r="AI474" i="4"/>
  <c r="AG474" i="4"/>
  <c r="AF474" i="4"/>
  <c r="AE474" i="4"/>
  <c r="AC474" i="4"/>
  <c r="AB474" i="4"/>
  <c r="AA474" i="4"/>
  <c r="Y474" i="4"/>
  <c r="X474" i="4"/>
  <c r="W474" i="4"/>
  <c r="U474" i="4"/>
  <c r="T474" i="4"/>
  <c r="S474" i="4"/>
  <c r="Q474" i="4"/>
  <c r="P474" i="4"/>
  <c r="O474" i="4"/>
  <c r="M474" i="4"/>
  <c r="L474" i="4"/>
  <c r="K474" i="4"/>
  <c r="I474" i="4"/>
  <c r="H474" i="4"/>
  <c r="G474" i="4"/>
  <c r="AW472" i="4"/>
  <c r="AV472" i="4"/>
  <c r="AU472" i="4"/>
  <c r="AS472" i="4"/>
  <c r="AR472" i="4"/>
  <c r="AQ472" i="4"/>
  <c r="AO472" i="4"/>
  <c r="AN472" i="4"/>
  <c r="AM472" i="4"/>
  <c r="AK472" i="4"/>
  <c r="AJ472" i="4"/>
  <c r="AI472" i="4"/>
  <c r="AG472" i="4"/>
  <c r="AF472" i="4"/>
  <c r="AE472" i="4"/>
  <c r="AC472" i="4"/>
  <c r="AB472" i="4"/>
  <c r="AA472" i="4"/>
  <c r="Y472" i="4"/>
  <c r="X472" i="4"/>
  <c r="W472" i="4"/>
  <c r="U472" i="4"/>
  <c r="T472" i="4"/>
  <c r="S472" i="4"/>
  <c r="Q472" i="4"/>
  <c r="P472" i="4"/>
  <c r="O472" i="4"/>
  <c r="M472" i="4"/>
  <c r="L472" i="4"/>
  <c r="K472" i="4"/>
  <c r="I472" i="4"/>
  <c r="H472" i="4"/>
  <c r="G472" i="4"/>
  <c r="AW471" i="4"/>
  <c r="AV471" i="4"/>
  <c r="AU471" i="4"/>
  <c r="AS471" i="4"/>
  <c r="AR471" i="4"/>
  <c r="AQ471" i="4"/>
  <c r="AO471" i="4"/>
  <c r="AN471" i="4"/>
  <c r="AM471" i="4"/>
  <c r="AK471" i="4"/>
  <c r="AJ471" i="4"/>
  <c r="AI471" i="4"/>
  <c r="AG471" i="4"/>
  <c r="AF471" i="4"/>
  <c r="AE471" i="4"/>
  <c r="AC471" i="4"/>
  <c r="AB471" i="4"/>
  <c r="AA471" i="4"/>
  <c r="Y471" i="4"/>
  <c r="X471" i="4"/>
  <c r="W471" i="4"/>
  <c r="U471" i="4"/>
  <c r="T471" i="4"/>
  <c r="S471" i="4"/>
  <c r="Q471" i="4"/>
  <c r="P471" i="4"/>
  <c r="O471" i="4"/>
  <c r="M471" i="4"/>
  <c r="L471" i="4"/>
  <c r="K471" i="4"/>
  <c r="I471" i="4"/>
  <c r="H471" i="4"/>
  <c r="G471" i="4"/>
  <c r="AW469" i="4"/>
  <c r="AV469" i="4"/>
  <c r="AU469" i="4"/>
  <c r="AS469" i="4"/>
  <c r="AR469" i="4"/>
  <c r="AQ469" i="4"/>
  <c r="AO469" i="4"/>
  <c r="AN469" i="4"/>
  <c r="AM469" i="4"/>
  <c r="AK469" i="4"/>
  <c r="AJ469" i="4"/>
  <c r="AI469" i="4"/>
  <c r="AG469" i="4"/>
  <c r="AF469" i="4"/>
  <c r="AE469" i="4"/>
  <c r="AC469" i="4"/>
  <c r="AB469" i="4"/>
  <c r="AA469" i="4"/>
  <c r="Y469" i="4"/>
  <c r="X469" i="4"/>
  <c r="W469" i="4"/>
  <c r="U469" i="4"/>
  <c r="T469" i="4"/>
  <c r="S469" i="4"/>
  <c r="Q469" i="4"/>
  <c r="P469" i="4"/>
  <c r="O469" i="4"/>
  <c r="M469" i="4"/>
  <c r="L469" i="4"/>
  <c r="K469" i="4"/>
  <c r="I469" i="4"/>
  <c r="H469" i="4"/>
  <c r="G469" i="4"/>
  <c r="AW468" i="4"/>
  <c r="AV468" i="4"/>
  <c r="AU468" i="4"/>
  <c r="AS468" i="4"/>
  <c r="AR468" i="4"/>
  <c r="AQ468" i="4"/>
  <c r="AO468" i="4"/>
  <c r="AN468" i="4"/>
  <c r="AM468" i="4"/>
  <c r="AK468" i="4"/>
  <c r="AJ468" i="4"/>
  <c r="AI468" i="4"/>
  <c r="AG468" i="4"/>
  <c r="AF468" i="4"/>
  <c r="AE468" i="4"/>
  <c r="AC468" i="4"/>
  <c r="AB468" i="4"/>
  <c r="AA468" i="4"/>
  <c r="Y468" i="4"/>
  <c r="X468" i="4"/>
  <c r="W468" i="4"/>
  <c r="U468" i="4"/>
  <c r="T468" i="4"/>
  <c r="S468" i="4"/>
  <c r="Q468" i="4"/>
  <c r="P468" i="4"/>
  <c r="O468" i="4"/>
  <c r="M468" i="4"/>
  <c r="L468" i="4"/>
  <c r="K468" i="4"/>
  <c r="I468" i="4"/>
  <c r="H468" i="4"/>
  <c r="G468" i="4"/>
  <c r="AW467" i="4"/>
  <c r="AV467" i="4"/>
  <c r="AU467" i="4"/>
  <c r="AS467" i="4"/>
  <c r="AR467" i="4"/>
  <c r="AQ467" i="4"/>
  <c r="AO467" i="4"/>
  <c r="AN467" i="4"/>
  <c r="AM467" i="4"/>
  <c r="AK467" i="4"/>
  <c r="AJ467" i="4"/>
  <c r="AI467" i="4"/>
  <c r="AG467" i="4"/>
  <c r="AF467" i="4"/>
  <c r="AE467" i="4"/>
  <c r="AC467" i="4"/>
  <c r="AB467" i="4"/>
  <c r="AA467" i="4"/>
  <c r="Y467" i="4"/>
  <c r="X467" i="4"/>
  <c r="W467" i="4"/>
  <c r="U467" i="4"/>
  <c r="T467" i="4"/>
  <c r="S467" i="4"/>
  <c r="Q467" i="4"/>
  <c r="P467" i="4"/>
  <c r="O467" i="4"/>
  <c r="M467" i="4"/>
  <c r="L467" i="4"/>
  <c r="K467" i="4"/>
  <c r="I467" i="4"/>
  <c r="H467" i="4"/>
  <c r="G467" i="4"/>
  <c r="AW466" i="4"/>
  <c r="AV466" i="4"/>
  <c r="AU466" i="4"/>
  <c r="AS466" i="4"/>
  <c r="AR466" i="4"/>
  <c r="AQ466" i="4"/>
  <c r="AO466" i="4"/>
  <c r="AN466" i="4"/>
  <c r="AM466" i="4"/>
  <c r="AK466" i="4"/>
  <c r="AJ466" i="4"/>
  <c r="AI466" i="4"/>
  <c r="AG466" i="4"/>
  <c r="AF466" i="4"/>
  <c r="AE466" i="4"/>
  <c r="AC466" i="4"/>
  <c r="AB466" i="4"/>
  <c r="AA466" i="4"/>
  <c r="Y466" i="4"/>
  <c r="X466" i="4"/>
  <c r="W466" i="4"/>
  <c r="U466" i="4"/>
  <c r="T466" i="4"/>
  <c r="S466" i="4"/>
  <c r="Q466" i="4"/>
  <c r="P466" i="4"/>
  <c r="O466" i="4"/>
  <c r="M466" i="4"/>
  <c r="L466" i="4"/>
  <c r="K466" i="4"/>
  <c r="I466" i="4"/>
  <c r="H466" i="4"/>
  <c r="G466" i="4"/>
  <c r="AW464" i="4"/>
  <c r="AV464" i="4"/>
  <c r="AU464" i="4"/>
  <c r="AS464" i="4"/>
  <c r="AR464" i="4"/>
  <c r="AQ464" i="4"/>
  <c r="AO464" i="4"/>
  <c r="AN464" i="4"/>
  <c r="AM464" i="4"/>
  <c r="AK464" i="4"/>
  <c r="AJ464" i="4"/>
  <c r="AI464" i="4"/>
  <c r="AG464" i="4"/>
  <c r="AF464" i="4"/>
  <c r="AE464" i="4"/>
  <c r="AC464" i="4"/>
  <c r="AB464" i="4"/>
  <c r="AA464" i="4"/>
  <c r="Y464" i="4"/>
  <c r="X464" i="4"/>
  <c r="W464" i="4"/>
  <c r="U464" i="4"/>
  <c r="T464" i="4"/>
  <c r="S464" i="4"/>
  <c r="Q464" i="4"/>
  <c r="P464" i="4"/>
  <c r="O464" i="4"/>
  <c r="M464" i="4"/>
  <c r="L464" i="4"/>
  <c r="K464" i="4"/>
  <c r="I464" i="4"/>
  <c r="H464" i="4"/>
  <c r="G464" i="4"/>
  <c r="AW463" i="4"/>
  <c r="AV463" i="4"/>
  <c r="AU463" i="4"/>
  <c r="AS463" i="4"/>
  <c r="AR463" i="4"/>
  <c r="AQ463" i="4"/>
  <c r="AO463" i="4"/>
  <c r="AN463" i="4"/>
  <c r="AM463" i="4"/>
  <c r="AK463" i="4"/>
  <c r="AJ463" i="4"/>
  <c r="AI463" i="4"/>
  <c r="AG463" i="4"/>
  <c r="AF463" i="4"/>
  <c r="AE463" i="4"/>
  <c r="AC463" i="4"/>
  <c r="AB463" i="4"/>
  <c r="AA463" i="4"/>
  <c r="Y463" i="4"/>
  <c r="X463" i="4"/>
  <c r="W463" i="4"/>
  <c r="U463" i="4"/>
  <c r="T463" i="4"/>
  <c r="S463" i="4"/>
  <c r="Q463" i="4"/>
  <c r="P463" i="4"/>
  <c r="O463" i="4"/>
  <c r="M463" i="4"/>
  <c r="L463" i="4"/>
  <c r="K463" i="4"/>
  <c r="I463" i="4"/>
  <c r="H463" i="4"/>
  <c r="G463" i="4"/>
  <c r="AW462" i="4"/>
  <c r="AV462" i="4"/>
  <c r="AU462" i="4"/>
  <c r="AS462" i="4"/>
  <c r="AR462" i="4"/>
  <c r="AQ462" i="4"/>
  <c r="AO462" i="4"/>
  <c r="AN462" i="4"/>
  <c r="AM462" i="4"/>
  <c r="AK462" i="4"/>
  <c r="AJ462" i="4"/>
  <c r="AI462" i="4"/>
  <c r="AG462" i="4"/>
  <c r="AF462" i="4"/>
  <c r="AE462" i="4"/>
  <c r="AC462" i="4"/>
  <c r="AB462" i="4"/>
  <c r="AA462" i="4"/>
  <c r="Y462" i="4"/>
  <c r="X462" i="4"/>
  <c r="W462" i="4"/>
  <c r="U462" i="4"/>
  <c r="T462" i="4"/>
  <c r="S462" i="4"/>
  <c r="Q462" i="4"/>
  <c r="P462" i="4"/>
  <c r="O462" i="4"/>
  <c r="M462" i="4"/>
  <c r="L462" i="4"/>
  <c r="K462" i="4"/>
  <c r="I462" i="4"/>
  <c r="H462" i="4"/>
  <c r="G462" i="4"/>
  <c r="AW460" i="4"/>
  <c r="AV460" i="4"/>
  <c r="AU460" i="4"/>
  <c r="AS460" i="4"/>
  <c r="AR460" i="4"/>
  <c r="AQ460" i="4"/>
  <c r="AO460" i="4"/>
  <c r="AN460" i="4"/>
  <c r="AM460" i="4"/>
  <c r="AK460" i="4"/>
  <c r="AJ460" i="4"/>
  <c r="AI460" i="4"/>
  <c r="AG460" i="4"/>
  <c r="AF460" i="4"/>
  <c r="AE460" i="4"/>
  <c r="AC460" i="4"/>
  <c r="AB460" i="4"/>
  <c r="AA460" i="4"/>
  <c r="Y460" i="4"/>
  <c r="X460" i="4"/>
  <c r="W460" i="4"/>
  <c r="U460" i="4"/>
  <c r="T460" i="4"/>
  <c r="S460" i="4"/>
  <c r="Q460" i="4"/>
  <c r="P460" i="4"/>
  <c r="O460" i="4"/>
  <c r="M460" i="4"/>
  <c r="L460" i="4"/>
  <c r="K460" i="4"/>
  <c r="I460" i="4"/>
  <c r="H460" i="4"/>
  <c r="G460" i="4"/>
  <c r="AW459" i="4"/>
  <c r="AV459" i="4"/>
  <c r="AU459" i="4"/>
  <c r="AS459" i="4"/>
  <c r="AR459" i="4"/>
  <c r="AQ459" i="4"/>
  <c r="AO459" i="4"/>
  <c r="AN459" i="4"/>
  <c r="AM459" i="4"/>
  <c r="AK459" i="4"/>
  <c r="AJ459" i="4"/>
  <c r="AI459" i="4"/>
  <c r="AG459" i="4"/>
  <c r="AF459" i="4"/>
  <c r="AE459" i="4"/>
  <c r="AC459" i="4"/>
  <c r="AB459" i="4"/>
  <c r="AA459" i="4"/>
  <c r="Y459" i="4"/>
  <c r="X459" i="4"/>
  <c r="W459" i="4"/>
  <c r="U459" i="4"/>
  <c r="T459" i="4"/>
  <c r="S459" i="4"/>
  <c r="Q459" i="4"/>
  <c r="P459" i="4"/>
  <c r="O459" i="4"/>
  <c r="M459" i="4"/>
  <c r="L459" i="4"/>
  <c r="K459" i="4"/>
  <c r="I459" i="4"/>
  <c r="H459" i="4"/>
  <c r="G459" i="4"/>
  <c r="AW458" i="4"/>
  <c r="AV458" i="4"/>
  <c r="AU458" i="4"/>
  <c r="AS458" i="4"/>
  <c r="AR458" i="4"/>
  <c r="AQ458" i="4"/>
  <c r="AO458" i="4"/>
  <c r="AN458" i="4"/>
  <c r="AM458" i="4"/>
  <c r="AK458" i="4"/>
  <c r="AJ458" i="4"/>
  <c r="AI458" i="4"/>
  <c r="AG458" i="4"/>
  <c r="AF458" i="4"/>
  <c r="AE458" i="4"/>
  <c r="AC458" i="4"/>
  <c r="AB458" i="4"/>
  <c r="AA458" i="4"/>
  <c r="Y458" i="4"/>
  <c r="X458" i="4"/>
  <c r="W458" i="4"/>
  <c r="U458" i="4"/>
  <c r="T458" i="4"/>
  <c r="S458" i="4"/>
  <c r="Q458" i="4"/>
  <c r="P458" i="4"/>
  <c r="O458" i="4"/>
  <c r="M458" i="4"/>
  <c r="L458" i="4"/>
  <c r="K458" i="4"/>
  <c r="I458" i="4"/>
  <c r="H458" i="4"/>
  <c r="G458" i="4"/>
  <c r="AW456" i="4"/>
  <c r="AV456" i="4"/>
  <c r="AU456" i="4"/>
  <c r="AS456" i="4"/>
  <c r="AR456" i="4"/>
  <c r="AQ456" i="4"/>
  <c r="AO456" i="4"/>
  <c r="AN456" i="4"/>
  <c r="AM456" i="4"/>
  <c r="AK456" i="4"/>
  <c r="AJ456" i="4"/>
  <c r="AI456" i="4"/>
  <c r="AG456" i="4"/>
  <c r="AF456" i="4"/>
  <c r="AE456" i="4"/>
  <c r="AC456" i="4"/>
  <c r="AB456" i="4"/>
  <c r="AA456" i="4"/>
  <c r="Y456" i="4"/>
  <c r="X456" i="4"/>
  <c r="W456" i="4"/>
  <c r="U456" i="4"/>
  <c r="T456" i="4"/>
  <c r="S456" i="4"/>
  <c r="Q456" i="4"/>
  <c r="P456" i="4"/>
  <c r="O456" i="4"/>
  <c r="M456" i="4"/>
  <c r="L456" i="4"/>
  <c r="K456" i="4"/>
  <c r="I456" i="4"/>
  <c r="H456" i="4"/>
  <c r="G456" i="4"/>
  <c r="AW455" i="4"/>
  <c r="AV455" i="4"/>
  <c r="AU455" i="4"/>
  <c r="AS455" i="4"/>
  <c r="AR455" i="4"/>
  <c r="AQ455" i="4"/>
  <c r="AO455" i="4"/>
  <c r="AN455" i="4"/>
  <c r="AM455" i="4"/>
  <c r="AK455" i="4"/>
  <c r="AJ455" i="4"/>
  <c r="AI455" i="4"/>
  <c r="AG455" i="4"/>
  <c r="AF455" i="4"/>
  <c r="AE455" i="4"/>
  <c r="AC455" i="4"/>
  <c r="AB455" i="4"/>
  <c r="AA455" i="4"/>
  <c r="Y455" i="4"/>
  <c r="X455" i="4"/>
  <c r="W455" i="4"/>
  <c r="U455" i="4"/>
  <c r="T455" i="4"/>
  <c r="S455" i="4"/>
  <c r="Q455" i="4"/>
  <c r="P455" i="4"/>
  <c r="O455" i="4"/>
  <c r="M455" i="4"/>
  <c r="L455" i="4"/>
  <c r="K455" i="4"/>
  <c r="I455" i="4"/>
  <c r="H455" i="4"/>
  <c r="G455" i="4"/>
  <c r="AW454" i="4"/>
  <c r="AV454" i="4"/>
  <c r="AU454" i="4"/>
  <c r="AS454" i="4"/>
  <c r="AR454" i="4"/>
  <c r="AQ454" i="4"/>
  <c r="AO454" i="4"/>
  <c r="AN454" i="4"/>
  <c r="AM454" i="4"/>
  <c r="AK454" i="4"/>
  <c r="AJ454" i="4"/>
  <c r="AI454" i="4"/>
  <c r="AG454" i="4"/>
  <c r="AF454" i="4"/>
  <c r="AE454" i="4"/>
  <c r="AC454" i="4"/>
  <c r="AB454" i="4"/>
  <c r="AA454" i="4"/>
  <c r="Y454" i="4"/>
  <c r="X454" i="4"/>
  <c r="W454" i="4"/>
  <c r="U454" i="4"/>
  <c r="T454" i="4"/>
  <c r="S454" i="4"/>
  <c r="Q454" i="4"/>
  <c r="P454" i="4"/>
  <c r="O454" i="4"/>
  <c r="M454" i="4"/>
  <c r="L454" i="4"/>
  <c r="K454" i="4"/>
  <c r="I454" i="4"/>
  <c r="H454" i="4"/>
  <c r="G454" i="4"/>
  <c r="AW452" i="4"/>
  <c r="AV452" i="4"/>
  <c r="AU452" i="4"/>
  <c r="AS452" i="4"/>
  <c r="AR452" i="4"/>
  <c r="AQ452" i="4"/>
  <c r="AO452" i="4"/>
  <c r="AN452" i="4"/>
  <c r="AM452" i="4"/>
  <c r="AK452" i="4"/>
  <c r="AJ452" i="4"/>
  <c r="AI452" i="4"/>
  <c r="AG452" i="4"/>
  <c r="AF452" i="4"/>
  <c r="AE452" i="4"/>
  <c r="AC452" i="4"/>
  <c r="AB452" i="4"/>
  <c r="AA452" i="4"/>
  <c r="Y452" i="4"/>
  <c r="X452" i="4"/>
  <c r="W452" i="4"/>
  <c r="U452" i="4"/>
  <c r="T452" i="4"/>
  <c r="S452" i="4"/>
  <c r="Q452" i="4"/>
  <c r="P452" i="4"/>
  <c r="O452" i="4"/>
  <c r="M452" i="4"/>
  <c r="L452" i="4"/>
  <c r="K452" i="4"/>
  <c r="I452" i="4"/>
  <c r="H452" i="4"/>
  <c r="G452" i="4"/>
  <c r="AW451" i="4"/>
  <c r="AV451" i="4"/>
  <c r="AU451" i="4"/>
  <c r="AS451" i="4"/>
  <c r="AR451" i="4"/>
  <c r="AQ451" i="4"/>
  <c r="AO451" i="4"/>
  <c r="AN451" i="4"/>
  <c r="AM451" i="4"/>
  <c r="AK451" i="4"/>
  <c r="AJ451" i="4"/>
  <c r="AI451" i="4"/>
  <c r="AG451" i="4"/>
  <c r="AF451" i="4"/>
  <c r="AE451" i="4"/>
  <c r="AC451" i="4"/>
  <c r="AB451" i="4"/>
  <c r="AA451" i="4"/>
  <c r="Y451" i="4"/>
  <c r="X451" i="4"/>
  <c r="W451" i="4"/>
  <c r="U451" i="4"/>
  <c r="T451" i="4"/>
  <c r="S451" i="4"/>
  <c r="Q451" i="4"/>
  <c r="P451" i="4"/>
  <c r="O451" i="4"/>
  <c r="M451" i="4"/>
  <c r="L451" i="4"/>
  <c r="K451" i="4"/>
  <c r="I451" i="4"/>
  <c r="H451" i="4"/>
  <c r="G451" i="4"/>
  <c r="AW450" i="4"/>
  <c r="AV450" i="4"/>
  <c r="AU450" i="4"/>
  <c r="AS450" i="4"/>
  <c r="AR450" i="4"/>
  <c r="AQ450" i="4"/>
  <c r="AO450" i="4"/>
  <c r="AN450" i="4"/>
  <c r="AM450" i="4"/>
  <c r="AK450" i="4"/>
  <c r="AJ450" i="4"/>
  <c r="AI450" i="4"/>
  <c r="AG450" i="4"/>
  <c r="AF450" i="4"/>
  <c r="AE450" i="4"/>
  <c r="AC450" i="4"/>
  <c r="AB450" i="4"/>
  <c r="AA450" i="4"/>
  <c r="Y450" i="4"/>
  <c r="X450" i="4"/>
  <c r="W450" i="4"/>
  <c r="U450" i="4"/>
  <c r="T450" i="4"/>
  <c r="S450" i="4"/>
  <c r="Q450" i="4"/>
  <c r="P450" i="4"/>
  <c r="O450" i="4"/>
  <c r="M450" i="4"/>
  <c r="L450" i="4"/>
  <c r="K450" i="4"/>
  <c r="I450" i="4"/>
  <c r="H450" i="4"/>
  <c r="G450" i="4"/>
  <c r="AW447" i="4"/>
  <c r="AV447" i="4"/>
  <c r="AU447" i="4"/>
  <c r="AS447" i="4"/>
  <c r="AR447" i="4"/>
  <c r="AQ447" i="4"/>
  <c r="AO447" i="4"/>
  <c r="AN447" i="4"/>
  <c r="AM447" i="4"/>
  <c r="AK447" i="4"/>
  <c r="AJ447" i="4"/>
  <c r="AI447" i="4"/>
  <c r="AG447" i="4"/>
  <c r="AF447" i="4"/>
  <c r="AE447" i="4"/>
  <c r="AC447" i="4"/>
  <c r="AB447" i="4"/>
  <c r="AA447" i="4"/>
  <c r="Y447" i="4"/>
  <c r="X447" i="4"/>
  <c r="W447" i="4"/>
  <c r="U447" i="4"/>
  <c r="T447" i="4"/>
  <c r="S447" i="4"/>
  <c r="Q447" i="4"/>
  <c r="P447" i="4"/>
  <c r="O447" i="4"/>
  <c r="M447" i="4"/>
  <c r="L447" i="4"/>
  <c r="K447" i="4"/>
  <c r="I447" i="4"/>
  <c r="H447" i="4"/>
  <c r="G447" i="4"/>
  <c r="AW446" i="4"/>
  <c r="AV446" i="4"/>
  <c r="AU446" i="4"/>
  <c r="AS446" i="4"/>
  <c r="AR446" i="4"/>
  <c r="AQ446" i="4"/>
  <c r="AO446" i="4"/>
  <c r="AN446" i="4"/>
  <c r="AM446" i="4"/>
  <c r="AK446" i="4"/>
  <c r="AJ446" i="4"/>
  <c r="AI446" i="4"/>
  <c r="AG446" i="4"/>
  <c r="AF446" i="4"/>
  <c r="AE446" i="4"/>
  <c r="AC446" i="4"/>
  <c r="AB446" i="4"/>
  <c r="AA446" i="4"/>
  <c r="Y446" i="4"/>
  <c r="X446" i="4"/>
  <c r="W446" i="4"/>
  <c r="U446" i="4"/>
  <c r="T446" i="4"/>
  <c r="S446" i="4"/>
  <c r="Q446" i="4"/>
  <c r="P446" i="4"/>
  <c r="O446" i="4"/>
  <c r="M446" i="4"/>
  <c r="L446" i="4"/>
  <c r="K446" i="4"/>
  <c r="I446" i="4"/>
  <c r="H446" i="4"/>
  <c r="G446" i="4"/>
  <c r="AW445" i="4"/>
  <c r="AV445" i="4"/>
  <c r="AU445" i="4"/>
  <c r="AS445" i="4"/>
  <c r="AR445" i="4"/>
  <c r="AQ445" i="4"/>
  <c r="AO445" i="4"/>
  <c r="AN445" i="4"/>
  <c r="AM445" i="4"/>
  <c r="AK445" i="4"/>
  <c r="AJ445" i="4"/>
  <c r="AI445" i="4"/>
  <c r="AG445" i="4"/>
  <c r="AF445" i="4"/>
  <c r="AE445" i="4"/>
  <c r="AC445" i="4"/>
  <c r="AB445" i="4"/>
  <c r="AA445" i="4"/>
  <c r="Y445" i="4"/>
  <c r="X445" i="4"/>
  <c r="W445" i="4"/>
  <c r="U445" i="4"/>
  <c r="T445" i="4"/>
  <c r="S445" i="4"/>
  <c r="Q445" i="4"/>
  <c r="P445" i="4"/>
  <c r="O445" i="4"/>
  <c r="M445" i="4"/>
  <c r="L445" i="4"/>
  <c r="K445" i="4"/>
  <c r="I445" i="4"/>
  <c r="H445" i="4"/>
  <c r="G445" i="4"/>
  <c r="AW444" i="4"/>
  <c r="AV444" i="4"/>
  <c r="AU444" i="4"/>
  <c r="AS444" i="4"/>
  <c r="AR444" i="4"/>
  <c r="AQ444" i="4"/>
  <c r="AO444" i="4"/>
  <c r="AN444" i="4"/>
  <c r="AM444" i="4"/>
  <c r="AK444" i="4"/>
  <c r="AJ444" i="4"/>
  <c r="AI444" i="4"/>
  <c r="AG444" i="4"/>
  <c r="AF444" i="4"/>
  <c r="AE444" i="4"/>
  <c r="AC444" i="4"/>
  <c r="AB444" i="4"/>
  <c r="AA444" i="4"/>
  <c r="Y444" i="4"/>
  <c r="X444" i="4"/>
  <c r="W444" i="4"/>
  <c r="U444" i="4"/>
  <c r="T444" i="4"/>
  <c r="S444" i="4"/>
  <c r="Q444" i="4"/>
  <c r="P444" i="4"/>
  <c r="O444" i="4"/>
  <c r="M444" i="4"/>
  <c r="L444" i="4"/>
  <c r="K444" i="4"/>
  <c r="I444" i="4"/>
  <c r="H444" i="4"/>
  <c r="G444" i="4"/>
  <c r="AW442" i="4"/>
  <c r="AV442" i="4"/>
  <c r="AU442" i="4"/>
  <c r="AS442" i="4"/>
  <c r="AR442" i="4"/>
  <c r="AQ442" i="4"/>
  <c r="AO442" i="4"/>
  <c r="AN442" i="4"/>
  <c r="AM442" i="4"/>
  <c r="AK442" i="4"/>
  <c r="AJ442" i="4"/>
  <c r="AI442" i="4"/>
  <c r="AG442" i="4"/>
  <c r="AF442" i="4"/>
  <c r="AE442" i="4"/>
  <c r="AC442" i="4"/>
  <c r="AB442" i="4"/>
  <c r="AA442" i="4"/>
  <c r="Y442" i="4"/>
  <c r="X442" i="4"/>
  <c r="W442" i="4"/>
  <c r="U442" i="4"/>
  <c r="T442" i="4"/>
  <c r="S442" i="4"/>
  <c r="Q442" i="4"/>
  <c r="P442" i="4"/>
  <c r="O442" i="4"/>
  <c r="M442" i="4"/>
  <c r="L442" i="4"/>
  <c r="K442" i="4"/>
  <c r="I442" i="4"/>
  <c r="H442" i="4"/>
  <c r="G442" i="4"/>
  <c r="AW441" i="4"/>
  <c r="AV441" i="4"/>
  <c r="AU441" i="4"/>
  <c r="AS441" i="4"/>
  <c r="AR441" i="4"/>
  <c r="AQ441" i="4"/>
  <c r="AO441" i="4"/>
  <c r="AN441" i="4"/>
  <c r="AM441" i="4"/>
  <c r="AK441" i="4"/>
  <c r="AJ441" i="4"/>
  <c r="AI441" i="4"/>
  <c r="AG441" i="4"/>
  <c r="AF441" i="4"/>
  <c r="AE441" i="4"/>
  <c r="AC441" i="4"/>
  <c r="AB441" i="4"/>
  <c r="AA441" i="4"/>
  <c r="Y441" i="4"/>
  <c r="X441" i="4"/>
  <c r="W441" i="4"/>
  <c r="U441" i="4"/>
  <c r="T441" i="4"/>
  <c r="S441" i="4"/>
  <c r="Q441" i="4"/>
  <c r="P441" i="4"/>
  <c r="O441" i="4"/>
  <c r="M441" i="4"/>
  <c r="L441" i="4"/>
  <c r="K441" i="4"/>
  <c r="I441" i="4"/>
  <c r="H441" i="4"/>
  <c r="G441" i="4"/>
  <c r="AW440" i="4"/>
  <c r="AV440" i="4"/>
  <c r="AU440" i="4"/>
  <c r="AS440" i="4"/>
  <c r="AR440" i="4"/>
  <c r="AQ440" i="4"/>
  <c r="AO440" i="4"/>
  <c r="AN440" i="4"/>
  <c r="AM440" i="4"/>
  <c r="AK440" i="4"/>
  <c r="AJ440" i="4"/>
  <c r="AI440" i="4"/>
  <c r="AG440" i="4"/>
  <c r="AF440" i="4"/>
  <c r="AE440" i="4"/>
  <c r="AC440" i="4"/>
  <c r="AB440" i="4"/>
  <c r="AA440" i="4"/>
  <c r="Y440" i="4"/>
  <c r="X440" i="4"/>
  <c r="W440" i="4"/>
  <c r="U440" i="4"/>
  <c r="T440" i="4"/>
  <c r="S440" i="4"/>
  <c r="Q440" i="4"/>
  <c r="P440" i="4"/>
  <c r="O440" i="4"/>
  <c r="M440" i="4"/>
  <c r="L440" i="4"/>
  <c r="K440" i="4"/>
  <c r="I440" i="4"/>
  <c r="H440" i="4"/>
  <c r="G440" i="4"/>
  <c r="AW438" i="4"/>
  <c r="AV438" i="4"/>
  <c r="AU438" i="4"/>
  <c r="AS438" i="4"/>
  <c r="AR438" i="4"/>
  <c r="AQ438" i="4"/>
  <c r="AO438" i="4"/>
  <c r="AN438" i="4"/>
  <c r="AM438" i="4"/>
  <c r="AK438" i="4"/>
  <c r="AJ438" i="4"/>
  <c r="AI438" i="4"/>
  <c r="AG438" i="4"/>
  <c r="AF438" i="4"/>
  <c r="AE438" i="4"/>
  <c r="AC438" i="4"/>
  <c r="AB438" i="4"/>
  <c r="AA438" i="4"/>
  <c r="Y438" i="4"/>
  <c r="X438" i="4"/>
  <c r="W438" i="4"/>
  <c r="U438" i="4"/>
  <c r="T438" i="4"/>
  <c r="S438" i="4"/>
  <c r="Q438" i="4"/>
  <c r="P438" i="4"/>
  <c r="O438" i="4"/>
  <c r="M438" i="4"/>
  <c r="L438" i="4"/>
  <c r="K438" i="4"/>
  <c r="I438" i="4"/>
  <c r="H438" i="4"/>
  <c r="G438" i="4"/>
  <c r="AW437" i="4"/>
  <c r="AV437" i="4"/>
  <c r="AU437" i="4"/>
  <c r="AS437" i="4"/>
  <c r="AR437" i="4"/>
  <c r="AQ437" i="4"/>
  <c r="AO437" i="4"/>
  <c r="AN437" i="4"/>
  <c r="AM437" i="4"/>
  <c r="AK437" i="4"/>
  <c r="AJ437" i="4"/>
  <c r="AI437" i="4"/>
  <c r="AG437" i="4"/>
  <c r="AF437" i="4"/>
  <c r="AE437" i="4"/>
  <c r="AC437" i="4"/>
  <c r="AB437" i="4"/>
  <c r="AA437" i="4"/>
  <c r="Y437" i="4"/>
  <c r="X437" i="4"/>
  <c r="W437" i="4"/>
  <c r="U437" i="4"/>
  <c r="T437" i="4"/>
  <c r="S437" i="4"/>
  <c r="Q437" i="4"/>
  <c r="P437" i="4"/>
  <c r="O437" i="4"/>
  <c r="M437" i="4"/>
  <c r="L437" i="4"/>
  <c r="K437" i="4"/>
  <c r="I437" i="4"/>
  <c r="H437" i="4"/>
  <c r="G437" i="4"/>
  <c r="AW434" i="4"/>
  <c r="AV434" i="4"/>
  <c r="AU434" i="4"/>
  <c r="AS434" i="4"/>
  <c r="AR434" i="4"/>
  <c r="AQ434" i="4"/>
  <c r="AO434" i="4"/>
  <c r="AN434" i="4"/>
  <c r="AM434" i="4"/>
  <c r="AK434" i="4"/>
  <c r="AJ434" i="4"/>
  <c r="AI434" i="4"/>
  <c r="AG434" i="4"/>
  <c r="AF434" i="4"/>
  <c r="AE434" i="4"/>
  <c r="AC434" i="4"/>
  <c r="AB434" i="4"/>
  <c r="AA434" i="4"/>
  <c r="Y434" i="4"/>
  <c r="X434" i="4"/>
  <c r="W434" i="4"/>
  <c r="U434" i="4"/>
  <c r="T434" i="4"/>
  <c r="S434" i="4"/>
  <c r="Q434" i="4"/>
  <c r="P434" i="4"/>
  <c r="O434" i="4"/>
  <c r="M434" i="4"/>
  <c r="L434" i="4"/>
  <c r="K434" i="4"/>
  <c r="I434" i="4"/>
  <c r="H434" i="4"/>
  <c r="G434" i="4"/>
  <c r="AW433" i="4"/>
  <c r="AV433" i="4"/>
  <c r="AU433" i="4"/>
  <c r="AS433" i="4"/>
  <c r="AR433" i="4"/>
  <c r="AQ433" i="4"/>
  <c r="AO433" i="4"/>
  <c r="AN433" i="4"/>
  <c r="AM433" i="4"/>
  <c r="AK433" i="4"/>
  <c r="AJ433" i="4"/>
  <c r="AI433" i="4"/>
  <c r="AG433" i="4"/>
  <c r="AF433" i="4"/>
  <c r="AE433" i="4"/>
  <c r="AC433" i="4"/>
  <c r="AB433" i="4"/>
  <c r="AA433" i="4"/>
  <c r="Y433" i="4"/>
  <c r="X433" i="4"/>
  <c r="W433" i="4"/>
  <c r="U433" i="4"/>
  <c r="T433" i="4"/>
  <c r="S433" i="4"/>
  <c r="Q433" i="4"/>
  <c r="P433" i="4"/>
  <c r="O433" i="4"/>
  <c r="M433" i="4"/>
  <c r="L433" i="4"/>
  <c r="K433" i="4"/>
  <c r="I433" i="4"/>
  <c r="H433" i="4"/>
  <c r="G433" i="4"/>
  <c r="AW432" i="4"/>
  <c r="AV432" i="4"/>
  <c r="AU432" i="4"/>
  <c r="AS432" i="4"/>
  <c r="AR432" i="4"/>
  <c r="AQ432" i="4"/>
  <c r="AO432" i="4"/>
  <c r="AN432" i="4"/>
  <c r="AM432" i="4"/>
  <c r="AK432" i="4"/>
  <c r="AJ432" i="4"/>
  <c r="AI432" i="4"/>
  <c r="AG432" i="4"/>
  <c r="AF432" i="4"/>
  <c r="AE432" i="4"/>
  <c r="AC432" i="4"/>
  <c r="AB432" i="4"/>
  <c r="AA432" i="4"/>
  <c r="Y432" i="4"/>
  <c r="X432" i="4"/>
  <c r="W432" i="4"/>
  <c r="U432" i="4"/>
  <c r="T432" i="4"/>
  <c r="S432" i="4"/>
  <c r="Q432" i="4"/>
  <c r="P432" i="4"/>
  <c r="O432" i="4"/>
  <c r="M432" i="4"/>
  <c r="L432" i="4"/>
  <c r="K432" i="4"/>
  <c r="I432" i="4"/>
  <c r="H432" i="4"/>
  <c r="G432" i="4"/>
  <c r="AW431" i="4"/>
  <c r="AV431" i="4"/>
  <c r="AU431" i="4"/>
  <c r="AS431" i="4"/>
  <c r="AR431" i="4"/>
  <c r="AQ431" i="4"/>
  <c r="AO431" i="4"/>
  <c r="AN431" i="4"/>
  <c r="AM431" i="4"/>
  <c r="AK431" i="4"/>
  <c r="AJ431" i="4"/>
  <c r="AI431" i="4"/>
  <c r="AG431" i="4"/>
  <c r="AF431" i="4"/>
  <c r="AE431" i="4"/>
  <c r="AC431" i="4"/>
  <c r="AB431" i="4"/>
  <c r="AA431" i="4"/>
  <c r="Y431" i="4"/>
  <c r="X431" i="4"/>
  <c r="W431" i="4"/>
  <c r="U431" i="4"/>
  <c r="T431" i="4"/>
  <c r="S431" i="4"/>
  <c r="Q431" i="4"/>
  <c r="P431" i="4"/>
  <c r="O431" i="4"/>
  <c r="M431" i="4"/>
  <c r="L431" i="4"/>
  <c r="K431" i="4"/>
  <c r="I431" i="4"/>
  <c r="H431" i="4"/>
  <c r="G431" i="4"/>
  <c r="AW429" i="4"/>
  <c r="AV429" i="4"/>
  <c r="AU429" i="4"/>
  <c r="AS429" i="4"/>
  <c r="AR429" i="4"/>
  <c r="AQ429" i="4"/>
  <c r="AO429" i="4"/>
  <c r="AN429" i="4"/>
  <c r="AM429" i="4"/>
  <c r="AK429" i="4"/>
  <c r="AJ429" i="4"/>
  <c r="AI429" i="4"/>
  <c r="AG429" i="4"/>
  <c r="AF429" i="4"/>
  <c r="AE429" i="4"/>
  <c r="AC429" i="4"/>
  <c r="AB429" i="4"/>
  <c r="AA429" i="4"/>
  <c r="Y429" i="4"/>
  <c r="X429" i="4"/>
  <c r="W429" i="4"/>
  <c r="U429" i="4"/>
  <c r="T429" i="4"/>
  <c r="S429" i="4"/>
  <c r="Q429" i="4"/>
  <c r="P429" i="4"/>
  <c r="O429" i="4"/>
  <c r="M429" i="4"/>
  <c r="L429" i="4"/>
  <c r="K429" i="4"/>
  <c r="I429" i="4"/>
  <c r="H429" i="4"/>
  <c r="G429" i="4"/>
  <c r="AW428" i="4"/>
  <c r="AV428" i="4"/>
  <c r="AU428" i="4"/>
  <c r="AS428" i="4"/>
  <c r="AR428" i="4"/>
  <c r="AQ428" i="4"/>
  <c r="AO428" i="4"/>
  <c r="AN428" i="4"/>
  <c r="AM428" i="4"/>
  <c r="AK428" i="4"/>
  <c r="AJ428" i="4"/>
  <c r="AI428" i="4"/>
  <c r="AG428" i="4"/>
  <c r="AF428" i="4"/>
  <c r="AE428" i="4"/>
  <c r="AC428" i="4"/>
  <c r="AB428" i="4"/>
  <c r="AA428" i="4"/>
  <c r="Y428" i="4"/>
  <c r="X428" i="4"/>
  <c r="W428" i="4"/>
  <c r="U428" i="4"/>
  <c r="T428" i="4"/>
  <c r="S428" i="4"/>
  <c r="Q428" i="4"/>
  <c r="P428" i="4"/>
  <c r="O428" i="4"/>
  <c r="M428" i="4"/>
  <c r="L428" i="4"/>
  <c r="K428" i="4"/>
  <c r="I428" i="4"/>
  <c r="H428" i="4"/>
  <c r="G428" i="4"/>
  <c r="AW426" i="4"/>
  <c r="AV426" i="4"/>
  <c r="AU426" i="4"/>
  <c r="AS426" i="4"/>
  <c r="AR426" i="4"/>
  <c r="AQ426" i="4"/>
  <c r="AO426" i="4"/>
  <c r="AN426" i="4"/>
  <c r="AM426" i="4"/>
  <c r="AK426" i="4"/>
  <c r="AJ426" i="4"/>
  <c r="AI426" i="4"/>
  <c r="AG426" i="4"/>
  <c r="AF426" i="4"/>
  <c r="AE426" i="4"/>
  <c r="AC426" i="4"/>
  <c r="AB426" i="4"/>
  <c r="AA426" i="4"/>
  <c r="Y426" i="4"/>
  <c r="X426" i="4"/>
  <c r="W426" i="4"/>
  <c r="U426" i="4"/>
  <c r="T426" i="4"/>
  <c r="S426" i="4"/>
  <c r="Q426" i="4"/>
  <c r="P426" i="4"/>
  <c r="O426" i="4"/>
  <c r="M426" i="4"/>
  <c r="L426" i="4"/>
  <c r="K426" i="4"/>
  <c r="I426" i="4"/>
  <c r="H426" i="4"/>
  <c r="G426" i="4"/>
  <c r="AW425" i="4"/>
  <c r="AV425" i="4"/>
  <c r="AU425" i="4"/>
  <c r="AS425" i="4"/>
  <c r="AR425" i="4"/>
  <c r="AQ425" i="4"/>
  <c r="AO425" i="4"/>
  <c r="AN425" i="4"/>
  <c r="AM425" i="4"/>
  <c r="AK425" i="4"/>
  <c r="AJ425" i="4"/>
  <c r="AI425" i="4"/>
  <c r="AG425" i="4"/>
  <c r="AF425" i="4"/>
  <c r="AE425" i="4"/>
  <c r="AC425" i="4"/>
  <c r="AB425" i="4"/>
  <c r="AA425" i="4"/>
  <c r="Y425" i="4"/>
  <c r="X425" i="4"/>
  <c r="W425" i="4"/>
  <c r="U425" i="4"/>
  <c r="T425" i="4"/>
  <c r="S425" i="4"/>
  <c r="Q425" i="4"/>
  <c r="P425" i="4"/>
  <c r="O425" i="4"/>
  <c r="M425" i="4"/>
  <c r="L425" i="4"/>
  <c r="K425" i="4"/>
  <c r="I425" i="4"/>
  <c r="H425" i="4"/>
  <c r="G425" i="4"/>
  <c r="AW424" i="4"/>
  <c r="AV424" i="4"/>
  <c r="AU424" i="4"/>
  <c r="AS424" i="4"/>
  <c r="AR424" i="4"/>
  <c r="AQ424" i="4"/>
  <c r="AO424" i="4"/>
  <c r="AN424" i="4"/>
  <c r="AM424" i="4"/>
  <c r="AK424" i="4"/>
  <c r="AJ424" i="4"/>
  <c r="AI424" i="4"/>
  <c r="AG424" i="4"/>
  <c r="AF424" i="4"/>
  <c r="AE424" i="4"/>
  <c r="AC424" i="4"/>
  <c r="AB424" i="4"/>
  <c r="AA424" i="4"/>
  <c r="Y424" i="4"/>
  <c r="X424" i="4"/>
  <c r="W424" i="4"/>
  <c r="U424" i="4"/>
  <c r="T424" i="4"/>
  <c r="S424" i="4"/>
  <c r="Q424" i="4"/>
  <c r="P424" i="4"/>
  <c r="O424" i="4"/>
  <c r="M424" i="4"/>
  <c r="L424" i="4"/>
  <c r="K424" i="4"/>
  <c r="I424" i="4"/>
  <c r="H424" i="4"/>
  <c r="G424" i="4"/>
  <c r="AW422" i="4"/>
  <c r="AV422" i="4"/>
  <c r="AU422" i="4"/>
  <c r="AS422" i="4"/>
  <c r="AR422" i="4"/>
  <c r="AQ422" i="4"/>
  <c r="AO422" i="4"/>
  <c r="AN422" i="4"/>
  <c r="AM422" i="4"/>
  <c r="AK422" i="4"/>
  <c r="AJ422" i="4"/>
  <c r="AI422" i="4"/>
  <c r="AG422" i="4"/>
  <c r="AF422" i="4"/>
  <c r="AE422" i="4"/>
  <c r="AC422" i="4"/>
  <c r="AB422" i="4"/>
  <c r="AA422" i="4"/>
  <c r="Y422" i="4"/>
  <c r="X422" i="4"/>
  <c r="W422" i="4"/>
  <c r="U422" i="4"/>
  <c r="T422" i="4"/>
  <c r="S422" i="4"/>
  <c r="Q422" i="4"/>
  <c r="P422" i="4"/>
  <c r="O422" i="4"/>
  <c r="M422" i="4"/>
  <c r="L422" i="4"/>
  <c r="K422" i="4"/>
  <c r="I422" i="4"/>
  <c r="H422" i="4"/>
  <c r="G422" i="4"/>
  <c r="AW421" i="4"/>
  <c r="AV421" i="4"/>
  <c r="AU421" i="4"/>
  <c r="AS421" i="4"/>
  <c r="AR421" i="4"/>
  <c r="AQ421" i="4"/>
  <c r="AO421" i="4"/>
  <c r="AN421" i="4"/>
  <c r="AM421" i="4"/>
  <c r="AK421" i="4"/>
  <c r="AJ421" i="4"/>
  <c r="AI421" i="4"/>
  <c r="AG421" i="4"/>
  <c r="AF421" i="4"/>
  <c r="AE421" i="4"/>
  <c r="AC421" i="4"/>
  <c r="AB421" i="4"/>
  <c r="AA421" i="4"/>
  <c r="Y421" i="4"/>
  <c r="X421" i="4"/>
  <c r="W421" i="4"/>
  <c r="U421" i="4"/>
  <c r="T421" i="4"/>
  <c r="S421" i="4"/>
  <c r="Q421" i="4"/>
  <c r="P421" i="4"/>
  <c r="O421" i="4"/>
  <c r="M421" i="4"/>
  <c r="L421" i="4"/>
  <c r="K421" i="4"/>
  <c r="I421" i="4"/>
  <c r="H421" i="4"/>
  <c r="G421" i="4"/>
  <c r="AW420" i="4"/>
  <c r="AV420" i="4"/>
  <c r="AU420" i="4"/>
  <c r="AS420" i="4"/>
  <c r="AR420" i="4"/>
  <c r="AQ420" i="4"/>
  <c r="AO420" i="4"/>
  <c r="AN420" i="4"/>
  <c r="AM420" i="4"/>
  <c r="AK420" i="4"/>
  <c r="AJ420" i="4"/>
  <c r="AI420" i="4"/>
  <c r="AG420" i="4"/>
  <c r="AF420" i="4"/>
  <c r="AE420" i="4"/>
  <c r="AC420" i="4"/>
  <c r="AB420" i="4"/>
  <c r="AA420" i="4"/>
  <c r="Y420" i="4"/>
  <c r="X420" i="4"/>
  <c r="W420" i="4"/>
  <c r="U420" i="4"/>
  <c r="T420" i="4"/>
  <c r="S420" i="4"/>
  <c r="Q420" i="4"/>
  <c r="P420" i="4"/>
  <c r="O420" i="4"/>
  <c r="M420" i="4"/>
  <c r="L420" i="4"/>
  <c r="K420" i="4"/>
  <c r="I420" i="4"/>
  <c r="H420" i="4"/>
  <c r="G420" i="4"/>
  <c r="E546" i="4"/>
  <c r="D546" i="4"/>
  <c r="C546" i="4"/>
  <c r="E545" i="4"/>
  <c r="D545" i="4"/>
  <c r="C545" i="4"/>
  <c r="E544" i="4"/>
  <c r="D544" i="4"/>
  <c r="C544" i="4"/>
  <c r="E543" i="4"/>
  <c r="D543" i="4"/>
  <c r="C543" i="4"/>
  <c r="E541" i="4"/>
  <c r="D541" i="4"/>
  <c r="C541" i="4"/>
  <c r="E539" i="4"/>
  <c r="D539" i="4"/>
  <c r="C539" i="4"/>
  <c r="E538" i="4"/>
  <c r="D538" i="4"/>
  <c r="C538" i="4"/>
  <c r="E537" i="4"/>
  <c r="D537" i="4"/>
  <c r="C537" i="4"/>
  <c r="E536" i="4"/>
  <c r="D536" i="4"/>
  <c r="C536" i="4"/>
  <c r="E534" i="4"/>
  <c r="D534" i="4"/>
  <c r="C534" i="4"/>
  <c r="E533" i="4"/>
  <c r="D533" i="4"/>
  <c r="C533" i="4"/>
  <c r="E531" i="4"/>
  <c r="D531" i="4"/>
  <c r="C531" i="4"/>
  <c r="E530" i="4"/>
  <c r="D530" i="4"/>
  <c r="C530" i="4"/>
  <c r="E528" i="4"/>
  <c r="D528" i="4"/>
  <c r="C528" i="4"/>
  <c r="E527" i="4"/>
  <c r="D527" i="4"/>
  <c r="C527" i="4"/>
  <c r="E526" i="4"/>
  <c r="D526" i="4"/>
  <c r="C526" i="4"/>
  <c r="E524" i="4"/>
  <c r="D524" i="4"/>
  <c r="C524" i="4"/>
  <c r="E523" i="4"/>
  <c r="D523" i="4"/>
  <c r="C523" i="4"/>
  <c r="E522" i="4"/>
  <c r="D522" i="4"/>
  <c r="C522" i="4"/>
  <c r="E521" i="4"/>
  <c r="D521" i="4"/>
  <c r="C521" i="4"/>
  <c r="E519" i="4"/>
  <c r="D519" i="4"/>
  <c r="C519" i="4"/>
  <c r="E518" i="4"/>
  <c r="D518" i="4"/>
  <c r="C518" i="4"/>
  <c r="E516" i="4"/>
  <c r="D516" i="4"/>
  <c r="C516" i="4"/>
  <c r="E515" i="4"/>
  <c r="D515" i="4"/>
  <c r="C515" i="4"/>
  <c r="E513" i="4"/>
  <c r="D513" i="4"/>
  <c r="C513" i="4"/>
  <c r="E512" i="4"/>
  <c r="D512" i="4"/>
  <c r="C512" i="4"/>
  <c r="E510" i="4"/>
  <c r="D510" i="4"/>
  <c r="C510" i="4"/>
  <c r="E509" i="4"/>
  <c r="D509" i="4"/>
  <c r="C509" i="4"/>
  <c r="E507" i="4"/>
  <c r="D507" i="4"/>
  <c r="C507" i="4"/>
  <c r="E506" i="4"/>
  <c r="D506" i="4"/>
  <c r="C506" i="4"/>
  <c r="E505" i="4"/>
  <c r="D505" i="4"/>
  <c r="C505" i="4"/>
  <c r="E503" i="4"/>
  <c r="D503" i="4"/>
  <c r="C503" i="4"/>
  <c r="E502" i="4"/>
  <c r="D502" i="4"/>
  <c r="C502" i="4"/>
  <c r="E501" i="4"/>
  <c r="D501" i="4"/>
  <c r="C501" i="4"/>
  <c r="E500" i="4"/>
  <c r="D500" i="4"/>
  <c r="C500" i="4"/>
  <c r="E499" i="4"/>
  <c r="D499" i="4"/>
  <c r="C499" i="4"/>
  <c r="E498" i="4"/>
  <c r="D498" i="4"/>
  <c r="C498" i="4"/>
  <c r="E497" i="4"/>
  <c r="D497" i="4"/>
  <c r="C497" i="4"/>
  <c r="E495" i="4"/>
  <c r="D495" i="4"/>
  <c r="E494" i="4"/>
  <c r="D494" i="4"/>
  <c r="C494" i="4"/>
  <c r="E493" i="4"/>
  <c r="D493" i="4"/>
  <c r="C493" i="4"/>
  <c r="E492" i="4"/>
  <c r="D492" i="4"/>
  <c r="C492" i="4"/>
  <c r="E490" i="4"/>
  <c r="D490" i="4"/>
  <c r="C490" i="4"/>
  <c r="E488" i="4"/>
  <c r="D488" i="4"/>
  <c r="C488" i="4"/>
  <c r="E487" i="4"/>
  <c r="D487" i="4"/>
  <c r="C487" i="4"/>
  <c r="E486" i="4"/>
  <c r="D486" i="4"/>
  <c r="C486" i="4"/>
  <c r="E484" i="4"/>
  <c r="D484" i="4"/>
  <c r="C484" i="4"/>
  <c r="E483" i="4"/>
  <c r="D483" i="4"/>
  <c r="C483" i="4"/>
  <c r="E482" i="4"/>
  <c r="D482" i="4"/>
  <c r="C482" i="4"/>
  <c r="E481" i="4"/>
  <c r="D481" i="4"/>
  <c r="C481" i="4"/>
  <c r="E480" i="4"/>
  <c r="D480" i="4"/>
  <c r="C480" i="4"/>
  <c r="E478" i="4"/>
  <c r="D478" i="4"/>
  <c r="C478" i="4"/>
  <c r="E477" i="4"/>
  <c r="D477" i="4"/>
  <c r="C477" i="4"/>
  <c r="E475" i="4"/>
  <c r="D475" i="4"/>
  <c r="C475" i="4"/>
  <c r="E474" i="4"/>
  <c r="D474" i="4"/>
  <c r="C474" i="4"/>
  <c r="E472" i="4"/>
  <c r="D472" i="4"/>
  <c r="C472" i="4"/>
  <c r="E471" i="4"/>
  <c r="D471" i="4"/>
  <c r="C471" i="4"/>
  <c r="E469" i="4"/>
  <c r="D469" i="4"/>
  <c r="C469" i="4"/>
  <c r="E468" i="4"/>
  <c r="D468" i="4"/>
  <c r="C468" i="4"/>
  <c r="E467" i="4"/>
  <c r="D467" i="4"/>
  <c r="C467" i="4"/>
  <c r="E466" i="4"/>
  <c r="D466" i="4"/>
  <c r="C466" i="4"/>
  <c r="E464" i="4"/>
  <c r="D464" i="4"/>
  <c r="C464" i="4"/>
  <c r="E463" i="4"/>
  <c r="D463" i="4"/>
  <c r="C463" i="4"/>
  <c r="E462" i="4"/>
  <c r="D462" i="4"/>
  <c r="C462" i="4"/>
  <c r="E460" i="4"/>
  <c r="D460" i="4"/>
  <c r="C460" i="4"/>
  <c r="E459" i="4"/>
  <c r="D459" i="4"/>
  <c r="C459" i="4"/>
  <c r="E458" i="4"/>
  <c r="D458" i="4"/>
  <c r="C458" i="4"/>
  <c r="E456" i="4"/>
  <c r="D456" i="4"/>
  <c r="C456" i="4"/>
  <c r="E455" i="4"/>
  <c r="D455" i="4"/>
  <c r="C455" i="4"/>
  <c r="E454" i="4"/>
  <c r="D454" i="4"/>
  <c r="C454" i="4"/>
  <c r="E452" i="4"/>
  <c r="D452" i="4"/>
  <c r="C452" i="4"/>
  <c r="E451" i="4"/>
  <c r="D451" i="4"/>
  <c r="C451" i="4"/>
  <c r="E450" i="4"/>
  <c r="D450" i="4"/>
  <c r="C450" i="4"/>
  <c r="E447" i="4"/>
  <c r="D447" i="4"/>
  <c r="C447" i="4"/>
  <c r="E446" i="4"/>
  <c r="D446" i="4"/>
  <c r="C446" i="4"/>
  <c r="E445" i="4"/>
  <c r="D445" i="4"/>
  <c r="C445" i="4"/>
  <c r="E444" i="4"/>
  <c r="D444" i="4"/>
  <c r="C444" i="4"/>
  <c r="E442" i="4"/>
  <c r="D442" i="4"/>
  <c r="C442" i="4"/>
  <c r="E441" i="4"/>
  <c r="D441" i="4"/>
  <c r="C441" i="4"/>
  <c r="E440" i="4"/>
  <c r="D440" i="4"/>
  <c r="C440" i="4"/>
  <c r="E438" i="4"/>
  <c r="D438" i="4"/>
  <c r="C438" i="4"/>
  <c r="E437" i="4"/>
  <c r="D437" i="4"/>
  <c r="C437" i="4"/>
  <c r="E434" i="4"/>
  <c r="D434" i="4"/>
  <c r="C434" i="4"/>
  <c r="E433" i="4"/>
  <c r="D433" i="4"/>
  <c r="C433" i="4"/>
  <c r="E432" i="4"/>
  <c r="D432" i="4"/>
  <c r="C432" i="4"/>
  <c r="E431" i="4"/>
  <c r="D431" i="4"/>
  <c r="C431" i="4"/>
  <c r="E429" i="4"/>
  <c r="D429" i="4"/>
  <c r="C429" i="4"/>
  <c r="E428" i="4"/>
  <c r="D428" i="4"/>
  <c r="C428" i="4"/>
  <c r="E426" i="4"/>
  <c r="D426" i="4"/>
  <c r="C426" i="4"/>
  <c r="E425" i="4"/>
  <c r="D425" i="4"/>
  <c r="C425" i="4"/>
  <c r="E424" i="4"/>
  <c r="D424" i="4"/>
  <c r="C424" i="4"/>
  <c r="E422" i="4"/>
  <c r="D422" i="4"/>
  <c r="C422" i="4"/>
  <c r="E421" i="4"/>
  <c r="D421" i="4"/>
  <c r="C421" i="4"/>
  <c r="E420" i="4"/>
  <c r="D420" i="4"/>
  <c r="C420" i="4"/>
  <c r="AW140" i="4"/>
  <c r="AV140" i="4"/>
  <c r="AU140" i="4"/>
  <c r="AS140" i="4"/>
  <c r="AR140" i="4"/>
  <c r="AQ140" i="4"/>
  <c r="AO140" i="4"/>
  <c r="AN140" i="4"/>
  <c r="AM140" i="4"/>
  <c r="AK140" i="4"/>
  <c r="AJ140" i="4"/>
  <c r="AI140" i="4"/>
  <c r="AG140" i="4"/>
  <c r="AF140" i="4"/>
  <c r="AE140" i="4"/>
  <c r="AC140" i="4"/>
  <c r="AB140" i="4"/>
  <c r="AA140" i="4"/>
  <c r="Y140" i="4"/>
  <c r="X140" i="4"/>
  <c r="W140" i="4"/>
  <c r="U140" i="4"/>
  <c r="T140" i="4"/>
  <c r="S140" i="4"/>
  <c r="Q140" i="4"/>
  <c r="P140" i="4"/>
  <c r="O140" i="4"/>
  <c r="M140" i="4"/>
  <c r="L140" i="4"/>
  <c r="K140" i="4"/>
  <c r="I140" i="4"/>
  <c r="H140" i="4"/>
  <c r="G140" i="4"/>
  <c r="AW139" i="4"/>
  <c r="AV139" i="4"/>
  <c r="AU139" i="4"/>
  <c r="AS139" i="4"/>
  <c r="AR139" i="4"/>
  <c r="AQ139" i="4"/>
  <c r="AO139" i="4"/>
  <c r="AN139" i="4"/>
  <c r="AM139" i="4"/>
  <c r="AK139" i="4"/>
  <c r="AJ139" i="4"/>
  <c r="AI139" i="4"/>
  <c r="AG139" i="4"/>
  <c r="AF139" i="4"/>
  <c r="AE139" i="4"/>
  <c r="AC139" i="4"/>
  <c r="AB139" i="4"/>
  <c r="AA139" i="4"/>
  <c r="Y139" i="4"/>
  <c r="X139" i="4"/>
  <c r="W139" i="4"/>
  <c r="U139" i="4"/>
  <c r="T139" i="4"/>
  <c r="S139" i="4"/>
  <c r="Q139" i="4"/>
  <c r="P139" i="4"/>
  <c r="O139" i="4"/>
  <c r="M139" i="4"/>
  <c r="L139" i="4"/>
  <c r="K139" i="4"/>
  <c r="I139" i="4"/>
  <c r="H139" i="4"/>
  <c r="G139" i="4"/>
  <c r="AW138" i="4"/>
  <c r="AV138" i="4"/>
  <c r="AU138" i="4"/>
  <c r="AS138" i="4"/>
  <c r="AR138" i="4"/>
  <c r="AQ138" i="4"/>
  <c r="AO138" i="4"/>
  <c r="AN138" i="4"/>
  <c r="AM138" i="4"/>
  <c r="AK138" i="4"/>
  <c r="AJ138" i="4"/>
  <c r="AI138" i="4"/>
  <c r="AG138" i="4"/>
  <c r="AF138" i="4"/>
  <c r="AE138" i="4"/>
  <c r="AC138" i="4"/>
  <c r="AB138" i="4"/>
  <c r="AA138" i="4"/>
  <c r="Y138" i="4"/>
  <c r="X138" i="4"/>
  <c r="W138" i="4"/>
  <c r="U138" i="4"/>
  <c r="T138" i="4"/>
  <c r="S138" i="4"/>
  <c r="Q138" i="4"/>
  <c r="P138" i="4"/>
  <c r="O138" i="4"/>
  <c r="M138" i="4"/>
  <c r="L138" i="4"/>
  <c r="K138" i="4"/>
  <c r="I138" i="4"/>
  <c r="H138" i="4"/>
  <c r="G138" i="4"/>
  <c r="AW137" i="4"/>
  <c r="AV137" i="4"/>
  <c r="AU137" i="4"/>
  <c r="AS137" i="4"/>
  <c r="AR137" i="4"/>
  <c r="AQ137" i="4"/>
  <c r="AO137" i="4"/>
  <c r="AN137" i="4"/>
  <c r="AM137" i="4"/>
  <c r="AK137" i="4"/>
  <c r="AJ137" i="4"/>
  <c r="AI137" i="4"/>
  <c r="AG137" i="4"/>
  <c r="AF137" i="4"/>
  <c r="AE137" i="4"/>
  <c r="AC137" i="4"/>
  <c r="AB137" i="4"/>
  <c r="AA137" i="4"/>
  <c r="Y137" i="4"/>
  <c r="X137" i="4"/>
  <c r="W137" i="4"/>
  <c r="U137" i="4"/>
  <c r="T137" i="4"/>
  <c r="S137" i="4"/>
  <c r="Q137" i="4"/>
  <c r="P137" i="4"/>
  <c r="O137" i="4"/>
  <c r="M137" i="4"/>
  <c r="L137" i="4"/>
  <c r="K137" i="4"/>
  <c r="I137" i="4"/>
  <c r="H137" i="4"/>
  <c r="G137" i="4"/>
  <c r="AW135" i="4"/>
  <c r="AV135" i="4"/>
  <c r="AU135" i="4"/>
  <c r="AS135" i="4"/>
  <c r="AR135" i="4"/>
  <c r="AQ135" i="4"/>
  <c r="AO135" i="4"/>
  <c r="AN135" i="4"/>
  <c r="AM135" i="4"/>
  <c r="AK135" i="4"/>
  <c r="AJ135" i="4"/>
  <c r="AI135" i="4"/>
  <c r="AG135" i="4"/>
  <c r="AF135" i="4"/>
  <c r="AE135" i="4"/>
  <c r="AC135" i="4"/>
  <c r="AB135" i="4"/>
  <c r="AA135" i="4"/>
  <c r="Y135" i="4"/>
  <c r="X135" i="4"/>
  <c r="W135" i="4"/>
  <c r="U135" i="4"/>
  <c r="T135" i="4"/>
  <c r="S135" i="4"/>
  <c r="Q135" i="4"/>
  <c r="P135" i="4"/>
  <c r="O135" i="4"/>
  <c r="M135" i="4"/>
  <c r="L135" i="4"/>
  <c r="K135" i="4"/>
  <c r="I135" i="4"/>
  <c r="H135" i="4"/>
  <c r="G135" i="4"/>
  <c r="AW133" i="4"/>
  <c r="AV133" i="4"/>
  <c r="AU133" i="4"/>
  <c r="AS133" i="4"/>
  <c r="AR133" i="4"/>
  <c r="AQ133" i="4"/>
  <c r="AO133" i="4"/>
  <c r="AN133" i="4"/>
  <c r="AM133" i="4"/>
  <c r="AK133" i="4"/>
  <c r="AJ133" i="4"/>
  <c r="AI133" i="4"/>
  <c r="AG133" i="4"/>
  <c r="AF133" i="4"/>
  <c r="AE133" i="4"/>
  <c r="AC133" i="4"/>
  <c r="AB133" i="4"/>
  <c r="AA133" i="4"/>
  <c r="Y133" i="4"/>
  <c r="X133" i="4"/>
  <c r="W133" i="4"/>
  <c r="U133" i="4"/>
  <c r="T133" i="4"/>
  <c r="S133" i="4"/>
  <c r="Q133" i="4"/>
  <c r="P133" i="4"/>
  <c r="O133" i="4"/>
  <c r="M133" i="4"/>
  <c r="L133" i="4"/>
  <c r="K133" i="4"/>
  <c r="I133" i="4"/>
  <c r="H133" i="4"/>
  <c r="G133" i="4"/>
  <c r="AW132" i="4"/>
  <c r="AV132" i="4"/>
  <c r="AU132" i="4"/>
  <c r="AS132" i="4"/>
  <c r="AR132" i="4"/>
  <c r="AQ132" i="4"/>
  <c r="AO132" i="4"/>
  <c r="AN132" i="4"/>
  <c r="AM132" i="4"/>
  <c r="AK132" i="4"/>
  <c r="AJ132" i="4"/>
  <c r="AI132" i="4"/>
  <c r="AG132" i="4"/>
  <c r="AF132" i="4"/>
  <c r="AE132" i="4"/>
  <c r="AC132" i="4"/>
  <c r="AB132" i="4"/>
  <c r="AA132" i="4"/>
  <c r="Y132" i="4"/>
  <c r="X132" i="4"/>
  <c r="W132" i="4"/>
  <c r="U132" i="4"/>
  <c r="T132" i="4"/>
  <c r="S132" i="4"/>
  <c r="Q132" i="4"/>
  <c r="P132" i="4"/>
  <c r="O132" i="4"/>
  <c r="M132" i="4"/>
  <c r="L132" i="4"/>
  <c r="K132" i="4"/>
  <c r="I132" i="4"/>
  <c r="H132" i="4"/>
  <c r="G132" i="4"/>
  <c r="AW131" i="4"/>
  <c r="AV131" i="4"/>
  <c r="AU131" i="4"/>
  <c r="AS131" i="4"/>
  <c r="AR131" i="4"/>
  <c r="AQ131" i="4"/>
  <c r="AO131" i="4"/>
  <c r="AN131" i="4"/>
  <c r="AM131" i="4"/>
  <c r="AJ131" i="4"/>
  <c r="AI131" i="4"/>
  <c r="AG131" i="4"/>
  <c r="AF131" i="4"/>
  <c r="AE131" i="4"/>
  <c r="AC131" i="4"/>
  <c r="AB131" i="4"/>
  <c r="AA131" i="4"/>
  <c r="Y131" i="4"/>
  <c r="X131" i="4"/>
  <c r="W131" i="4"/>
  <c r="U131" i="4"/>
  <c r="T131" i="4"/>
  <c r="S131" i="4"/>
  <c r="Q131" i="4"/>
  <c r="P131" i="4"/>
  <c r="O131" i="4"/>
  <c r="M131" i="4"/>
  <c r="L131" i="4"/>
  <c r="K131" i="4"/>
  <c r="I131" i="4"/>
  <c r="H131" i="4"/>
  <c r="G131" i="4"/>
  <c r="AW130" i="4"/>
  <c r="AV130" i="4"/>
  <c r="AU130" i="4"/>
  <c r="AS130" i="4"/>
  <c r="AR130" i="4"/>
  <c r="AQ130" i="4"/>
  <c r="AO130" i="4"/>
  <c r="AN130" i="4"/>
  <c r="AM130" i="4"/>
  <c r="AK130" i="4"/>
  <c r="AJ130" i="4"/>
  <c r="AI130" i="4"/>
  <c r="AG130" i="4"/>
  <c r="AF130" i="4"/>
  <c r="AE130" i="4"/>
  <c r="AC130" i="4"/>
  <c r="AB130" i="4"/>
  <c r="AA130" i="4"/>
  <c r="Y130" i="4"/>
  <c r="X130" i="4"/>
  <c r="W130" i="4"/>
  <c r="U130" i="4"/>
  <c r="T130" i="4"/>
  <c r="S130" i="4"/>
  <c r="Q130" i="4"/>
  <c r="P130" i="4"/>
  <c r="O130" i="4"/>
  <c r="M130" i="4"/>
  <c r="L130" i="4"/>
  <c r="K130" i="4"/>
  <c r="I130" i="4"/>
  <c r="H130" i="4"/>
  <c r="G130" i="4"/>
  <c r="AW128" i="4"/>
  <c r="AV128" i="4"/>
  <c r="AU128" i="4"/>
  <c r="AS128" i="4"/>
  <c r="AR128" i="4"/>
  <c r="AQ128" i="4"/>
  <c r="AO128" i="4"/>
  <c r="AN128" i="4"/>
  <c r="AM128" i="4"/>
  <c r="AK128" i="4"/>
  <c r="AJ128" i="4"/>
  <c r="AI128" i="4"/>
  <c r="AG128" i="4"/>
  <c r="AF128" i="4"/>
  <c r="AE128" i="4"/>
  <c r="AC128" i="4"/>
  <c r="AB128" i="4"/>
  <c r="AA128" i="4"/>
  <c r="Y128" i="4"/>
  <c r="X128" i="4"/>
  <c r="W128" i="4"/>
  <c r="U128" i="4"/>
  <c r="T128" i="4"/>
  <c r="S128" i="4"/>
  <c r="Q128" i="4"/>
  <c r="P128" i="4"/>
  <c r="O128" i="4"/>
  <c r="M128" i="4"/>
  <c r="L128" i="4"/>
  <c r="K128" i="4"/>
  <c r="I128" i="4"/>
  <c r="H128" i="4"/>
  <c r="G128" i="4"/>
  <c r="AW127" i="4"/>
  <c r="AV127" i="4"/>
  <c r="AU127" i="4"/>
  <c r="AS127" i="4"/>
  <c r="AR127" i="4"/>
  <c r="AQ127" i="4"/>
  <c r="AO127" i="4"/>
  <c r="AN127" i="4"/>
  <c r="AM127" i="4"/>
  <c r="AK127" i="4"/>
  <c r="AJ127" i="4"/>
  <c r="AI127" i="4"/>
  <c r="AG127" i="4"/>
  <c r="AF127" i="4"/>
  <c r="AE127" i="4"/>
  <c r="AC127" i="4"/>
  <c r="AB127" i="4"/>
  <c r="AA127" i="4"/>
  <c r="Y127" i="4"/>
  <c r="X127" i="4"/>
  <c r="W127" i="4"/>
  <c r="U127" i="4"/>
  <c r="T127" i="4"/>
  <c r="S127" i="4"/>
  <c r="Q127" i="4"/>
  <c r="P127" i="4"/>
  <c r="O127" i="4"/>
  <c r="M127" i="4"/>
  <c r="L127" i="4"/>
  <c r="K127" i="4"/>
  <c r="I127" i="4"/>
  <c r="H127" i="4"/>
  <c r="G127" i="4"/>
  <c r="AW125" i="4"/>
  <c r="AV125" i="4"/>
  <c r="AU125" i="4"/>
  <c r="AS125" i="4"/>
  <c r="AR125" i="4"/>
  <c r="AQ125" i="4"/>
  <c r="AO125" i="4"/>
  <c r="AN125" i="4"/>
  <c r="AM125" i="4"/>
  <c r="AJ125" i="4"/>
  <c r="AI125" i="4"/>
  <c r="AG125" i="4"/>
  <c r="AF125" i="4"/>
  <c r="AE125" i="4"/>
  <c r="AC125" i="4"/>
  <c r="AB125" i="4"/>
  <c r="AA125" i="4"/>
  <c r="Y125" i="4"/>
  <c r="X125" i="4"/>
  <c r="W125" i="4"/>
  <c r="U125" i="4"/>
  <c r="T125" i="4"/>
  <c r="S125" i="4"/>
  <c r="Q125" i="4"/>
  <c r="P125" i="4"/>
  <c r="O125" i="4"/>
  <c r="M125" i="4"/>
  <c r="L125" i="4"/>
  <c r="K125" i="4"/>
  <c r="I125" i="4"/>
  <c r="H125" i="4"/>
  <c r="G125" i="4"/>
  <c r="AW124" i="4"/>
  <c r="AV124" i="4"/>
  <c r="AU124" i="4"/>
  <c r="AS124" i="4"/>
  <c r="AR124" i="4"/>
  <c r="AQ124" i="4"/>
  <c r="AO124" i="4"/>
  <c r="AN124" i="4"/>
  <c r="AM124" i="4"/>
  <c r="AK124" i="4"/>
  <c r="AJ124" i="4"/>
  <c r="AI124" i="4"/>
  <c r="AG124" i="4"/>
  <c r="AF124" i="4"/>
  <c r="AE124" i="4"/>
  <c r="AC124" i="4"/>
  <c r="AB124" i="4"/>
  <c r="AA124" i="4"/>
  <c r="Y124" i="4"/>
  <c r="X124" i="4"/>
  <c r="W124" i="4"/>
  <c r="U124" i="4"/>
  <c r="T124" i="4"/>
  <c r="S124" i="4"/>
  <c r="Q124" i="4"/>
  <c r="P124" i="4"/>
  <c r="O124" i="4"/>
  <c r="M124" i="4"/>
  <c r="L124" i="4"/>
  <c r="K124" i="4"/>
  <c r="I124" i="4"/>
  <c r="H124" i="4"/>
  <c r="G124" i="4"/>
  <c r="AW122" i="4"/>
  <c r="AV122" i="4"/>
  <c r="AU122" i="4"/>
  <c r="AS122" i="4"/>
  <c r="AR122" i="4"/>
  <c r="AQ122" i="4"/>
  <c r="AO122" i="4"/>
  <c r="AN122" i="4"/>
  <c r="AM122" i="4"/>
  <c r="AK122" i="4"/>
  <c r="AJ122" i="4"/>
  <c r="AI122" i="4"/>
  <c r="AG122" i="4"/>
  <c r="AF122" i="4"/>
  <c r="AE122" i="4"/>
  <c r="AC122" i="4"/>
  <c r="AB122" i="4"/>
  <c r="AA122" i="4"/>
  <c r="Y122" i="4"/>
  <c r="X122" i="4"/>
  <c r="W122" i="4"/>
  <c r="U122" i="4"/>
  <c r="T122" i="4"/>
  <c r="S122" i="4"/>
  <c r="Q122" i="4"/>
  <c r="P122" i="4"/>
  <c r="O122" i="4"/>
  <c r="M122" i="4"/>
  <c r="L122" i="4"/>
  <c r="K122" i="4"/>
  <c r="I122" i="4"/>
  <c r="H122" i="4"/>
  <c r="G122" i="4"/>
  <c r="AW121" i="4"/>
  <c r="AV121" i="4"/>
  <c r="AU121" i="4"/>
  <c r="AR121" i="4"/>
  <c r="AQ121" i="4"/>
  <c r="AN121" i="4"/>
  <c r="AM121" i="4"/>
  <c r="AK121" i="4"/>
  <c r="AJ121" i="4"/>
  <c r="AI121" i="4"/>
  <c r="AG121" i="4"/>
  <c r="AF121" i="4"/>
  <c r="AE121" i="4"/>
  <c r="AC121" i="4"/>
  <c r="AB121" i="4"/>
  <c r="AA121" i="4"/>
  <c r="Y121" i="4"/>
  <c r="X121" i="4"/>
  <c r="W121" i="4"/>
  <c r="U121" i="4"/>
  <c r="T121" i="4"/>
  <c r="S121" i="4"/>
  <c r="Q121" i="4"/>
  <c r="P121" i="4"/>
  <c r="O121" i="4"/>
  <c r="M121" i="4"/>
  <c r="L121" i="4"/>
  <c r="K121" i="4"/>
  <c r="I121" i="4"/>
  <c r="H121" i="4"/>
  <c r="G121" i="4"/>
  <c r="AW120" i="4"/>
  <c r="AV120" i="4"/>
  <c r="AU120" i="4"/>
  <c r="AS120" i="4"/>
  <c r="AR120" i="4"/>
  <c r="AQ120" i="4"/>
  <c r="AO120" i="4"/>
  <c r="AN120" i="4"/>
  <c r="AM120" i="4"/>
  <c r="AK120" i="4"/>
  <c r="AJ120" i="4"/>
  <c r="AI120" i="4"/>
  <c r="AG120" i="4"/>
  <c r="AF120" i="4"/>
  <c r="AE120" i="4"/>
  <c r="AC120" i="4"/>
  <c r="AB120" i="4"/>
  <c r="AA120" i="4"/>
  <c r="Y120" i="4"/>
  <c r="X120" i="4"/>
  <c r="W120" i="4"/>
  <c r="U120" i="4"/>
  <c r="T120" i="4"/>
  <c r="S120" i="4"/>
  <c r="Q120" i="4"/>
  <c r="P120" i="4"/>
  <c r="O120" i="4"/>
  <c r="M120" i="4"/>
  <c r="L120" i="4"/>
  <c r="K120" i="4"/>
  <c r="I120" i="4"/>
  <c r="H120" i="4"/>
  <c r="G120" i="4"/>
  <c r="AW118" i="4"/>
  <c r="AV118" i="4"/>
  <c r="AU118" i="4"/>
  <c r="AS118" i="4"/>
  <c r="AR118" i="4"/>
  <c r="AQ118" i="4"/>
  <c r="AO118" i="4"/>
  <c r="AN118" i="4"/>
  <c r="AM118" i="4"/>
  <c r="AK118" i="4"/>
  <c r="AJ118" i="4"/>
  <c r="AI118" i="4"/>
  <c r="AG118" i="4"/>
  <c r="AF118" i="4"/>
  <c r="AE118" i="4"/>
  <c r="AC118" i="4"/>
  <c r="AB118" i="4"/>
  <c r="AA118" i="4"/>
  <c r="Y118" i="4"/>
  <c r="X118" i="4"/>
  <c r="W118" i="4"/>
  <c r="U118" i="4"/>
  <c r="T118" i="4"/>
  <c r="S118" i="4"/>
  <c r="Q118" i="4"/>
  <c r="P118" i="4"/>
  <c r="O118" i="4"/>
  <c r="M118" i="4"/>
  <c r="L118" i="4"/>
  <c r="K118" i="4"/>
  <c r="I118" i="4"/>
  <c r="H118" i="4"/>
  <c r="G118" i="4"/>
  <c r="AW117" i="4"/>
  <c r="AV117" i="4"/>
  <c r="AU117" i="4"/>
  <c r="AS117" i="4"/>
  <c r="AR117" i="4"/>
  <c r="AQ117" i="4"/>
  <c r="AO117" i="4"/>
  <c r="AN117" i="4"/>
  <c r="AM117" i="4"/>
  <c r="AK117" i="4"/>
  <c r="AJ117" i="4"/>
  <c r="AI117" i="4"/>
  <c r="AG117" i="4"/>
  <c r="AF117" i="4"/>
  <c r="AE117" i="4"/>
  <c r="AC117" i="4"/>
  <c r="AB117" i="4"/>
  <c r="AA117" i="4"/>
  <c r="Y117" i="4"/>
  <c r="X117" i="4"/>
  <c r="W117" i="4"/>
  <c r="U117" i="4"/>
  <c r="T117" i="4"/>
  <c r="S117" i="4"/>
  <c r="Q117" i="4"/>
  <c r="P117" i="4"/>
  <c r="O117" i="4"/>
  <c r="M117" i="4"/>
  <c r="L117" i="4"/>
  <c r="K117" i="4"/>
  <c r="I117" i="4"/>
  <c r="H117" i="4"/>
  <c r="G117" i="4"/>
  <c r="AW116" i="4"/>
  <c r="AV116" i="4"/>
  <c r="AU116" i="4"/>
  <c r="AS116" i="4"/>
  <c r="AR116" i="4"/>
  <c r="AQ116" i="4"/>
  <c r="AO116" i="4"/>
  <c r="AN116" i="4"/>
  <c r="AM116" i="4"/>
  <c r="AK116" i="4"/>
  <c r="AJ116" i="4"/>
  <c r="AI116" i="4"/>
  <c r="AG116" i="4"/>
  <c r="AF116" i="4"/>
  <c r="AE116" i="4"/>
  <c r="AC116" i="4"/>
  <c r="AB116" i="4"/>
  <c r="AA116" i="4"/>
  <c r="Y116" i="4"/>
  <c r="X116" i="4"/>
  <c r="W116" i="4"/>
  <c r="U116" i="4"/>
  <c r="T116" i="4"/>
  <c r="S116" i="4"/>
  <c r="Q116" i="4"/>
  <c r="P116" i="4"/>
  <c r="O116" i="4"/>
  <c r="M116" i="4"/>
  <c r="L116" i="4"/>
  <c r="K116" i="4"/>
  <c r="I116" i="4"/>
  <c r="H116" i="4"/>
  <c r="G116" i="4"/>
  <c r="AW115" i="4"/>
  <c r="AV115" i="4"/>
  <c r="AU115" i="4"/>
  <c r="AS115" i="4"/>
  <c r="AR115" i="4"/>
  <c r="AQ115" i="4"/>
  <c r="AO115" i="4"/>
  <c r="AN115" i="4"/>
  <c r="AM115" i="4"/>
  <c r="AK115" i="4"/>
  <c r="AJ115" i="4"/>
  <c r="AI115" i="4"/>
  <c r="AG115" i="4"/>
  <c r="AF115" i="4"/>
  <c r="AE115" i="4"/>
  <c r="AC115" i="4"/>
  <c r="AB115" i="4"/>
  <c r="AA115" i="4"/>
  <c r="Y115" i="4"/>
  <c r="X115" i="4"/>
  <c r="W115" i="4"/>
  <c r="U115" i="4"/>
  <c r="T115" i="4"/>
  <c r="S115" i="4"/>
  <c r="Q115" i="4"/>
  <c r="P115" i="4"/>
  <c r="O115" i="4"/>
  <c r="M115" i="4"/>
  <c r="L115" i="4"/>
  <c r="K115" i="4"/>
  <c r="I115" i="4"/>
  <c r="H115" i="4"/>
  <c r="G115" i="4"/>
  <c r="AW113" i="4"/>
  <c r="AV113" i="4"/>
  <c r="AU113" i="4"/>
  <c r="AS113" i="4"/>
  <c r="AR113" i="4"/>
  <c r="AQ113" i="4"/>
  <c r="AO113" i="4"/>
  <c r="AN113" i="4"/>
  <c r="AM113" i="4"/>
  <c r="AK113" i="4"/>
  <c r="AJ113" i="4"/>
  <c r="AI113" i="4"/>
  <c r="AG113" i="4"/>
  <c r="AF113" i="4"/>
  <c r="AE113" i="4"/>
  <c r="AC113" i="4"/>
  <c r="AB113" i="4"/>
  <c r="AA113" i="4"/>
  <c r="Y113" i="4"/>
  <c r="X113" i="4"/>
  <c r="W113" i="4"/>
  <c r="U113" i="4"/>
  <c r="T113" i="4"/>
  <c r="S113" i="4"/>
  <c r="Q113" i="4"/>
  <c r="P113" i="4"/>
  <c r="O113" i="4"/>
  <c r="L113" i="4"/>
  <c r="K113" i="4"/>
  <c r="I113" i="4"/>
  <c r="H113" i="4"/>
  <c r="G113" i="4"/>
  <c r="AW112" i="4"/>
  <c r="AV112" i="4"/>
  <c r="AU112" i="4"/>
  <c r="AS112" i="4"/>
  <c r="AR112" i="4"/>
  <c r="AQ112" i="4"/>
  <c r="AO112" i="4"/>
  <c r="AN112" i="4"/>
  <c r="AM112" i="4"/>
  <c r="AK112" i="4"/>
  <c r="AJ112" i="4"/>
  <c r="AI112" i="4"/>
  <c r="AG112" i="4"/>
  <c r="AF112" i="4"/>
  <c r="AE112" i="4"/>
  <c r="AC112" i="4"/>
  <c r="AB112" i="4"/>
  <c r="AA112" i="4"/>
  <c r="Y112" i="4"/>
  <c r="X112" i="4"/>
  <c r="W112" i="4"/>
  <c r="U112" i="4"/>
  <c r="T112" i="4"/>
  <c r="S112" i="4"/>
  <c r="Q112" i="4"/>
  <c r="P112" i="4"/>
  <c r="O112" i="4"/>
  <c r="L112" i="4"/>
  <c r="K112" i="4"/>
  <c r="H112" i="4"/>
  <c r="G112" i="4"/>
  <c r="AW110" i="4"/>
  <c r="AV110" i="4"/>
  <c r="AU110" i="4"/>
  <c r="AS110" i="4"/>
  <c r="AR110" i="4"/>
  <c r="AQ110" i="4"/>
  <c r="AO110" i="4"/>
  <c r="AN110" i="4"/>
  <c r="AM110" i="4"/>
  <c r="AK110" i="4"/>
  <c r="AJ110" i="4"/>
  <c r="AI110" i="4"/>
  <c r="AG110" i="4"/>
  <c r="AF110" i="4"/>
  <c r="AE110" i="4"/>
  <c r="AC110" i="4"/>
  <c r="AB110" i="4"/>
  <c r="AA110" i="4"/>
  <c r="Y110" i="4"/>
  <c r="X110" i="4"/>
  <c r="W110" i="4"/>
  <c r="U110" i="4"/>
  <c r="T110" i="4"/>
  <c r="S110" i="4"/>
  <c r="Q110" i="4"/>
  <c r="P110" i="4"/>
  <c r="O110" i="4"/>
  <c r="M110" i="4"/>
  <c r="L110" i="4"/>
  <c r="K110" i="4"/>
  <c r="I110" i="4"/>
  <c r="H110" i="4"/>
  <c r="G110" i="4"/>
  <c r="AW109" i="4"/>
  <c r="AV109" i="4"/>
  <c r="AU109" i="4"/>
  <c r="AS109" i="4"/>
  <c r="AR109" i="4"/>
  <c r="AQ109" i="4"/>
  <c r="AO109" i="4"/>
  <c r="AN109" i="4"/>
  <c r="AM109" i="4"/>
  <c r="AK109" i="4"/>
  <c r="AJ109" i="4"/>
  <c r="AI109" i="4"/>
  <c r="AG109" i="4"/>
  <c r="AF109" i="4"/>
  <c r="AE109" i="4"/>
  <c r="AC109" i="4"/>
  <c r="AB109" i="4"/>
  <c r="AA109" i="4"/>
  <c r="Y109" i="4"/>
  <c r="X109" i="4"/>
  <c r="W109" i="4"/>
  <c r="U109" i="4"/>
  <c r="T109" i="4"/>
  <c r="S109" i="4"/>
  <c r="Q109" i="4"/>
  <c r="P109" i="4"/>
  <c r="O109" i="4"/>
  <c r="M109" i="4"/>
  <c r="L109" i="4"/>
  <c r="K109" i="4"/>
  <c r="I109" i="4"/>
  <c r="H109" i="4"/>
  <c r="G109" i="4"/>
  <c r="AW107" i="4"/>
  <c r="AV107" i="4"/>
  <c r="AU107" i="4"/>
  <c r="AS107" i="4"/>
  <c r="AR107" i="4"/>
  <c r="AQ107" i="4"/>
  <c r="AO107" i="4"/>
  <c r="AN107" i="4"/>
  <c r="AM107" i="4"/>
  <c r="AK107" i="4"/>
  <c r="AJ107" i="4"/>
  <c r="AI107" i="4"/>
  <c r="AG107" i="4"/>
  <c r="AF107" i="4"/>
  <c r="AE107" i="4"/>
  <c r="AC107" i="4"/>
  <c r="AB107" i="4"/>
  <c r="AA107" i="4"/>
  <c r="Y107" i="4"/>
  <c r="X107" i="4"/>
  <c r="W107" i="4"/>
  <c r="U107" i="4"/>
  <c r="T107" i="4"/>
  <c r="S107" i="4"/>
  <c r="Q107" i="4"/>
  <c r="P107" i="4"/>
  <c r="O107" i="4"/>
  <c r="M107" i="4"/>
  <c r="L107" i="4"/>
  <c r="K107" i="4"/>
  <c r="I107" i="4"/>
  <c r="H107" i="4"/>
  <c r="G107" i="4"/>
  <c r="AW106" i="4"/>
  <c r="AV106" i="4"/>
  <c r="AU106" i="4"/>
  <c r="AS106" i="4"/>
  <c r="AR106" i="4"/>
  <c r="AQ106" i="4"/>
  <c r="AO106" i="4"/>
  <c r="AN106" i="4"/>
  <c r="AM106" i="4"/>
  <c r="AK106" i="4"/>
  <c r="AJ106" i="4"/>
  <c r="AI106" i="4"/>
  <c r="AG106" i="4"/>
  <c r="AF106" i="4"/>
  <c r="AE106" i="4"/>
  <c r="AC106" i="4"/>
  <c r="AB106" i="4"/>
  <c r="AA106" i="4"/>
  <c r="Y106" i="4"/>
  <c r="X106" i="4"/>
  <c r="W106" i="4"/>
  <c r="U106" i="4"/>
  <c r="T106" i="4"/>
  <c r="S106" i="4"/>
  <c r="Q106" i="4"/>
  <c r="P106" i="4"/>
  <c r="O106" i="4"/>
  <c r="M106" i="4"/>
  <c r="L106" i="4"/>
  <c r="K106" i="4"/>
  <c r="I106" i="4"/>
  <c r="H106" i="4"/>
  <c r="G106" i="4"/>
  <c r="AW104" i="4"/>
  <c r="AV104" i="4"/>
  <c r="AU104" i="4"/>
  <c r="AS104" i="4"/>
  <c r="AR104" i="4"/>
  <c r="AQ104" i="4"/>
  <c r="AO104" i="4"/>
  <c r="AN104" i="4"/>
  <c r="AM104" i="4"/>
  <c r="AK104" i="4"/>
  <c r="AJ104" i="4"/>
  <c r="AI104" i="4"/>
  <c r="AG104" i="4"/>
  <c r="AF104" i="4"/>
  <c r="AE104" i="4"/>
  <c r="AC104" i="4"/>
  <c r="AB104" i="4"/>
  <c r="AA104" i="4"/>
  <c r="Y104" i="4"/>
  <c r="X104" i="4"/>
  <c r="W104" i="4"/>
  <c r="U104" i="4"/>
  <c r="T104" i="4"/>
  <c r="S104" i="4"/>
  <c r="Q104" i="4"/>
  <c r="P104" i="4"/>
  <c r="O104" i="4"/>
  <c r="M104" i="4"/>
  <c r="L104" i="4"/>
  <c r="K104" i="4"/>
  <c r="I104" i="4"/>
  <c r="H104" i="4"/>
  <c r="G104" i="4"/>
  <c r="AW103" i="4"/>
  <c r="AV103" i="4"/>
  <c r="AU103" i="4"/>
  <c r="AS103" i="4"/>
  <c r="AR103" i="4"/>
  <c r="AQ103" i="4"/>
  <c r="AO103" i="4"/>
  <c r="AN103" i="4"/>
  <c r="AM103" i="4"/>
  <c r="AK103" i="4"/>
  <c r="AJ103" i="4"/>
  <c r="AI103" i="4"/>
  <c r="AG103" i="4"/>
  <c r="AF103" i="4"/>
  <c r="AE103" i="4"/>
  <c r="AC103" i="4"/>
  <c r="AB103" i="4"/>
  <c r="AA103" i="4"/>
  <c r="Y103" i="4"/>
  <c r="X103" i="4"/>
  <c r="W103" i="4"/>
  <c r="U103" i="4"/>
  <c r="T103" i="4"/>
  <c r="S103" i="4"/>
  <c r="Q103" i="4"/>
  <c r="P103" i="4"/>
  <c r="O103" i="4"/>
  <c r="M103" i="4"/>
  <c r="L103" i="4"/>
  <c r="K103" i="4"/>
  <c r="I103" i="4"/>
  <c r="H103" i="4"/>
  <c r="G103" i="4"/>
  <c r="AW101" i="4"/>
  <c r="AV101" i="4"/>
  <c r="AU101" i="4"/>
  <c r="AS101" i="4"/>
  <c r="AR101" i="4"/>
  <c r="AQ101" i="4"/>
  <c r="AO101" i="4"/>
  <c r="AN101" i="4"/>
  <c r="AM101" i="4"/>
  <c r="AK101" i="4"/>
  <c r="AJ101" i="4"/>
  <c r="AI101" i="4"/>
  <c r="AG101" i="4"/>
  <c r="AF101" i="4"/>
  <c r="AE101" i="4"/>
  <c r="AC101" i="4"/>
  <c r="AB101" i="4"/>
  <c r="AA101" i="4"/>
  <c r="Y101" i="4"/>
  <c r="X101" i="4"/>
  <c r="W101" i="4"/>
  <c r="U101" i="4"/>
  <c r="T101" i="4"/>
  <c r="S101" i="4"/>
  <c r="Q101" i="4"/>
  <c r="P101" i="4"/>
  <c r="O101" i="4"/>
  <c r="M101" i="4"/>
  <c r="L101" i="4"/>
  <c r="K101" i="4"/>
  <c r="I101" i="4"/>
  <c r="H101" i="4"/>
  <c r="G101" i="4"/>
  <c r="AW100" i="4"/>
  <c r="AV100" i="4"/>
  <c r="AU100" i="4"/>
  <c r="AS100" i="4"/>
  <c r="AR100" i="4"/>
  <c r="AQ100" i="4"/>
  <c r="AO100" i="4"/>
  <c r="AN100" i="4"/>
  <c r="AM100" i="4"/>
  <c r="AK100" i="4"/>
  <c r="AJ100" i="4"/>
  <c r="AI100" i="4"/>
  <c r="AG100" i="4"/>
  <c r="AF100" i="4"/>
  <c r="AE100" i="4"/>
  <c r="AC100" i="4"/>
  <c r="AB100" i="4"/>
  <c r="AA100" i="4"/>
  <c r="Y100" i="4"/>
  <c r="X100" i="4"/>
  <c r="W100" i="4"/>
  <c r="U100" i="4"/>
  <c r="T100" i="4"/>
  <c r="S100" i="4"/>
  <c r="Q100" i="4"/>
  <c r="P100" i="4"/>
  <c r="O100" i="4"/>
  <c r="M100" i="4"/>
  <c r="L100" i="4"/>
  <c r="K100" i="4"/>
  <c r="I100" i="4"/>
  <c r="H100" i="4"/>
  <c r="G100" i="4"/>
  <c r="AW99" i="4"/>
  <c r="AV99" i="4"/>
  <c r="AU99" i="4"/>
  <c r="AS99" i="4"/>
  <c r="AR99" i="4"/>
  <c r="AQ99" i="4"/>
  <c r="AO99" i="4"/>
  <c r="AN99" i="4"/>
  <c r="AM99" i="4"/>
  <c r="AK99" i="4"/>
  <c r="AJ99" i="4"/>
  <c r="AI99" i="4"/>
  <c r="AG99" i="4"/>
  <c r="AF99" i="4"/>
  <c r="AE99" i="4"/>
  <c r="AC99" i="4"/>
  <c r="AB99" i="4"/>
  <c r="AA99" i="4"/>
  <c r="Y99" i="4"/>
  <c r="X99" i="4"/>
  <c r="W99" i="4"/>
  <c r="U99" i="4"/>
  <c r="T99" i="4"/>
  <c r="S99" i="4"/>
  <c r="Q99" i="4"/>
  <c r="P99" i="4"/>
  <c r="O99" i="4"/>
  <c r="M99" i="4"/>
  <c r="L99" i="4"/>
  <c r="K99" i="4"/>
  <c r="I99" i="4"/>
  <c r="H99" i="4"/>
  <c r="G99" i="4"/>
  <c r="AW97" i="4"/>
  <c r="AV97" i="4"/>
  <c r="AU97" i="4"/>
  <c r="AS97" i="4"/>
  <c r="AR97" i="4"/>
  <c r="AQ97" i="4"/>
  <c r="AO97" i="4"/>
  <c r="AN97" i="4"/>
  <c r="AM97" i="4"/>
  <c r="AK97" i="4"/>
  <c r="AJ97" i="4"/>
  <c r="AI97" i="4"/>
  <c r="AG97" i="4"/>
  <c r="AF97" i="4"/>
  <c r="AE97" i="4"/>
  <c r="AC97" i="4"/>
  <c r="AB97" i="4"/>
  <c r="AA97" i="4"/>
  <c r="Y97" i="4"/>
  <c r="X97" i="4"/>
  <c r="W97" i="4"/>
  <c r="U97" i="4"/>
  <c r="T97" i="4"/>
  <c r="S97" i="4"/>
  <c r="Q97" i="4"/>
  <c r="P97" i="4"/>
  <c r="O97" i="4"/>
  <c r="M97" i="4"/>
  <c r="L97" i="4"/>
  <c r="K97" i="4"/>
  <c r="I97" i="4"/>
  <c r="H97" i="4"/>
  <c r="G97" i="4"/>
  <c r="AW96" i="4"/>
  <c r="AV96" i="4"/>
  <c r="AU96" i="4"/>
  <c r="AS96" i="4"/>
  <c r="AR96" i="4"/>
  <c r="AQ96" i="4"/>
  <c r="AO96" i="4"/>
  <c r="AN96" i="4"/>
  <c r="AM96" i="4"/>
  <c r="AK96" i="4"/>
  <c r="AJ96" i="4"/>
  <c r="AI96" i="4"/>
  <c r="AF96" i="4"/>
  <c r="AE96" i="4"/>
  <c r="AC96" i="4"/>
  <c r="AB96" i="4"/>
  <c r="AA96" i="4"/>
  <c r="Y96" i="4"/>
  <c r="X96" i="4"/>
  <c r="W96" i="4"/>
  <c r="U96" i="4"/>
  <c r="T96" i="4"/>
  <c r="S96" i="4"/>
  <c r="Q96" i="4"/>
  <c r="P96" i="4"/>
  <c r="O96" i="4"/>
  <c r="M96" i="4"/>
  <c r="L96" i="4"/>
  <c r="K96" i="4"/>
  <c r="I96" i="4"/>
  <c r="H96" i="4"/>
  <c r="G96" i="4"/>
  <c r="AW95" i="4"/>
  <c r="AV95" i="4"/>
  <c r="AU95" i="4"/>
  <c r="AS95" i="4"/>
  <c r="AR95" i="4"/>
  <c r="AQ95" i="4"/>
  <c r="AO95" i="4"/>
  <c r="AN95" i="4"/>
  <c r="AM95" i="4"/>
  <c r="AK95" i="4"/>
  <c r="AJ95" i="4"/>
  <c r="AI95" i="4"/>
  <c r="AF95" i="4"/>
  <c r="AE95" i="4"/>
  <c r="AC95" i="4"/>
  <c r="AB95" i="4"/>
  <c r="AA95" i="4"/>
  <c r="Y95" i="4"/>
  <c r="X95" i="4"/>
  <c r="W95" i="4"/>
  <c r="U95" i="4"/>
  <c r="T95" i="4"/>
  <c r="S95" i="4"/>
  <c r="Q95" i="4"/>
  <c r="P95" i="4"/>
  <c r="O95" i="4"/>
  <c r="M95" i="4"/>
  <c r="L95" i="4"/>
  <c r="K95" i="4"/>
  <c r="I95" i="4"/>
  <c r="H95" i="4"/>
  <c r="G95" i="4"/>
  <c r="AW94" i="4"/>
  <c r="AV94" i="4"/>
  <c r="AU94" i="4"/>
  <c r="AS94" i="4"/>
  <c r="AR94" i="4"/>
  <c r="AQ94" i="4"/>
  <c r="AO94" i="4"/>
  <c r="AN94" i="4"/>
  <c r="AM94" i="4"/>
  <c r="AK94" i="4"/>
  <c r="AJ94" i="4"/>
  <c r="AI94" i="4"/>
  <c r="AG94" i="4"/>
  <c r="AF94" i="4"/>
  <c r="AE94" i="4"/>
  <c r="AC94" i="4"/>
  <c r="AB94" i="4"/>
  <c r="AA94" i="4"/>
  <c r="Y94" i="4"/>
  <c r="X94" i="4"/>
  <c r="W94" i="4"/>
  <c r="U94" i="4"/>
  <c r="T94" i="4"/>
  <c r="S94" i="4"/>
  <c r="Q94" i="4"/>
  <c r="P94" i="4"/>
  <c r="O94" i="4"/>
  <c r="M94" i="4"/>
  <c r="L94" i="4"/>
  <c r="K94" i="4"/>
  <c r="I94" i="4"/>
  <c r="H94" i="4"/>
  <c r="G94" i="4"/>
  <c r="AW93" i="4"/>
  <c r="AV93" i="4"/>
  <c r="AU93" i="4"/>
  <c r="AS93" i="4"/>
  <c r="AR93" i="4"/>
  <c r="AQ93" i="4"/>
  <c r="AO93" i="4"/>
  <c r="AN93" i="4"/>
  <c r="AM93" i="4"/>
  <c r="AK93" i="4"/>
  <c r="AJ93" i="4"/>
  <c r="AI93" i="4"/>
  <c r="AG93" i="4"/>
  <c r="AF93" i="4"/>
  <c r="AE93" i="4"/>
  <c r="AC93" i="4"/>
  <c r="AB93" i="4"/>
  <c r="AA93" i="4"/>
  <c r="Y93" i="4"/>
  <c r="X93" i="4"/>
  <c r="W93" i="4"/>
  <c r="U93" i="4"/>
  <c r="T93" i="4"/>
  <c r="S93" i="4"/>
  <c r="Q93" i="4"/>
  <c r="P93" i="4"/>
  <c r="O93" i="4"/>
  <c r="M93" i="4"/>
  <c r="L93" i="4"/>
  <c r="K93" i="4"/>
  <c r="I93" i="4"/>
  <c r="H93" i="4"/>
  <c r="G93" i="4"/>
  <c r="AW92" i="4"/>
  <c r="AV92" i="4"/>
  <c r="AU92" i="4"/>
  <c r="AS92" i="4"/>
  <c r="AR92" i="4"/>
  <c r="AQ92" i="4"/>
  <c r="AO92" i="4"/>
  <c r="AN92" i="4"/>
  <c r="AM92" i="4"/>
  <c r="AK92" i="4"/>
  <c r="AJ92" i="4"/>
  <c r="AI92" i="4"/>
  <c r="AG92" i="4"/>
  <c r="AF92" i="4"/>
  <c r="AE92" i="4"/>
  <c r="AC92" i="4"/>
  <c r="AB92" i="4"/>
  <c r="AA92" i="4"/>
  <c r="Y92" i="4"/>
  <c r="X92" i="4"/>
  <c r="W92" i="4"/>
  <c r="U92" i="4"/>
  <c r="T92" i="4"/>
  <c r="S92" i="4"/>
  <c r="Q92" i="4"/>
  <c r="P92" i="4"/>
  <c r="O92" i="4"/>
  <c r="M92" i="4"/>
  <c r="L92" i="4"/>
  <c r="K92" i="4"/>
  <c r="I92" i="4"/>
  <c r="H92" i="4"/>
  <c r="G92" i="4"/>
  <c r="AW91" i="4"/>
  <c r="AV91" i="4"/>
  <c r="AU91" i="4"/>
  <c r="AS91" i="4"/>
  <c r="AR91" i="4"/>
  <c r="AQ91" i="4"/>
  <c r="AO91" i="4"/>
  <c r="AN91" i="4"/>
  <c r="AM91" i="4"/>
  <c r="AK91" i="4"/>
  <c r="AJ91" i="4"/>
  <c r="AI91" i="4"/>
  <c r="AG91" i="4"/>
  <c r="AF91" i="4"/>
  <c r="AE91" i="4"/>
  <c r="AC91" i="4"/>
  <c r="AB91" i="4"/>
  <c r="AA91" i="4"/>
  <c r="Y91" i="4"/>
  <c r="X91" i="4"/>
  <c r="W91" i="4"/>
  <c r="U91" i="4"/>
  <c r="T91" i="4"/>
  <c r="S91" i="4"/>
  <c r="Q91" i="4"/>
  <c r="P91" i="4"/>
  <c r="O91" i="4"/>
  <c r="M91" i="4"/>
  <c r="L91" i="4"/>
  <c r="K91" i="4"/>
  <c r="I91" i="4"/>
  <c r="H91" i="4"/>
  <c r="G91" i="4"/>
  <c r="AW89" i="4"/>
  <c r="AV89" i="4"/>
  <c r="AU89" i="4"/>
  <c r="AS89" i="4"/>
  <c r="AR89" i="4"/>
  <c r="AQ89" i="4"/>
  <c r="AO89" i="4"/>
  <c r="AN89" i="4"/>
  <c r="AM89" i="4"/>
  <c r="AK89" i="4"/>
  <c r="AJ89" i="4"/>
  <c r="AI89" i="4"/>
  <c r="AG89" i="4"/>
  <c r="AF89" i="4"/>
  <c r="AE89" i="4"/>
  <c r="AC89" i="4"/>
  <c r="AB89" i="4"/>
  <c r="AA89" i="4"/>
  <c r="Y89" i="4"/>
  <c r="X89" i="4"/>
  <c r="W89" i="4"/>
  <c r="U89" i="4"/>
  <c r="T89" i="4"/>
  <c r="S89" i="4"/>
  <c r="Q89" i="4"/>
  <c r="P89" i="4"/>
  <c r="O89" i="4"/>
  <c r="M89" i="4"/>
  <c r="L89" i="4"/>
  <c r="K89" i="4"/>
  <c r="I89" i="4"/>
  <c r="H89" i="4"/>
  <c r="G89" i="4"/>
  <c r="AW88" i="4"/>
  <c r="AV88" i="4"/>
  <c r="AU88" i="4"/>
  <c r="AS88" i="4"/>
  <c r="AR88" i="4"/>
  <c r="AQ88" i="4"/>
  <c r="AO88" i="4"/>
  <c r="AN88" i="4"/>
  <c r="AM88" i="4"/>
  <c r="AK88" i="4"/>
  <c r="AJ88" i="4"/>
  <c r="AI88" i="4"/>
  <c r="AG88" i="4"/>
  <c r="AF88" i="4"/>
  <c r="AE88" i="4"/>
  <c r="AC88" i="4"/>
  <c r="AB88" i="4"/>
  <c r="AA88" i="4"/>
  <c r="Y88" i="4"/>
  <c r="X88" i="4"/>
  <c r="W88" i="4"/>
  <c r="U88" i="4"/>
  <c r="T88" i="4"/>
  <c r="S88" i="4"/>
  <c r="Q88" i="4"/>
  <c r="P88" i="4"/>
  <c r="O88" i="4"/>
  <c r="M88" i="4"/>
  <c r="L88" i="4"/>
  <c r="K88" i="4"/>
  <c r="I88" i="4"/>
  <c r="H88" i="4"/>
  <c r="G88" i="4"/>
  <c r="AW87" i="4"/>
  <c r="AV87" i="4"/>
  <c r="AU87" i="4"/>
  <c r="AS87" i="4"/>
  <c r="AR87" i="4"/>
  <c r="AQ87" i="4"/>
  <c r="AO87" i="4"/>
  <c r="AN87" i="4"/>
  <c r="AM87" i="4"/>
  <c r="AK87" i="4"/>
  <c r="AJ87" i="4"/>
  <c r="AI87" i="4"/>
  <c r="AG87" i="4"/>
  <c r="AF87" i="4"/>
  <c r="AE87" i="4"/>
  <c r="AC87" i="4"/>
  <c r="AB87" i="4"/>
  <c r="AA87" i="4"/>
  <c r="Y87" i="4"/>
  <c r="X87" i="4"/>
  <c r="W87" i="4"/>
  <c r="U87" i="4"/>
  <c r="T87" i="4"/>
  <c r="S87" i="4"/>
  <c r="Q87" i="4"/>
  <c r="P87" i="4"/>
  <c r="O87" i="4"/>
  <c r="M87" i="4"/>
  <c r="L87" i="4"/>
  <c r="K87" i="4"/>
  <c r="I87" i="4"/>
  <c r="H87" i="4"/>
  <c r="G87" i="4"/>
  <c r="AW86" i="4"/>
  <c r="AV86" i="4"/>
  <c r="AU86" i="4"/>
  <c r="AS86" i="4"/>
  <c r="AR86" i="4"/>
  <c r="AQ86" i="4"/>
  <c r="AO86" i="4"/>
  <c r="AN86" i="4"/>
  <c r="AM86" i="4"/>
  <c r="AK86" i="4"/>
  <c r="AJ86" i="4"/>
  <c r="AI86" i="4"/>
  <c r="AG86" i="4"/>
  <c r="AF86" i="4"/>
  <c r="AE86" i="4"/>
  <c r="AC86" i="4"/>
  <c r="AB86" i="4"/>
  <c r="AA86" i="4"/>
  <c r="Y86" i="4"/>
  <c r="X86" i="4"/>
  <c r="W86" i="4"/>
  <c r="U86" i="4"/>
  <c r="T86" i="4"/>
  <c r="S86" i="4"/>
  <c r="Q86" i="4"/>
  <c r="P86" i="4"/>
  <c r="O86" i="4"/>
  <c r="M86" i="4"/>
  <c r="L86" i="4"/>
  <c r="K86" i="4"/>
  <c r="I86" i="4"/>
  <c r="H86" i="4"/>
  <c r="G86" i="4"/>
  <c r="AW84" i="4"/>
  <c r="AV84" i="4"/>
  <c r="AU84" i="4"/>
  <c r="AS84" i="4"/>
  <c r="AR84" i="4"/>
  <c r="AQ84" i="4"/>
  <c r="AO84" i="4"/>
  <c r="AN84" i="4"/>
  <c r="AM84" i="4"/>
  <c r="AK84" i="4"/>
  <c r="AJ84" i="4"/>
  <c r="AI84" i="4"/>
  <c r="AG84" i="4"/>
  <c r="AF84" i="4"/>
  <c r="AE84" i="4"/>
  <c r="AC84" i="4"/>
  <c r="AB84" i="4"/>
  <c r="AA84" i="4"/>
  <c r="Y84" i="4"/>
  <c r="X84" i="4"/>
  <c r="W84" i="4"/>
  <c r="U84" i="4"/>
  <c r="T84" i="4"/>
  <c r="S84" i="4"/>
  <c r="Q84" i="4"/>
  <c r="P84" i="4"/>
  <c r="O84" i="4"/>
  <c r="M84" i="4"/>
  <c r="L84" i="4"/>
  <c r="K84" i="4"/>
  <c r="I84" i="4"/>
  <c r="H84" i="4"/>
  <c r="G84" i="4"/>
  <c r="AW82" i="4"/>
  <c r="AV82" i="4"/>
  <c r="AU82" i="4"/>
  <c r="AS82" i="4"/>
  <c r="AR82" i="4"/>
  <c r="AQ82" i="4"/>
  <c r="AN82" i="4"/>
  <c r="AM82" i="4"/>
  <c r="AK82" i="4"/>
  <c r="AJ82" i="4"/>
  <c r="AI82" i="4"/>
  <c r="AG82" i="4"/>
  <c r="AF82" i="4"/>
  <c r="AE82" i="4"/>
  <c r="AC82" i="4"/>
  <c r="AB82" i="4"/>
  <c r="AA82" i="4"/>
  <c r="Y82" i="4"/>
  <c r="X82" i="4"/>
  <c r="W82" i="4"/>
  <c r="U82" i="4"/>
  <c r="T82" i="4"/>
  <c r="S82" i="4"/>
  <c r="Q82" i="4"/>
  <c r="P82" i="4"/>
  <c r="O82" i="4"/>
  <c r="M82" i="4"/>
  <c r="L82" i="4"/>
  <c r="K82" i="4"/>
  <c r="I82" i="4"/>
  <c r="H82" i="4"/>
  <c r="G82" i="4"/>
  <c r="AV81" i="4"/>
  <c r="AU81" i="4"/>
  <c r="AS81" i="4"/>
  <c r="AR81" i="4"/>
  <c r="AQ81" i="4"/>
  <c r="AO81" i="4"/>
  <c r="AN81" i="4"/>
  <c r="AM81" i="4"/>
  <c r="AK81" i="4"/>
  <c r="AJ81" i="4"/>
  <c r="AI81" i="4"/>
  <c r="AG81" i="4"/>
  <c r="AF81" i="4"/>
  <c r="AE81" i="4"/>
  <c r="AC81" i="4"/>
  <c r="AB81" i="4"/>
  <c r="AA81" i="4"/>
  <c r="Y81" i="4"/>
  <c r="X81" i="4"/>
  <c r="W81" i="4"/>
  <c r="U81" i="4"/>
  <c r="T81" i="4"/>
  <c r="S81" i="4"/>
  <c r="Q81" i="4"/>
  <c r="P81" i="4"/>
  <c r="O81" i="4"/>
  <c r="L81" i="4"/>
  <c r="K81" i="4"/>
  <c r="I81" i="4"/>
  <c r="H81" i="4"/>
  <c r="G81" i="4"/>
  <c r="AW80" i="4"/>
  <c r="AV80" i="4"/>
  <c r="AU80" i="4"/>
  <c r="AS80" i="4"/>
  <c r="AR80" i="4"/>
  <c r="AQ80" i="4"/>
  <c r="AO80" i="4"/>
  <c r="AN80" i="4"/>
  <c r="AM80" i="4"/>
  <c r="AK80" i="4"/>
  <c r="AJ80" i="4"/>
  <c r="AI80" i="4"/>
  <c r="AG80" i="4"/>
  <c r="AF80" i="4"/>
  <c r="AE80" i="4"/>
  <c r="AC80" i="4"/>
  <c r="AB80" i="4"/>
  <c r="AA80" i="4"/>
  <c r="Y80" i="4"/>
  <c r="X80" i="4"/>
  <c r="W80" i="4"/>
  <c r="U80" i="4"/>
  <c r="T80" i="4"/>
  <c r="S80" i="4"/>
  <c r="Q80" i="4"/>
  <c r="P80" i="4"/>
  <c r="O80" i="4"/>
  <c r="M80" i="4"/>
  <c r="L80" i="4"/>
  <c r="K80" i="4"/>
  <c r="I80" i="4"/>
  <c r="H80" i="4"/>
  <c r="G80" i="4"/>
  <c r="AW78" i="4"/>
  <c r="AV78" i="4"/>
  <c r="AU78" i="4"/>
  <c r="AS78" i="4"/>
  <c r="AR78" i="4"/>
  <c r="AQ78" i="4"/>
  <c r="AO78" i="4"/>
  <c r="AN78" i="4"/>
  <c r="AM78" i="4"/>
  <c r="AK78" i="4"/>
  <c r="AJ78" i="4"/>
  <c r="AI78" i="4"/>
  <c r="AG78" i="4"/>
  <c r="AF78" i="4"/>
  <c r="AE78" i="4"/>
  <c r="AC78" i="4"/>
  <c r="AB78" i="4"/>
  <c r="AA78" i="4"/>
  <c r="Y78" i="4"/>
  <c r="X78" i="4"/>
  <c r="W78" i="4"/>
  <c r="U78" i="4"/>
  <c r="T78" i="4"/>
  <c r="S78" i="4"/>
  <c r="Q78" i="4"/>
  <c r="P78" i="4"/>
  <c r="O78" i="4"/>
  <c r="M78" i="4"/>
  <c r="L78" i="4"/>
  <c r="K78" i="4"/>
  <c r="I78" i="4"/>
  <c r="H78" i="4"/>
  <c r="G78" i="4"/>
  <c r="AW77" i="4"/>
  <c r="AV77" i="4"/>
  <c r="AU77" i="4"/>
  <c r="AS77" i="4"/>
  <c r="AR77" i="4"/>
  <c r="AQ77" i="4"/>
  <c r="AN77" i="4"/>
  <c r="AM77" i="4"/>
  <c r="AJ77" i="4"/>
  <c r="AI77" i="4"/>
  <c r="AG77" i="4"/>
  <c r="AF77" i="4"/>
  <c r="AE77" i="4"/>
  <c r="AC77" i="4"/>
  <c r="AB77" i="4"/>
  <c r="AA77" i="4"/>
  <c r="Y77" i="4"/>
  <c r="X77" i="4"/>
  <c r="W77" i="4"/>
  <c r="U77" i="4"/>
  <c r="T77" i="4"/>
  <c r="S77" i="4"/>
  <c r="Q77" i="4"/>
  <c r="P77" i="4"/>
  <c r="O77" i="4"/>
  <c r="M77" i="4"/>
  <c r="L77" i="4"/>
  <c r="K77" i="4"/>
  <c r="I77" i="4"/>
  <c r="H77" i="4"/>
  <c r="G77" i="4"/>
  <c r="AW76" i="4"/>
  <c r="AV76" i="4"/>
  <c r="AU76" i="4"/>
  <c r="AS76" i="4"/>
  <c r="AR76" i="4"/>
  <c r="AQ76" i="4"/>
  <c r="AN76" i="4"/>
  <c r="AM76" i="4"/>
  <c r="AJ76" i="4"/>
  <c r="AI76" i="4"/>
  <c r="AG76" i="4"/>
  <c r="AF76" i="4"/>
  <c r="AE76" i="4"/>
  <c r="AC76" i="4"/>
  <c r="AB76" i="4"/>
  <c r="AA76" i="4"/>
  <c r="Y76" i="4"/>
  <c r="X76" i="4"/>
  <c r="W76" i="4"/>
  <c r="U76" i="4"/>
  <c r="T76" i="4"/>
  <c r="S76" i="4"/>
  <c r="Q76" i="4"/>
  <c r="P76" i="4"/>
  <c r="O76" i="4"/>
  <c r="M76" i="4"/>
  <c r="L76" i="4"/>
  <c r="K76" i="4"/>
  <c r="I76" i="4"/>
  <c r="H76" i="4"/>
  <c r="G76" i="4"/>
  <c r="AW75" i="4"/>
  <c r="AV75" i="4"/>
  <c r="AU75" i="4"/>
  <c r="AS75" i="4"/>
  <c r="AR75" i="4"/>
  <c r="AQ75" i="4"/>
  <c r="AO75" i="4"/>
  <c r="AN75" i="4"/>
  <c r="AM75" i="4"/>
  <c r="AK75" i="4"/>
  <c r="AJ75" i="4"/>
  <c r="AI75" i="4"/>
  <c r="AG75" i="4"/>
  <c r="AF75" i="4"/>
  <c r="AE75" i="4"/>
  <c r="AC75" i="4"/>
  <c r="AB75" i="4"/>
  <c r="AA75" i="4"/>
  <c r="Y75" i="4"/>
  <c r="X75" i="4"/>
  <c r="W75" i="4"/>
  <c r="U75" i="4"/>
  <c r="T75" i="4"/>
  <c r="S75" i="4"/>
  <c r="Q75" i="4"/>
  <c r="P75" i="4"/>
  <c r="O75" i="4"/>
  <c r="L75" i="4"/>
  <c r="K75" i="4"/>
  <c r="I75" i="4"/>
  <c r="H75" i="4"/>
  <c r="G75" i="4"/>
  <c r="AW73" i="4"/>
  <c r="AV73" i="4"/>
  <c r="AU73" i="4"/>
  <c r="AS73" i="4"/>
  <c r="AR73" i="4"/>
  <c r="AQ73" i="4"/>
  <c r="AO73" i="4"/>
  <c r="AN73" i="4"/>
  <c r="AM73" i="4"/>
  <c r="AK73" i="4"/>
  <c r="AJ73" i="4"/>
  <c r="AI73" i="4"/>
  <c r="AG73" i="4"/>
  <c r="AF73" i="4"/>
  <c r="AE73" i="4"/>
  <c r="AC73" i="4"/>
  <c r="AB73" i="4"/>
  <c r="AA73" i="4"/>
  <c r="Y73" i="4"/>
  <c r="X73" i="4"/>
  <c r="W73" i="4"/>
  <c r="U73" i="4"/>
  <c r="T73" i="4"/>
  <c r="S73" i="4"/>
  <c r="Q73" i="4"/>
  <c r="P73" i="4"/>
  <c r="O73" i="4"/>
  <c r="M73" i="4"/>
  <c r="L73" i="4"/>
  <c r="K73" i="4"/>
  <c r="I73" i="4"/>
  <c r="H73" i="4"/>
  <c r="G73" i="4"/>
  <c r="AW72" i="4"/>
  <c r="AV72" i="4"/>
  <c r="AU72" i="4"/>
  <c r="AS72" i="4"/>
  <c r="AR72" i="4"/>
  <c r="AQ72" i="4"/>
  <c r="AO72" i="4"/>
  <c r="AN72" i="4"/>
  <c r="AM72" i="4"/>
  <c r="AK72" i="4"/>
  <c r="AJ72" i="4"/>
  <c r="AI72" i="4"/>
  <c r="AG72" i="4"/>
  <c r="AF72" i="4"/>
  <c r="AE72" i="4"/>
  <c r="AC72" i="4"/>
  <c r="AB72" i="4"/>
  <c r="AA72" i="4"/>
  <c r="Y72" i="4"/>
  <c r="X72" i="4"/>
  <c r="W72" i="4"/>
  <c r="U72" i="4"/>
  <c r="T72" i="4"/>
  <c r="S72" i="4"/>
  <c r="Q72" i="4"/>
  <c r="P72" i="4"/>
  <c r="O72" i="4"/>
  <c r="M72" i="4"/>
  <c r="L72" i="4"/>
  <c r="K72" i="4"/>
  <c r="I72" i="4"/>
  <c r="H72" i="4"/>
  <c r="G72" i="4"/>
  <c r="AW70" i="4"/>
  <c r="AV70" i="4"/>
  <c r="AU70" i="4"/>
  <c r="AS70" i="4"/>
  <c r="AR70" i="4"/>
  <c r="AQ70" i="4"/>
  <c r="AO70" i="4"/>
  <c r="AN70" i="4"/>
  <c r="AM70" i="4"/>
  <c r="AK70" i="4"/>
  <c r="AJ70" i="4"/>
  <c r="AI70" i="4"/>
  <c r="AG70" i="4"/>
  <c r="AF70" i="4"/>
  <c r="AE70" i="4"/>
  <c r="AC70" i="4"/>
  <c r="AB70" i="4"/>
  <c r="AA70" i="4"/>
  <c r="Y70" i="4"/>
  <c r="X70" i="4"/>
  <c r="W70" i="4"/>
  <c r="U70" i="4"/>
  <c r="T70" i="4"/>
  <c r="S70" i="4"/>
  <c r="Q70" i="4"/>
  <c r="P70" i="4"/>
  <c r="O70" i="4"/>
  <c r="M70" i="4"/>
  <c r="L70" i="4"/>
  <c r="K70" i="4"/>
  <c r="I70" i="4"/>
  <c r="H70" i="4"/>
  <c r="G70" i="4"/>
  <c r="AW69" i="4"/>
  <c r="AV69" i="4"/>
  <c r="AU69" i="4"/>
  <c r="AS69" i="4"/>
  <c r="AR69" i="4"/>
  <c r="AQ69" i="4"/>
  <c r="AO69" i="4"/>
  <c r="AN69" i="4"/>
  <c r="AM69" i="4"/>
  <c r="AK69" i="4"/>
  <c r="AJ69" i="4"/>
  <c r="AI69" i="4"/>
  <c r="AG69" i="4"/>
  <c r="AF69" i="4"/>
  <c r="AE69" i="4"/>
  <c r="AC69" i="4"/>
  <c r="AB69" i="4"/>
  <c r="AA69" i="4"/>
  <c r="Y69" i="4"/>
  <c r="X69" i="4"/>
  <c r="W69" i="4"/>
  <c r="U69" i="4"/>
  <c r="T69" i="4"/>
  <c r="S69" i="4"/>
  <c r="Q69" i="4"/>
  <c r="P69" i="4"/>
  <c r="O69" i="4"/>
  <c r="L69" i="4"/>
  <c r="K69" i="4"/>
  <c r="I69" i="4"/>
  <c r="H69" i="4"/>
  <c r="G69" i="4"/>
  <c r="AW67" i="4"/>
  <c r="AV67" i="4"/>
  <c r="AU67" i="4"/>
  <c r="AS67" i="4"/>
  <c r="AR67" i="4"/>
  <c r="AQ67" i="4"/>
  <c r="AO67" i="4"/>
  <c r="AN67" i="4"/>
  <c r="AM67" i="4"/>
  <c r="AK67" i="4"/>
  <c r="AJ67" i="4"/>
  <c r="AI67" i="4"/>
  <c r="AF67" i="4"/>
  <c r="AE67" i="4"/>
  <c r="AC67" i="4"/>
  <c r="AB67" i="4"/>
  <c r="AA67" i="4"/>
  <c r="Y67" i="4"/>
  <c r="X67" i="4"/>
  <c r="W67" i="4"/>
  <c r="U67" i="4"/>
  <c r="T67" i="4"/>
  <c r="S67" i="4"/>
  <c r="Q67" i="4"/>
  <c r="P67" i="4"/>
  <c r="O67" i="4"/>
  <c r="M67" i="4"/>
  <c r="L67" i="4"/>
  <c r="K67" i="4"/>
  <c r="I67" i="4"/>
  <c r="H67" i="4"/>
  <c r="G67" i="4"/>
  <c r="AW66" i="4"/>
  <c r="AV66" i="4"/>
  <c r="AU66" i="4"/>
  <c r="AS66" i="4"/>
  <c r="AR66" i="4"/>
  <c r="AQ66" i="4"/>
  <c r="AO66" i="4"/>
  <c r="AN66" i="4"/>
  <c r="AM66" i="4"/>
  <c r="AK66" i="4"/>
  <c r="AJ66" i="4"/>
  <c r="AI66" i="4"/>
  <c r="AG66" i="4"/>
  <c r="AF66" i="4"/>
  <c r="AE66" i="4"/>
  <c r="AC66" i="4"/>
  <c r="AB66" i="4"/>
  <c r="AA66" i="4"/>
  <c r="Y66" i="4"/>
  <c r="X66" i="4"/>
  <c r="W66" i="4"/>
  <c r="U66" i="4"/>
  <c r="T66" i="4"/>
  <c r="S66" i="4"/>
  <c r="Q66" i="4"/>
  <c r="P66" i="4"/>
  <c r="O66" i="4"/>
  <c r="M66" i="4"/>
  <c r="L66" i="4"/>
  <c r="K66" i="4"/>
  <c r="I66" i="4"/>
  <c r="H66" i="4"/>
  <c r="G66" i="4"/>
  <c r="AW64" i="4"/>
  <c r="AV64" i="4"/>
  <c r="AU64" i="4"/>
  <c r="AS64" i="4"/>
  <c r="AR64" i="4"/>
  <c r="AQ64" i="4"/>
  <c r="AO64" i="4"/>
  <c r="AN64" i="4"/>
  <c r="AM64" i="4"/>
  <c r="AK64" i="4"/>
  <c r="AJ64" i="4"/>
  <c r="AI64" i="4"/>
  <c r="AG64" i="4"/>
  <c r="AF64" i="4"/>
  <c r="AE64" i="4"/>
  <c r="AC64" i="4"/>
  <c r="AB64" i="4"/>
  <c r="AA64" i="4"/>
  <c r="Y64" i="4"/>
  <c r="X64" i="4"/>
  <c r="W64" i="4"/>
  <c r="U64" i="4"/>
  <c r="T64" i="4"/>
  <c r="S64" i="4"/>
  <c r="Q64" i="4"/>
  <c r="P64" i="4"/>
  <c r="O64" i="4"/>
  <c r="M64" i="4"/>
  <c r="L64" i="4"/>
  <c r="K64" i="4"/>
  <c r="I64" i="4"/>
  <c r="H64" i="4"/>
  <c r="G64" i="4"/>
  <c r="AW63" i="4"/>
  <c r="AV63" i="4"/>
  <c r="AU63" i="4"/>
  <c r="AS63" i="4"/>
  <c r="AR63" i="4"/>
  <c r="AQ63" i="4"/>
  <c r="AO63" i="4"/>
  <c r="AN63" i="4"/>
  <c r="AM63" i="4"/>
  <c r="AJ63" i="4"/>
  <c r="AI63" i="4"/>
  <c r="AG63" i="4"/>
  <c r="AF63" i="4"/>
  <c r="AE63" i="4"/>
  <c r="AC63" i="4"/>
  <c r="AB63" i="4"/>
  <c r="AA63" i="4"/>
  <c r="Y63" i="4"/>
  <c r="X63" i="4"/>
  <c r="W63" i="4"/>
  <c r="U63" i="4"/>
  <c r="T63" i="4"/>
  <c r="S63" i="4"/>
  <c r="Q63" i="4"/>
  <c r="P63" i="4"/>
  <c r="O63" i="4"/>
  <c r="M63" i="4"/>
  <c r="L63" i="4"/>
  <c r="K63" i="4"/>
  <c r="H63" i="4"/>
  <c r="G63" i="4"/>
  <c r="AW62" i="4"/>
  <c r="AV62" i="4"/>
  <c r="AU62" i="4"/>
  <c r="AS62" i="4"/>
  <c r="AR62" i="4"/>
  <c r="AQ62" i="4"/>
  <c r="AO62" i="4"/>
  <c r="AN62" i="4"/>
  <c r="AM62" i="4"/>
  <c r="AK62" i="4"/>
  <c r="AJ62" i="4"/>
  <c r="AI62" i="4"/>
  <c r="AG62" i="4"/>
  <c r="AF62" i="4"/>
  <c r="AE62" i="4"/>
  <c r="AC62" i="4"/>
  <c r="AB62" i="4"/>
  <c r="AA62" i="4"/>
  <c r="X62" i="4"/>
  <c r="W62" i="4"/>
  <c r="U62" i="4"/>
  <c r="T62" i="4"/>
  <c r="S62" i="4"/>
  <c r="P62" i="4"/>
  <c r="O62" i="4"/>
  <c r="L62" i="4"/>
  <c r="K62" i="4"/>
  <c r="I62" i="4"/>
  <c r="H62" i="4"/>
  <c r="G62" i="4"/>
  <c r="AW61" i="4"/>
  <c r="AV61" i="4"/>
  <c r="AU61" i="4"/>
  <c r="AS61" i="4"/>
  <c r="AR61" i="4"/>
  <c r="AQ61" i="4"/>
  <c r="AO61" i="4"/>
  <c r="AN61" i="4"/>
  <c r="AM61" i="4"/>
  <c r="AK61" i="4"/>
  <c r="AJ61" i="4"/>
  <c r="AI61" i="4"/>
  <c r="AG61" i="4"/>
  <c r="AF61" i="4"/>
  <c r="AE61" i="4"/>
  <c r="AC61" i="4"/>
  <c r="AB61" i="4"/>
  <c r="AA61" i="4"/>
  <c r="Y61" i="4"/>
  <c r="X61" i="4"/>
  <c r="W61" i="4"/>
  <c r="U61" i="4"/>
  <c r="T61" i="4"/>
  <c r="S61" i="4"/>
  <c r="Q61" i="4"/>
  <c r="P61" i="4"/>
  <c r="O61" i="4"/>
  <c r="M61" i="4"/>
  <c r="L61" i="4"/>
  <c r="K61" i="4"/>
  <c r="I61" i="4"/>
  <c r="H61" i="4"/>
  <c r="G61" i="4"/>
  <c r="AW59" i="4"/>
  <c r="AV59" i="4"/>
  <c r="AU59" i="4"/>
  <c r="AS59" i="4"/>
  <c r="AR59" i="4"/>
  <c r="AQ59" i="4"/>
  <c r="AO59" i="4"/>
  <c r="AN59" i="4"/>
  <c r="AM59" i="4"/>
  <c r="AK59" i="4"/>
  <c r="AJ59" i="4"/>
  <c r="AI59" i="4"/>
  <c r="AG59" i="4"/>
  <c r="AF59" i="4"/>
  <c r="AE59" i="4"/>
  <c r="AC59" i="4"/>
  <c r="AB59" i="4"/>
  <c r="AA59" i="4"/>
  <c r="Y59" i="4"/>
  <c r="X59" i="4"/>
  <c r="W59" i="4"/>
  <c r="U59" i="4"/>
  <c r="T59" i="4"/>
  <c r="S59" i="4"/>
  <c r="Q59" i="4"/>
  <c r="P59" i="4"/>
  <c r="O59" i="4"/>
  <c r="M59" i="4"/>
  <c r="L59" i="4"/>
  <c r="K59" i="4"/>
  <c r="I59" i="4"/>
  <c r="H59" i="4"/>
  <c r="G59" i="4"/>
  <c r="AW58" i="4"/>
  <c r="AV58" i="4"/>
  <c r="AU58" i="4"/>
  <c r="AS58" i="4"/>
  <c r="AR58" i="4"/>
  <c r="AQ58" i="4"/>
  <c r="AO58" i="4"/>
  <c r="AN58" i="4"/>
  <c r="AM58" i="4"/>
  <c r="AJ58" i="4"/>
  <c r="AI58" i="4"/>
  <c r="AG58" i="4"/>
  <c r="AF58" i="4"/>
  <c r="AE58" i="4"/>
  <c r="AC58" i="4"/>
  <c r="AB58" i="4"/>
  <c r="AA58" i="4"/>
  <c r="Y58" i="4"/>
  <c r="X58" i="4"/>
  <c r="W58" i="4"/>
  <c r="T58" i="4"/>
  <c r="S58" i="4"/>
  <c r="Q58" i="4"/>
  <c r="P58" i="4"/>
  <c r="O58" i="4"/>
  <c r="M58" i="4"/>
  <c r="L58" i="4"/>
  <c r="K58" i="4"/>
  <c r="I58" i="4"/>
  <c r="H58" i="4"/>
  <c r="G58" i="4"/>
  <c r="AW57" i="4"/>
  <c r="AV57" i="4"/>
  <c r="AU57" i="4"/>
  <c r="AS57" i="4"/>
  <c r="AR57" i="4"/>
  <c r="AQ57" i="4"/>
  <c r="AO57" i="4"/>
  <c r="AN57" i="4"/>
  <c r="AM57" i="4"/>
  <c r="AJ57" i="4"/>
  <c r="AI57" i="4"/>
  <c r="AG57" i="4"/>
  <c r="AF57" i="4"/>
  <c r="AE57" i="4"/>
  <c r="AC57" i="4"/>
  <c r="AB57" i="4"/>
  <c r="AA57" i="4"/>
  <c r="Y57" i="4"/>
  <c r="X57" i="4"/>
  <c r="W57" i="4"/>
  <c r="U57" i="4"/>
  <c r="T57" i="4"/>
  <c r="S57" i="4"/>
  <c r="Q57" i="4"/>
  <c r="P57" i="4"/>
  <c r="O57" i="4"/>
  <c r="M57" i="4"/>
  <c r="L57" i="4"/>
  <c r="K57" i="4"/>
  <c r="I57" i="4"/>
  <c r="H57" i="4"/>
  <c r="G57" i="4"/>
  <c r="AW55" i="4"/>
  <c r="AV55" i="4"/>
  <c r="AU55" i="4"/>
  <c r="AS55" i="4"/>
  <c r="AR55" i="4"/>
  <c r="AQ55" i="4"/>
  <c r="AO55" i="4"/>
  <c r="AN55" i="4"/>
  <c r="AM55" i="4"/>
  <c r="AK55" i="4"/>
  <c r="AJ55" i="4"/>
  <c r="AI55" i="4"/>
  <c r="AG55" i="4"/>
  <c r="AF55" i="4"/>
  <c r="AE55" i="4"/>
  <c r="AC55" i="4"/>
  <c r="AB55" i="4"/>
  <c r="AA55" i="4"/>
  <c r="Y55" i="4"/>
  <c r="X55" i="4"/>
  <c r="W55" i="4"/>
  <c r="U55" i="4"/>
  <c r="T55" i="4"/>
  <c r="S55" i="4"/>
  <c r="Q55" i="4"/>
  <c r="P55" i="4"/>
  <c r="O55" i="4"/>
  <c r="M55" i="4"/>
  <c r="L55" i="4"/>
  <c r="K55" i="4"/>
  <c r="I55" i="4"/>
  <c r="H55" i="4"/>
  <c r="G55" i="4"/>
  <c r="AW54" i="4"/>
  <c r="AV54" i="4"/>
  <c r="AU54" i="4"/>
  <c r="AS54" i="4"/>
  <c r="AR54" i="4"/>
  <c r="AQ54" i="4"/>
  <c r="AO54" i="4"/>
  <c r="AN54" i="4"/>
  <c r="AM54" i="4"/>
  <c r="AK54" i="4"/>
  <c r="AJ54" i="4"/>
  <c r="AI54" i="4"/>
  <c r="AG54" i="4"/>
  <c r="AF54" i="4"/>
  <c r="AE54" i="4"/>
  <c r="AC54" i="4"/>
  <c r="AB54" i="4"/>
  <c r="AA54" i="4"/>
  <c r="Y54" i="4"/>
  <c r="X54" i="4"/>
  <c r="W54" i="4"/>
  <c r="U54" i="4"/>
  <c r="T54" i="4"/>
  <c r="S54" i="4"/>
  <c r="Q54" i="4"/>
  <c r="P54" i="4"/>
  <c r="O54" i="4"/>
  <c r="M54" i="4"/>
  <c r="L54" i="4"/>
  <c r="K54" i="4"/>
  <c r="I54" i="4"/>
  <c r="H54" i="4"/>
  <c r="G54" i="4"/>
  <c r="AW53" i="4"/>
  <c r="AV53" i="4"/>
  <c r="AU53" i="4"/>
  <c r="AS53" i="4"/>
  <c r="AR53" i="4"/>
  <c r="AQ53" i="4"/>
  <c r="AO53" i="4"/>
  <c r="AN53" i="4"/>
  <c r="AM53" i="4"/>
  <c r="AK53" i="4"/>
  <c r="AJ53" i="4"/>
  <c r="AI53" i="4"/>
  <c r="AG53" i="4"/>
  <c r="AF53" i="4"/>
  <c r="AE53" i="4"/>
  <c r="AC53" i="4"/>
  <c r="AB53" i="4"/>
  <c r="AA53" i="4"/>
  <c r="Y53" i="4"/>
  <c r="X53" i="4"/>
  <c r="W53" i="4"/>
  <c r="U53" i="4"/>
  <c r="T53" i="4"/>
  <c r="S53" i="4"/>
  <c r="Q53" i="4"/>
  <c r="P53" i="4"/>
  <c r="O53" i="4"/>
  <c r="M53" i="4"/>
  <c r="L53" i="4"/>
  <c r="K53" i="4"/>
  <c r="I53" i="4"/>
  <c r="H53" i="4"/>
  <c r="G53" i="4"/>
  <c r="AW51" i="4"/>
  <c r="AV51" i="4"/>
  <c r="AU51" i="4"/>
  <c r="AS51" i="4"/>
  <c r="AR51" i="4"/>
  <c r="AQ51" i="4"/>
  <c r="AO51" i="4"/>
  <c r="AN51" i="4"/>
  <c r="AM51" i="4"/>
  <c r="AK51" i="4"/>
  <c r="AJ51" i="4"/>
  <c r="AI51" i="4"/>
  <c r="AG51" i="4"/>
  <c r="AF51" i="4"/>
  <c r="AE51" i="4"/>
  <c r="AC51" i="4"/>
  <c r="AB51" i="4"/>
  <c r="AA51" i="4"/>
  <c r="Y51" i="4"/>
  <c r="X51" i="4"/>
  <c r="W51" i="4"/>
  <c r="U51" i="4"/>
  <c r="T51" i="4"/>
  <c r="S51" i="4"/>
  <c r="Q51" i="4"/>
  <c r="P51" i="4"/>
  <c r="O51" i="4"/>
  <c r="M51" i="4"/>
  <c r="L51" i="4"/>
  <c r="K51" i="4"/>
  <c r="I51" i="4"/>
  <c r="H51" i="4"/>
  <c r="G51" i="4"/>
  <c r="AW50" i="4"/>
  <c r="AV50" i="4"/>
  <c r="AU50" i="4"/>
  <c r="AS50" i="4"/>
  <c r="AR50" i="4"/>
  <c r="AQ50" i="4"/>
  <c r="AO50" i="4"/>
  <c r="AN50" i="4"/>
  <c r="AM50" i="4"/>
  <c r="AK50" i="4"/>
  <c r="AJ50" i="4"/>
  <c r="AI50" i="4"/>
  <c r="AG50" i="4"/>
  <c r="AF50" i="4"/>
  <c r="AE50" i="4"/>
  <c r="AC50" i="4"/>
  <c r="AB50" i="4"/>
  <c r="AA50" i="4"/>
  <c r="Y50" i="4"/>
  <c r="X50" i="4"/>
  <c r="W50" i="4"/>
  <c r="U50" i="4"/>
  <c r="T50" i="4"/>
  <c r="S50" i="4"/>
  <c r="Q50" i="4"/>
  <c r="P50" i="4"/>
  <c r="O50" i="4"/>
  <c r="M50" i="4"/>
  <c r="L50" i="4"/>
  <c r="K50" i="4"/>
  <c r="I50" i="4"/>
  <c r="H50" i="4"/>
  <c r="G50" i="4"/>
  <c r="AW49" i="4"/>
  <c r="AV49" i="4"/>
  <c r="AU49" i="4"/>
  <c r="AS49" i="4"/>
  <c r="AR49" i="4"/>
  <c r="AQ49" i="4"/>
  <c r="AO49" i="4"/>
  <c r="AN49" i="4"/>
  <c r="AM49" i="4"/>
  <c r="AK49" i="4"/>
  <c r="AJ49" i="4"/>
  <c r="AI49" i="4"/>
  <c r="AG49" i="4"/>
  <c r="AF49" i="4"/>
  <c r="AE49" i="4"/>
  <c r="AC49" i="4"/>
  <c r="AB49" i="4"/>
  <c r="AA49" i="4"/>
  <c r="Y49" i="4"/>
  <c r="X49" i="4"/>
  <c r="W49" i="4"/>
  <c r="U49" i="4"/>
  <c r="T49" i="4"/>
  <c r="S49" i="4"/>
  <c r="Q49" i="4"/>
  <c r="P49" i="4"/>
  <c r="O49" i="4"/>
  <c r="M49" i="4"/>
  <c r="L49" i="4"/>
  <c r="K49" i="4"/>
  <c r="I49" i="4"/>
  <c r="H49" i="4"/>
  <c r="G49" i="4"/>
  <c r="AW47" i="4"/>
  <c r="AV47" i="4"/>
  <c r="AU47" i="4"/>
  <c r="AS47" i="4"/>
  <c r="AR47" i="4"/>
  <c r="AQ47" i="4"/>
  <c r="AO47" i="4"/>
  <c r="AN47" i="4"/>
  <c r="AM47" i="4"/>
  <c r="AK47" i="4"/>
  <c r="AJ47" i="4"/>
  <c r="AI47" i="4"/>
  <c r="AG47" i="4"/>
  <c r="AF47" i="4"/>
  <c r="AE47" i="4"/>
  <c r="AC47" i="4"/>
  <c r="AB47" i="4"/>
  <c r="AA47" i="4"/>
  <c r="X47" i="4"/>
  <c r="W47" i="4"/>
  <c r="U47" i="4"/>
  <c r="T47" i="4"/>
  <c r="S47" i="4"/>
  <c r="Q47" i="4"/>
  <c r="P47" i="4"/>
  <c r="O47" i="4"/>
  <c r="M47" i="4"/>
  <c r="L47" i="4"/>
  <c r="K47" i="4"/>
  <c r="I47" i="4"/>
  <c r="H47" i="4"/>
  <c r="G47" i="4"/>
  <c r="AW46" i="4"/>
  <c r="AV46" i="4"/>
  <c r="AU46" i="4"/>
  <c r="AS46" i="4"/>
  <c r="AR46" i="4"/>
  <c r="AQ46" i="4"/>
  <c r="AO46" i="4"/>
  <c r="AN46" i="4"/>
  <c r="AM46" i="4"/>
  <c r="AK46" i="4"/>
  <c r="AJ46" i="4"/>
  <c r="AI46" i="4"/>
  <c r="AG46" i="4"/>
  <c r="AF46" i="4"/>
  <c r="AE46" i="4"/>
  <c r="AC46" i="4"/>
  <c r="AB46" i="4"/>
  <c r="AA46" i="4"/>
  <c r="Y46" i="4"/>
  <c r="X46" i="4"/>
  <c r="W46" i="4"/>
  <c r="U46" i="4"/>
  <c r="T46" i="4"/>
  <c r="S46" i="4"/>
  <c r="Q46" i="4"/>
  <c r="P46" i="4"/>
  <c r="O46" i="4"/>
  <c r="M46" i="4"/>
  <c r="L46" i="4"/>
  <c r="K46" i="4"/>
  <c r="I46" i="4"/>
  <c r="H46" i="4"/>
  <c r="G46" i="4"/>
  <c r="AW45" i="4"/>
  <c r="AV45" i="4"/>
  <c r="AU45" i="4"/>
  <c r="AS45" i="4"/>
  <c r="AR45" i="4"/>
  <c r="AQ45" i="4"/>
  <c r="AN45" i="4"/>
  <c r="AM45" i="4"/>
  <c r="AK45" i="4"/>
  <c r="AJ45" i="4"/>
  <c r="AI45" i="4"/>
  <c r="AG45" i="4"/>
  <c r="AF45" i="4"/>
  <c r="AE45" i="4"/>
  <c r="AC45" i="4"/>
  <c r="AB45" i="4"/>
  <c r="AA45" i="4"/>
  <c r="Y45" i="4"/>
  <c r="X45" i="4"/>
  <c r="W45" i="4"/>
  <c r="U45" i="4"/>
  <c r="T45" i="4"/>
  <c r="S45" i="4"/>
  <c r="Q45" i="4"/>
  <c r="P45" i="4"/>
  <c r="O45" i="4"/>
  <c r="M45" i="4"/>
  <c r="L45" i="4"/>
  <c r="K45" i="4"/>
  <c r="I45" i="4"/>
  <c r="H45" i="4"/>
  <c r="G45" i="4"/>
  <c r="AW42" i="4"/>
  <c r="AV42" i="4"/>
  <c r="AU42" i="4"/>
  <c r="AS42" i="4"/>
  <c r="AR42" i="4"/>
  <c r="AQ42" i="4"/>
  <c r="AO42" i="4"/>
  <c r="AN42" i="4"/>
  <c r="AM42" i="4"/>
  <c r="AK42" i="4"/>
  <c r="AJ42" i="4"/>
  <c r="AI42" i="4"/>
  <c r="AG42" i="4"/>
  <c r="AF42" i="4"/>
  <c r="AE42" i="4"/>
  <c r="AC42" i="4"/>
  <c r="AB42" i="4"/>
  <c r="AA42" i="4"/>
  <c r="Y42" i="4"/>
  <c r="X42" i="4"/>
  <c r="W42" i="4"/>
  <c r="U42" i="4"/>
  <c r="T42" i="4"/>
  <c r="S42" i="4"/>
  <c r="Q42" i="4"/>
  <c r="P42" i="4"/>
  <c r="O42" i="4"/>
  <c r="M42" i="4"/>
  <c r="L42" i="4"/>
  <c r="K42" i="4"/>
  <c r="I42" i="4"/>
  <c r="H42" i="4"/>
  <c r="G42" i="4"/>
  <c r="AW41" i="4"/>
  <c r="AV41" i="4"/>
  <c r="AU41" i="4"/>
  <c r="AS41" i="4"/>
  <c r="AR41" i="4"/>
  <c r="AQ41" i="4"/>
  <c r="AO41" i="4"/>
  <c r="AN41" i="4"/>
  <c r="AM41" i="4"/>
  <c r="AK41" i="4"/>
  <c r="AJ41" i="4"/>
  <c r="AI41" i="4"/>
  <c r="AG41" i="4"/>
  <c r="AF41" i="4"/>
  <c r="AE41" i="4"/>
  <c r="AC41" i="4"/>
  <c r="AB41" i="4"/>
  <c r="AA41" i="4"/>
  <c r="Y41" i="4"/>
  <c r="X41" i="4"/>
  <c r="W41" i="4"/>
  <c r="U41" i="4"/>
  <c r="T41" i="4"/>
  <c r="S41" i="4"/>
  <c r="Q41" i="4"/>
  <c r="P41" i="4"/>
  <c r="O41" i="4"/>
  <c r="M41" i="4"/>
  <c r="L41" i="4"/>
  <c r="K41" i="4"/>
  <c r="I41" i="4"/>
  <c r="H41" i="4"/>
  <c r="G41" i="4"/>
  <c r="AW40" i="4"/>
  <c r="AV40" i="4"/>
  <c r="AU40" i="4"/>
  <c r="AS40" i="4"/>
  <c r="AR40" i="4"/>
  <c r="AQ40" i="4"/>
  <c r="AO40" i="4"/>
  <c r="AN40" i="4"/>
  <c r="AM40" i="4"/>
  <c r="AK40" i="4"/>
  <c r="AJ40" i="4"/>
  <c r="AI40" i="4"/>
  <c r="AG40" i="4"/>
  <c r="AF40" i="4"/>
  <c r="AE40" i="4"/>
  <c r="AC40" i="4"/>
  <c r="AB40" i="4"/>
  <c r="AA40" i="4"/>
  <c r="Y40" i="4"/>
  <c r="X40" i="4"/>
  <c r="W40" i="4"/>
  <c r="U40" i="4"/>
  <c r="T40" i="4"/>
  <c r="S40" i="4"/>
  <c r="Q40" i="4"/>
  <c r="P40" i="4"/>
  <c r="O40" i="4"/>
  <c r="M40" i="4"/>
  <c r="L40" i="4"/>
  <c r="K40" i="4"/>
  <c r="I40" i="4"/>
  <c r="H40" i="4"/>
  <c r="G40" i="4"/>
  <c r="AW39" i="4"/>
  <c r="AV39" i="4"/>
  <c r="AU39" i="4"/>
  <c r="AS39" i="4"/>
  <c r="AR39" i="4"/>
  <c r="AQ39" i="4"/>
  <c r="AO39" i="4"/>
  <c r="AN39" i="4"/>
  <c r="AM39" i="4"/>
  <c r="AK39" i="4"/>
  <c r="AJ39" i="4"/>
  <c r="AI39" i="4"/>
  <c r="AG39" i="4"/>
  <c r="AF39" i="4"/>
  <c r="AE39" i="4"/>
  <c r="AC39" i="4"/>
  <c r="AB39" i="4"/>
  <c r="AA39" i="4"/>
  <c r="Y39" i="4"/>
  <c r="X39" i="4"/>
  <c r="W39" i="4"/>
  <c r="U39" i="4"/>
  <c r="T39" i="4"/>
  <c r="S39" i="4"/>
  <c r="Q39" i="4"/>
  <c r="P39" i="4"/>
  <c r="O39" i="4"/>
  <c r="M39" i="4"/>
  <c r="L39" i="4"/>
  <c r="K39" i="4"/>
  <c r="I39" i="4"/>
  <c r="H39" i="4"/>
  <c r="G39" i="4"/>
  <c r="AW37" i="4"/>
  <c r="AV37" i="4"/>
  <c r="AU37" i="4"/>
  <c r="AS37" i="4"/>
  <c r="AR37" i="4"/>
  <c r="AQ37" i="4"/>
  <c r="AO37" i="4"/>
  <c r="AN37" i="4"/>
  <c r="AM37" i="4"/>
  <c r="AK37" i="4"/>
  <c r="AJ37" i="4"/>
  <c r="AI37" i="4"/>
  <c r="AG37" i="4"/>
  <c r="AF37" i="4"/>
  <c r="AE37" i="4"/>
  <c r="AC37" i="4"/>
  <c r="AB37" i="4"/>
  <c r="AA37" i="4"/>
  <c r="Y37" i="4"/>
  <c r="X37" i="4"/>
  <c r="W37" i="4"/>
  <c r="U37" i="4"/>
  <c r="T37" i="4"/>
  <c r="S37" i="4"/>
  <c r="Q37" i="4"/>
  <c r="P37" i="4"/>
  <c r="O37" i="4"/>
  <c r="M37" i="4"/>
  <c r="L37" i="4"/>
  <c r="K37" i="4"/>
  <c r="I37" i="4"/>
  <c r="H37" i="4"/>
  <c r="G37" i="4"/>
  <c r="AW36" i="4"/>
  <c r="AV36" i="4"/>
  <c r="AU36" i="4"/>
  <c r="AS36" i="4"/>
  <c r="AR36" i="4"/>
  <c r="AQ36" i="4"/>
  <c r="AO36" i="4"/>
  <c r="AN36" i="4"/>
  <c r="AM36" i="4"/>
  <c r="AK36" i="4"/>
  <c r="AJ36" i="4"/>
  <c r="AI36" i="4"/>
  <c r="AG36" i="4"/>
  <c r="AF36" i="4"/>
  <c r="AE36" i="4"/>
  <c r="AC36" i="4"/>
  <c r="AB36" i="4"/>
  <c r="AA36" i="4"/>
  <c r="Y36" i="4"/>
  <c r="X36" i="4"/>
  <c r="W36" i="4"/>
  <c r="U36" i="4"/>
  <c r="T36" i="4"/>
  <c r="S36" i="4"/>
  <c r="Q36" i="4"/>
  <c r="P36" i="4"/>
  <c r="O36" i="4"/>
  <c r="M36" i="4"/>
  <c r="L36" i="4"/>
  <c r="K36" i="4"/>
  <c r="I36" i="4"/>
  <c r="H36" i="4"/>
  <c r="G36" i="4"/>
  <c r="AW35" i="4"/>
  <c r="AV35" i="4"/>
  <c r="AU35" i="4"/>
  <c r="AS35" i="4"/>
  <c r="AR35" i="4"/>
  <c r="AQ35" i="4"/>
  <c r="AO35" i="4"/>
  <c r="AN35" i="4"/>
  <c r="AM35" i="4"/>
  <c r="AK35" i="4"/>
  <c r="AJ35" i="4"/>
  <c r="AI35" i="4"/>
  <c r="AG35" i="4"/>
  <c r="AF35" i="4"/>
  <c r="AE35" i="4"/>
  <c r="AC35" i="4"/>
  <c r="AB35" i="4"/>
  <c r="AA35" i="4"/>
  <c r="Y35" i="4"/>
  <c r="X35" i="4"/>
  <c r="W35" i="4"/>
  <c r="U35" i="4"/>
  <c r="T35" i="4"/>
  <c r="S35" i="4"/>
  <c r="Q35" i="4"/>
  <c r="P35" i="4"/>
  <c r="O35" i="4"/>
  <c r="M35" i="4"/>
  <c r="L35" i="4"/>
  <c r="K35" i="4"/>
  <c r="I35" i="4"/>
  <c r="H35" i="4"/>
  <c r="G35" i="4"/>
  <c r="AW33" i="4"/>
  <c r="AV33" i="4"/>
  <c r="AU33" i="4"/>
  <c r="AS33" i="4"/>
  <c r="AR33" i="4"/>
  <c r="AQ33" i="4"/>
  <c r="AO33" i="4"/>
  <c r="AN33" i="4"/>
  <c r="AM33" i="4"/>
  <c r="AK33" i="4"/>
  <c r="AJ33" i="4"/>
  <c r="AI33" i="4"/>
  <c r="AG33" i="4"/>
  <c r="AF33" i="4"/>
  <c r="AE33" i="4"/>
  <c r="AC33" i="4"/>
  <c r="AB33" i="4"/>
  <c r="AA33" i="4"/>
  <c r="Y33" i="4"/>
  <c r="X33" i="4"/>
  <c r="W33" i="4"/>
  <c r="U33" i="4"/>
  <c r="T33" i="4"/>
  <c r="S33" i="4"/>
  <c r="Q33" i="4"/>
  <c r="P33" i="4"/>
  <c r="O33" i="4"/>
  <c r="M33" i="4"/>
  <c r="L33" i="4"/>
  <c r="K33" i="4"/>
  <c r="I33" i="4"/>
  <c r="H33" i="4"/>
  <c r="G33" i="4"/>
  <c r="AW32" i="4"/>
  <c r="AV32" i="4"/>
  <c r="AU32" i="4"/>
  <c r="AS32" i="4"/>
  <c r="AR32" i="4"/>
  <c r="AQ32" i="4"/>
  <c r="AO32" i="4"/>
  <c r="AN32" i="4"/>
  <c r="AM32" i="4"/>
  <c r="AK32" i="4"/>
  <c r="AJ32" i="4"/>
  <c r="AI32" i="4"/>
  <c r="AG32" i="4"/>
  <c r="AF32" i="4"/>
  <c r="AE32" i="4"/>
  <c r="AC32" i="4"/>
  <c r="AB32" i="4"/>
  <c r="AA32" i="4"/>
  <c r="Y32" i="4"/>
  <c r="X32" i="4"/>
  <c r="W32" i="4"/>
  <c r="U32" i="4"/>
  <c r="T32" i="4"/>
  <c r="S32" i="4"/>
  <c r="Q32" i="4"/>
  <c r="P32" i="4"/>
  <c r="O32" i="4"/>
  <c r="M32" i="4"/>
  <c r="L32" i="4"/>
  <c r="K32" i="4"/>
  <c r="I32" i="4"/>
  <c r="H32" i="4"/>
  <c r="G32" i="4"/>
  <c r="AW29" i="4"/>
  <c r="AV29" i="4"/>
  <c r="AU29" i="4"/>
  <c r="AS29" i="4"/>
  <c r="AR29" i="4"/>
  <c r="AQ29" i="4"/>
  <c r="AO29" i="4"/>
  <c r="AN29" i="4"/>
  <c r="AM29" i="4"/>
  <c r="AK29" i="4"/>
  <c r="AJ29" i="4"/>
  <c r="AI29" i="4"/>
  <c r="AG29" i="4"/>
  <c r="AF29" i="4"/>
  <c r="AE29" i="4"/>
  <c r="AC29" i="4"/>
  <c r="AB29" i="4"/>
  <c r="AA29" i="4"/>
  <c r="Y29" i="4"/>
  <c r="X29" i="4"/>
  <c r="W29" i="4"/>
  <c r="U29" i="4"/>
  <c r="T29" i="4"/>
  <c r="S29" i="4"/>
  <c r="Q29" i="4"/>
  <c r="P29" i="4"/>
  <c r="O29" i="4"/>
  <c r="M29" i="4"/>
  <c r="L29" i="4"/>
  <c r="K29" i="4"/>
  <c r="I29" i="4"/>
  <c r="H29" i="4"/>
  <c r="G29" i="4"/>
  <c r="AW28" i="4"/>
  <c r="AV28" i="4"/>
  <c r="AU28" i="4"/>
  <c r="AS28" i="4"/>
  <c r="AR28" i="4"/>
  <c r="AQ28" i="4"/>
  <c r="AO28" i="4"/>
  <c r="AN28" i="4"/>
  <c r="AM28" i="4"/>
  <c r="AK28" i="4"/>
  <c r="AJ28" i="4"/>
  <c r="AI28" i="4"/>
  <c r="AG28" i="4"/>
  <c r="AF28" i="4"/>
  <c r="AE28" i="4"/>
  <c r="AC28" i="4"/>
  <c r="AB28" i="4"/>
  <c r="AA28" i="4"/>
  <c r="Y28" i="4"/>
  <c r="X28" i="4"/>
  <c r="W28" i="4"/>
  <c r="U28" i="4"/>
  <c r="T28" i="4"/>
  <c r="S28" i="4"/>
  <c r="Q28" i="4"/>
  <c r="P28" i="4"/>
  <c r="O28" i="4"/>
  <c r="M28" i="4"/>
  <c r="L28" i="4"/>
  <c r="K28" i="4"/>
  <c r="I28" i="4"/>
  <c r="H28" i="4"/>
  <c r="G28" i="4"/>
  <c r="AW27" i="4"/>
  <c r="AV27" i="4"/>
  <c r="AU27" i="4"/>
  <c r="AS27" i="4"/>
  <c r="AR27" i="4"/>
  <c r="AQ27" i="4"/>
  <c r="AO27" i="4"/>
  <c r="AN27" i="4"/>
  <c r="AM27" i="4"/>
  <c r="AK27" i="4"/>
  <c r="AJ27" i="4"/>
  <c r="AI27" i="4"/>
  <c r="AG27" i="4"/>
  <c r="AF27" i="4"/>
  <c r="AE27" i="4"/>
  <c r="AC27" i="4"/>
  <c r="AB27" i="4"/>
  <c r="AA27" i="4"/>
  <c r="Y27" i="4"/>
  <c r="X27" i="4"/>
  <c r="W27" i="4"/>
  <c r="U27" i="4"/>
  <c r="T27" i="4"/>
  <c r="S27" i="4"/>
  <c r="Q27" i="4"/>
  <c r="P27" i="4"/>
  <c r="O27" i="4"/>
  <c r="M27" i="4"/>
  <c r="L27" i="4"/>
  <c r="K27" i="4"/>
  <c r="I27" i="4"/>
  <c r="H27" i="4"/>
  <c r="G27" i="4"/>
  <c r="AV26" i="4"/>
  <c r="AU26" i="4"/>
  <c r="AS26" i="4"/>
  <c r="AR26" i="4"/>
  <c r="AQ26" i="4"/>
  <c r="AO26" i="4"/>
  <c r="AN26" i="4"/>
  <c r="AM26" i="4"/>
  <c r="AK26" i="4"/>
  <c r="AJ26" i="4"/>
  <c r="AI26" i="4"/>
  <c r="AG26" i="4"/>
  <c r="AF26" i="4"/>
  <c r="AE26" i="4"/>
  <c r="AC26" i="4"/>
  <c r="AB26" i="4"/>
  <c r="AA26" i="4"/>
  <c r="Y26" i="4"/>
  <c r="X26" i="4"/>
  <c r="W26" i="4"/>
  <c r="U26" i="4"/>
  <c r="T26" i="4"/>
  <c r="S26" i="4"/>
  <c r="Q26" i="4"/>
  <c r="P26" i="4"/>
  <c r="O26" i="4"/>
  <c r="M26" i="4"/>
  <c r="L26" i="4"/>
  <c r="K26" i="4"/>
  <c r="I26" i="4"/>
  <c r="H26" i="4"/>
  <c r="G26" i="4"/>
  <c r="AW24" i="4"/>
  <c r="AV24" i="4"/>
  <c r="AU24" i="4"/>
  <c r="AS24" i="4"/>
  <c r="AR24" i="4"/>
  <c r="AQ24" i="4"/>
  <c r="AO24" i="4"/>
  <c r="AN24" i="4"/>
  <c r="AM24" i="4"/>
  <c r="AK24" i="4"/>
  <c r="AJ24" i="4"/>
  <c r="AI24" i="4"/>
  <c r="AG24" i="4"/>
  <c r="AF24" i="4"/>
  <c r="AE24" i="4"/>
  <c r="AC24" i="4"/>
  <c r="AB24" i="4"/>
  <c r="AA24" i="4"/>
  <c r="Y24" i="4"/>
  <c r="X24" i="4"/>
  <c r="W24" i="4"/>
  <c r="U24" i="4"/>
  <c r="T24" i="4"/>
  <c r="S24" i="4"/>
  <c r="Q24" i="4"/>
  <c r="P24" i="4"/>
  <c r="O24" i="4"/>
  <c r="M24" i="4"/>
  <c r="L24" i="4"/>
  <c r="K24" i="4"/>
  <c r="I24" i="4"/>
  <c r="H24" i="4"/>
  <c r="G24" i="4"/>
  <c r="AW23" i="4"/>
  <c r="AV23" i="4"/>
  <c r="AU23" i="4"/>
  <c r="AS23" i="4"/>
  <c r="AR23" i="4"/>
  <c r="AQ23" i="4"/>
  <c r="AO23" i="4"/>
  <c r="AN23" i="4"/>
  <c r="AM23" i="4"/>
  <c r="AK23" i="4"/>
  <c r="AJ23" i="4"/>
  <c r="AI23" i="4"/>
  <c r="AG23" i="4"/>
  <c r="AF23" i="4"/>
  <c r="AE23" i="4"/>
  <c r="AC23" i="4"/>
  <c r="AB23" i="4"/>
  <c r="AA23" i="4"/>
  <c r="Y23" i="4"/>
  <c r="X23" i="4"/>
  <c r="W23" i="4"/>
  <c r="U23" i="4"/>
  <c r="T23" i="4"/>
  <c r="S23" i="4"/>
  <c r="Q23" i="4"/>
  <c r="P23" i="4"/>
  <c r="O23" i="4"/>
  <c r="L23" i="4"/>
  <c r="K23" i="4"/>
  <c r="I23" i="4"/>
  <c r="H23" i="4"/>
  <c r="G23" i="4"/>
  <c r="AW21" i="4"/>
  <c r="AV21" i="4"/>
  <c r="AU21" i="4"/>
  <c r="AS21" i="4"/>
  <c r="AR21" i="4"/>
  <c r="AQ21" i="4"/>
  <c r="AO21" i="4"/>
  <c r="AN21" i="4"/>
  <c r="AM21" i="4"/>
  <c r="AK21" i="4"/>
  <c r="AJ21" i="4"/>
  <c r="AI21" i="4"/>
  <c r="AG21" i="4"/>
  <c r="AF21" i="4"/>
  <c r="AE21" i="4"/>
  <c r="AC21" i="4"/>
  <c r="AB21" i="4"/>
  <c r="AA21" i="4"/>
  <c r="Y21" i="4"/>
  <c r="X21" i="4"/>
  <c r="W21" i="4"/>
  <c r="U21" i="4"/>
  <c r="T21" i="4"/>
  <c r="S21" i="4"/>
  <c r="Q21" i="4"/>
  <c r="P21" i="4"/>
  <c r="O21" i="4"/>
  <c r="M21" i="4"/>
  <c r="L21" i="4"/>
  <c r="K21" i="4"/>
  <c r="I21" i="4"/>
  <c r="H21" i="4"/>
  <c r="G21" i="4"/>
  <c r="AW20" i="4"/>
  <c r="AV20" i="4"/>
  <c r="AU20" i="4"/>
  <c r="AS20" i="4"/>
  <c r="AR20" i="4"/>
  <c r="AQ20" i="4"/>
  <c r="AO20" i="4"/>
  <c r="AN20" i="4"/>
  <c r="AM20" i="4"/>
  <c r="AK20" i="4"/>
  <c r="AJ20" i="4"/>
  <c r="AI20" i="4"/>
  <c r="AG20" i="4"/>
  <c r="AF20" i="4"/>
  <c r="AE20" i="4"/>
  <c r="AC20" i="4"/>
  <c r="AB20" i="4"/>
  <c r="AA20" i="4"/>
  <c r="Y20" i="4"/>
  <c r="X20" i="4"/>
  <c r="W20" i="4"/>
  <c r="U20" i="4"/>
  <c r="T20" i="4"/>
  <c r="S20" i="4"/>
  <c r="Q20" i="4"/>
  <c r="P20" i="4"/>
  <c r="O20" i="4"/>
  <c r="M20" i="4"/>
  <c r="L20" i="4"/>
  <c r="K20" i="4"/>
  <c r="I20" i="4"/>
  <c r="H20" i="4"/>
  <c r="G20" i="4"/>
  <c r="AW19" i="4"/>
  <c r="AV19" i="4"/>
  <c r="AU19" i="4"/>
  <c r="AS19" i="4"/>
  <c r="AR19" i="4"/>
  <c r="AQ19" i="4"/>
  <c r="AO19" i="4"/>
  <c r="AN19" i="4"/>
  <c r="AM19" i="4"/>
  <c r="AK19" i="4"/>
  <c r="AJ19" i="4"/>
  <c r="AI19" i="4"/>
  <c r="AG19" i="4"/>
  <c r="AF19" i="4"/>
  <c r="AE19" i="4"/>
  <c r="AC19" i="4"/>
  <c r="AB19" i="4"/>
  <c r="AA19" i="4"/>
  <c r="Y19" i="4"/>
  <c r="X19" i="4"/>
  <c r="W19" i="4"/>
  <c r="U19" i="4"/>
  <c r="T19" i="4"/>
  <c r="S19" i="4"/>
  <c r="Q19" i="4"/>
  <c r="P19" i="4"/>
  <c r="O19" i="4"/>
  <c r="M19" i="4"/>
  <c r="L19" i="4"/>
  <c r="K19" i="4"/>
  <c r="I19" i="4"/>
  <c r="H19" i="4"/>
  <c r="G19" i="4"/>
  <c r="AW17" i="4"/>
  <c r="AV17" i="4"/>
  <c r="AU17" i="4"/>
  <c r="AS17" i="4"/>
  <c r="AR17" i="4"/>
  <c r="AQ17" i="4"/>
  <c r="AO17" i="4"/>
  <c r="AN17" i="4"/>
  <c r="AM17" i="4"/>
  <c r="AK17" i="4"/>
  <c r="AJ17" i="4"/>
  <c r="AI17" i="4"/>
  <c r="AG17" i="4"/>
  <c r="AF17" i="4"/>
  <c r="AE17" i="4"/>
  <c r="AC17" i="4"/>
  <c r="AB17" i="4"/>
  <c r="AA17" i="4"/>
  <c r="Y17" i="4"/>
  <c r="X17" i="4"/>
  <c r="W17" i="4"/>
  <c r="U17" i="4"/>
  <c r="T17" i="4"/>
  <c r="S17" i="4"/>
  <c r="Q17" i="4"/>
  <c r="P17" i="4"/>
  <c r="O17" i="4"/>
  <c r="M17" i="4"/>
  <c r="L17" i="4"/>
  <c r="K17" i="4"/>
  <c r="I17" i="4"/>
  <c r="H17" i="4"/>
  <c r="G17" i="4"/>
  <c r="AW16" i="4"/>
  <c r="AV16" i="4"/>
  <c r="AU16" i="4"/>
  <c r="AS16" i="4"/>
  <c r="AR16" i="4"/>
  <c r="AQ16" i="4"/>
  <c r="AO16" i="4"/>
  <c r="AN16" i="4"/>
  <c r="AM16" i="4"/>
  <c r="AK16" i="4"/>
  <c r="AJ16" i="4"/>
  <c r="AI16" i="4"/>
  <c r="AG16" i="4"/>
  <c r="AF16" i="4"/>
  <c r="AE16" i="4"/>
  <c r="AC16" i="4"/>
  <c r="AB16" i="4"/>
  <c r="AA16" i="4"/>
  <c r="Y16" i="4"/>
  <c r="X16" i="4"/>
  <c r="W16" i="4"/>
  <c r="U16" i="4"/>
  <c r="T16" i="4"/>
  <c r="S16" i="4"/>
  <c r="Q16" i="4"/>
  <c r="P16" i="4"/>
  <c r="O16" i="4"/>
  <c r="M16" i="4"/>
  <c r="L16" i="4"/>
  <c r="K16" i="4"/>
  <c r="I16" i="4"/>
  <c r="H16" i="4"/>
  <c r="G16" i="4"/>
  <c r="AW15" i="4"/>
  <c r="AV15" i="4"/>
  <c r="AU15" i="4"/>
  <c r="AS15" i="4"/>
  <c r="AR15" i="4"/>
  <c r="AQ15" i="4"/>
  <c r="AO15" i="4"/>
  <c r="AN15" i="4"/>
  <c r="AM15" i="4"/>
  <c r="AK15" i="4"/>
  <c r="AJ15" i="4"/>
  <c r="AI15" i="4"/>
  <c r="AG15" i="4"/>
  <c r="AF15" i="4"/>
  <c r="AE15" i="4"/>
  <c r="AB15" i="4"/>
  <c r="AA15" i="4"/>
  <c r="Y15" i="4"/>
  <c r="X15" i="4"/>
  <c r="W15" i="4"/>
  <c r="T15" i="4"/>
  <c r="S15" i="4"/>
  <c r="Q15" i="4"/>
  <c r="P15" i="4"/>
  <c r="O15" i="4"/>
  <c r="M15" i="4"/>
  <c r="L15" i="4"/>
  <c r="K15" i="4"/>
  <c r="I15" i="4"/>
  <c r="H15" i="4"/>
  <c r="G15" i="4"/>
  <c r="E140" i="4"/>
  <c r="D140" i="4"/>
  <c r="C140" i="4"/>
  <c r="D139" i="4"/>
  <c r="C139" i="4"/>
  <c r="D138" i="4"/>
  <c r="C138" i="4"/>
  <c r="D137" i="4"/>
  <c r="C137" i="4"/>
  <c r="E135" i="4"/>
  <c r="D135" i="4"/>
  <c r="C135" i="4"/>
  <c r="E133" i="4"/>
  <c r="D133" i="4"/>
  <c r="C133" i="4"/>
  <c r="D132" i="4"/>
  <c r="C132" i="4"/>
  <c r="E131" i="4"/>
  <c r="D131" i="4"/>
  <c r="C131" i="4"/>
  <c r="E130" i="4"/>
  <c r="D130" i="4"/>
  <c r="C130" i="4"/>
  <c r="E128" i="4"/>
  <c r="D128" i="4"/>
  <c r="C128" i="4"/>
  <c r="E127" i="4"/>
  <c r="D127" i="4"/>
  <c r="C127" i="4"/>
  <c r="E125" i="4"/>
  <c r="D125" i="4"/>
  <c r="C125" i="4"/>
  <c r="E124" i="4"/>
  <c r="D124" i="4"/>
  <c r="C124" i="4"/>
  <c r="E122" i="4"/>
  <c r="D122" i="4"/>
  <c r="C122" i="4"/>
  <c r="E121" i="4"/>
  <c r="D121" i="4"/>
  <c r="C121" i="4"/>
  <c r="E120" i="4"/>
  <c r="D120" i="4"/>
  <c r="C120" i="4"/>
  <c r="E118" i="4"/>
  <c r="D118" i="4"/>
  <c r="C118" i="4"/>
  <c r="E117" i="4"/>
  <c r="D117" i="4"/>
  <c r="C117" i="4"/>
  <c r="E116" i="4"/>
  <c r="D116" i="4"/>
  <c r="C116" i="4"/>
  <c r="E115" i="4"/>
  <c r="D115" i="4"/>
  <c r="C115" i="4"/>
  <c r="E113" i="4"/>
  <c r="D113" i="4"/>
  <c r="C113" i="4"/>
  <c r="D112" i="4"/>
  <c r="C112" i="4"/>
  <c r="E110" i="4"/>
  <c r="D110" i="4"/>
  <c r="C110" i="4"/>
  <c r="E109" i="4"/>
  <c r="D109" i="4"/>
  <c r="C109" i="4"/>
  <c r="E107" i="4"/>
  <c r="D107" i="4"/>
  <c r="C107" i="4"/>
  <c r="E106" i="4"/>
  <c r="D106" i="4"/>
  <c r="C106" i="4"/>
  <c r="E104" i="4"/>
  <c r="D104" i="4"/>
  <c r="C104" i="4"/>
  <c r="E103" i="4"/>
  <c r="D103" i="4"/>
  <c r="C103" i="4"/>
  <c r="E101" i="4"/>
  <c r="D101" i="4"/>
  <c r="C101" i="4"/>
  <c r="E100" i="4"/>
  <c r="D100" i="4"/>
  <c r="C100" i="4"/>
  <c r="E99" i="4"/>
  <c r="D99" i="4"/>
  <c r="C99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89" i="4"/>
  <c r="D89" i="4"/>
  <c r="C89" i="4"/>
  <c r="E88" i="4"/>
  <c r="D88" i="4"/>
  <c r="C88" i="4"/>
  <c r="D87" i="4"/>
  <c r="C87" i="4"/>
  <c r="E86" i="4"/>
  <c r="D86" i="4"/>
  <c r="C86" i="4"/>
  <c r="E84" i="4"/>
  <c r="D84" i="4"/>
  <c r="C84" i="4"/>
  <c r="E82" i="4"/>
  <c r="D82" i="4"/>
  <c r="C82" i="4"/>
  <c r="E81" i="4"/>
  <c r="D81" i="4"/>
  <c r="C81" i="4"/>
  <c r="E80" i="4"/>
  <c r="D80" i="4"/>
  <c r="C80" i="4"/>
  <c r="E78" i="4"/>
  <c r="D78" i="4"/>
  <c r="C78" i="4"/>
  <c r="E77" i="4"/>
  <c r="D77" i="4"/>
  <c r="C77" i="4"/>
  <c r="E76" i="4"/>
  <c r="D76" i="4"/>
  <c r="C76" i="4"/>
  <c r="E75" i="4"/>
  <c r="D75" i="4"/>
  <c r="C75" i="4"/>
  <c r="E73" i="4"/>
  <c r="D73" i="4"/>
  <c r="C73" i="4"/>
  <c r="E72" i="4"/>
  <c r="D72" i="4"/>
  <c r="C72" i="4"/>
  <c r="E70" i="4"/>
  <c r="D70" i="4"/>
  <c r="C70" i="4"/>
  <c r="E69" i="4"/>
  <c r="D69" i="4"/>
  <c r="C69" i="4"/>
  <c r="E67" i="4"/>
  <c r="D67" i="4"/>
  <c r="C67" i="4"/>
  <c r="E66" i="4"/>
  <c r="D66" i="4"/>
  <c r="C66" i="4"/>
  <c r="E64" i="4"/>
  <c r="D64" i="4"/>
  <c r="C64" i="4"/>
  <c r="E63" i="4"/>
  <c r="D63" i="4"/>
  <c r="C63" i="4"/>
  <c r="E62" i="4"/>
  <c r="D62" i="4"/>
  <c r="C62" i="4"/>
  <c r="E61" i="4"/>
  <c r="D61" i="4"/>
  <c r="C61" i="4"/>
  <c r="E59" i="4"/>
  <c r="D59" i="4"/>
  <c r="C59" i="4"/>
  <c r="E58" i="4"/>
  <c r="D58" i="4"/>
  <c r="C58" i="4"/>
  <c r="E57" i="4"/>
  <c r="D57" i="4"/>
  <c r="C57" i="4"/>
  <c r="E55" i="4"/>
  <c r="D55" i="4"/>
  <c r="C55" i="4"/>
  <c r="E54" i="4"/>
  <c r="D54" i="4"/>
  <c r="C54" i="4"/>
  <c r="E53" i="4"/>
  <c r="D53" i="4"/>
  <c r="C53" i="4"/>
  <c r="E51" i="4"/>
  <c r="D51" i="4"/>
  <c r="C51" i="4"/>
  <c r="E50" i="4"/>
  <c r="D50" i="4"/>
  <c r="C50" i="4"/>
  <c r="E49" i="4"/>
  <c r="D49" i="4"/>
  <c r="C49" i="4"/>
  <c r="E47" i="4"/>
  <c r="D47" i="4"/>
  <c r="C47" i="4"/>
  <c r="E46" i="4"/>
  <c r="D46" i="4"/>
  <c r="C46" i="4"/>
  <c r="E45" i="4"/>
  <c r="D45" i="4"/>
  <c r="C45" i="4"/>
  <c r="E42" i="4"/>
  <c r="D42" i="4"/>
  <c r="C42" i="4"/>
  <c r="E41" i="4"/>
  <c r="D41" i="4"/>
  <c r="C41" i="4"/>
  <c r="E40" i="4"/>
  <c r="D40" i="4"/>
  <c r="C40" i="4"/>
  <c r="E39" i="4"/>
  <c r="D39" i="4"/>
  <c r="C39" i="4"/>
  <c r="E37" i="4"/>
  <c r="D37" i="4"/>
  <c r="C37" i="4"/>
  <c r="E36" i="4"/>
  <c r="D36" i="4"/>
  <c r="C36" i="4"/>
  <c r="E35" i="4"/>
  <c r="D35" i="4"/>
  <c r="C35" i="4"/>
  <c r="E33" i="4"/>
  <c r="D33" i="4"/>
  <c r="C33" i="4"/>
  <c r="E32" i="4"/>
  <c r="D32" i="4"/>
  <c r="C32" i="4"/>
  <c r="E29" i="4"/>
  <c r="D29" i="4"/>
  <c r="C29" i="4"/>
  <c r="E28" i="4"/>
  <c r="D28" i="4"/>
  <c r="C28" i="4"/>
  <c r="E27" i="4"/>
  <c r="D27" i="4"/>
  <c r="C27" i="4"/>
  <c r="D26" i="4"/>
  <c r="C26" i="4"/>
  <c r="E24" i="4"/>
  <c r="D24" i="4"/>
  <c r="C24" i="4"/>
  <c r="E23" i="4"/>
  <c r="D23" i="4"/>
  <c r="C23" i="4"/>
  <c r="E21" i="4"/>
  <c r="D21" i="4"/>
  <c r="C21" i="4"/>
  <c r="E20" i="4"/>
  <c r="D20" i="4"/>
  <c r="C20" i="4"/>
  <c r="E19" i="4"/>
  <c r="D19" i="4"/>
  <c r="C19" i="4"/>
  <c r="E17" i="4"/>
  <c r="D17" i="4"/>
  <c r="C17" i="4"/>
  <c r="E16" i="4"/>
  <c r="D16" i="4"/>
  <c r="C16" i="4"/>
  <c r="E15" i="4"/>
  <c r="D15" i="4"/>
  <c r="C15" i="4"/>
  <c r="AX818" i="4"/>
  <c r="AT818" i="4"/>
  <c r="AP818" i="4"/>
  <c r="AL818" i="4"/>
  <c r="AH818" i="4"/>
  <c r="AD818" i="4"/>
  <c r="Z818" i="4"/>
  <c r="V818" i="4"/>
  <c r="R818" i="4"/>
  <c r="N818" i="4"/>
  <c r="J818" i="4"/>
  <c r="F818" i="4"/>
  <c r="AX817" i="4"/>
  <c r="AT817" i="4"/>
  <c r="AP817" i="4"/>
  <c r="AL817" i="4"/>
  <c r="AH817" i="4"/>
  <c r="AD817" i="4"/>
  <c r="Z817" i="4"/>
  <c r="V817" i="4"/>
  <c r="R817" i="4"/>
  <c r="N817" i="4"/>
  <c r="J817" i="4"/>
  <c r="F817" i="4"/>
  <c r="AX816" i="4"/>
  <c r="AT816" i="4"/>
  <c r="AP816" i="4"/>
  <c r="AL816" i="4"/>
  <c r="AH816" i="4"/>
  <c r="AD816" i="4"/>
  <c r="Z816" i="4"/>
  <c r="V816" i="4"/>
  <c r="R816" i="4"/>
  <c r="N816" i="4"/>
  <c r="J816" i="4"/>
  <c r="F816" i="4"/>
  <c r="AX815" i="4"/>
  <c r="AT815" i="4"/>
  <c r="AP815" i="4"/>
  <c r="AL815" i="4"/>
  <c r="AH815" i="4"/>
  <c r="AD815" i="4"/>
  <c r="Z815" i="4"/>
  <c r="V815" i="4"/>
  <c r="R815" i="4"/>
  <c r="N815" i="4"/>
  <c r="J815" i="4"/>
  <c r="F815" i="4"/>
  <c r="AW814" i="4"/>
  <c r="AV814" i="4"/>
  <c r="AV812" i="4" s="1"/>
  <c r="AU814" i="4"/>
  <c r="AU812" i="4" s="1"/>
  <c r="AS814" i="4"/>
  <c r="AR814" i="4"/>
  <c r="AR812" i="4" s="1"/>
  <c r="AQ814" i="4"/>
  <c r="AQ812" i="4" s="1"/>
  <c r="AO814" i="4"/>
  <c r="AO812" i="4" s="1"/>
  <c r="AN814" i="4"/>
  <c r="AN812" i="4" s="1"/>
  <c r="AM814" i="4"/>
  <c r="AM812" i="4" s="1"/>
  <c r="AK814" i="4"/>
  <c r="AK812" i="4" s="1"/>
  <c r="AJ814" i="4"/>
  <c r="AJ812" i="4" s="1"/>
  <c r="AI814" i="4"/>
  <c r="AI812" i="4" s="1"/>
  <c r="AG814" i="4"/>
  <c r="AG812" i="4" s="1"/>
  <c r="AF814" i="4"/>
  <c r="AF812" i="4" s="1"/>
  <c r="AE814" i="4"/>
  <c r="AE812" i="4" s="1"/>
  <c r="AC814" i="4"/>
  <c r="AC812" i="4" s="1"/>
  <c r="AB814" i="4"/>
  <c r="AB812" i="4" s="1"/>
  <c r="AA814" i="4"/>
  <c r="AA812" i="4" s="1"/>
  <c r="Y814" i="4"/>
  <c r="X814" i="4"/>
  <c r="X812" i="4" s="1"/>
  <c r="W814" i="4"/>
  <c r="W812" i="4" s="1"/>
  <c r="U814" i="4"/>
  <c r="T814" i="4"/>
  <c r="T812" i="4" s="1"/>
  <c r="S814" i="4"/>
  <c r="S812" i="4" s="1"/>
  <c r="Q814" i="4"/>
  <c r="Q812" i="4" s="1"/>
  <c r="P814" i="4"/>
  <c r="O814" i="4"/>
  <c r="O812" i="4" s="1"/>
  <c r="M814" i="4"/>
  <c r="M812" i="4" s="1"/>
  <c r="L814" i="4"/>
  <c r="L812" i="4" s="1"/>
  <c r="K814" i="4"/>
  <c r="K812" i="4" s="1"/>
  <c r="I814" i="4"/>
  <c r="H814" i="4"/>
  <c r="H812" i="4" s="1"/>
  <c r="G814" i="4"/>
  <c r="G812" i="4" s="1"/>
  <c r="E814" i="4"/>
  <c r="D814" i="4"/>
  <c r="C814" i="4"/>
  <c r="AX813" i="4"/>
  <c r="AT813" i="4"/>
  <c r="AP813" i="4"/>
  <c r="AL813" i="4"/>
  <c r="AH813" i="4"/>
  <c r="AD813" i="4"/>
  <c r="Z813" i="4"/>
  <c r="V813" i="4"/>
  <c r="R813" i="4"/>
  <c r="N813" i="4"/>
  <c r="J813" i="4"/>
  <c r="F813" i="4"/>
  <c r="AX811" i="4"/>
  <c r="AT811" i="4"/>
  <c r="AP811" i="4"/>
  <c r="AL811" i="4"/>
  <c r="AH811" i="4"/>
  <c r="AD811" i="4"/>
  <c r="Z811" i="4"/>
  <c r="V811" i="4"/>
  <c r="R811" i="4"/>
  <c r="N811" i="4"/>
  <c r="J811" i="4"/>
  <c r="F811" i="4"/>
  <c r="AX810" i="4"/>
  <c r="AT810" i="4"/>
  <c r="AP810" i="4"/>
  <c r="AL810" i="4"/>
  <c r="AH810" i="4"/>
  <c r="AD810" i="4"/>
  <c r="Z810" i="4"/>
  <c r="V810" i="4"/>
  <c r="R810" i="4"/>
  <c r="N810" i="4"/>
  <c r="J810" i="4"/>
  <c r="F810" i="4"/>
  <c r="AX809" i="4"/>
  <c r="AT809" i="4"/>
  <c r="AP809" i="4"/>
  <c r="AL809" i="4"/>
  <c r="AH809" i="4"/>
  <c r="AD809" i="4"/>
  <c r="Z809" i="4"/>
  <c r="V809" i="4"/>
  <c r="R809" i="4"/>
  <c r="N809" i="4"/>
  <c r="J809" i="4"/>
  <c r="F809" i="4"/>
  <c r="AX808" i="4"/>
  <c r="AT808" i="4"/>
  <c r="AP808" i="4"/>
  <c r="AL808" i="4"/>
  <c r="AH808" i="4"/>
  <c r="AD808" i="4"/>
  <c r="Z808" i="4"/>
  <c r="V808" i="4"/>
  <c r="R808" i="4"/>
  <c r="N808" i="4"/>
  <c r="J808" i="4"/>
  <c r="F808" i="4"/>
  <c r="AW807" i="4"/>
  <c r="AV807" i="4"/>
  <c r="AU807" i="4"/>
  <c r="AS807" i="4"/>
  <c r="AR807" i="4"/>
  <c r="AQ807" i="4"/>
  <c r="AO807" i="4"/>
  <c r="AN807" i="4"/>
  <c r="AM807" i="4"/>
  <c r="AK807" i="4"/>
  <c r="AJ807" i="4"/>
  <c r="AI807" i="4"/>
  <c r="AG807" i="4"/>
  <c r="AF807" i="4"/>
  <c r="AE807" i="4"/>
  <c r="AC807" i="4"/>
  <c r="AB807" i="4"/>
  <c r="AA807" i="4"/>
  <c r="Y807" i="4"/>
  <c r="X807" i="4"/>
  <c r="W807" i="4"/>
  <c r="U807" i="4"/>
  <c r="T807" i="4"/>
  <c r="S807" i="4"/>
  <c r="Q807" i="4"/>
  <c r="P807" i="4"/>
  <c r="O807" i="4"/>
  <c r="M807" i="4"/>
  <c r="L807" i="4"/>
  <c r="K807" i="4"/>
  <c r="I807" i="4"/>
  <c r="H807" i="4"/>
  <c r="G807" i="4"/>
  <c r="E807" i="4"/>
  <c r="BE807" i="4" s="1"/>
  <c r="BF807" i="4" s="1"/>
  <c r="D807" i="4"/>
  <c r="BD807" i="4" s="1"/>
  <c r="C807" i="4"/>
  <c r="BC807" i="4" s="1"/>
  <c r="AX806" i="4"/>
  <c r="AT806" i="4"/>
  <c r="AP806" i="4"/>
  <c r="AL806" i="4"/>
  <c r="AH806" i="4"/>
  <c r="AD806" i="4"/>
  <c r="Z806" i="4"/>
  <c r="V806" i="4"/>
  <c r="R806" i="4"/>
  <c r="N806" i="4"/>
  <c r="J806" i="4"/>
  <c r="F806" i="4"/>
  <c r="AX805" i="4"/>
  <c r="AT805" i="4"/>
  <c r="AP805" i="4"/>
  <c r="AL805" i="4"/>
  <c r="AH805" i="4"/>
  <c r="AD805" i="4"/>
  <c r="Z805" i="4"/>
  <c r="V805" i="4"/>
  <c r="R805" i="4"/>
  <c r="N805" i="4"/>
  <c r="J805" i="4"/>
  <c r="F805" i="4"/>
  <c r="AW804" i="4"/>
  <c r="AV804" i="4"/>
  <c r="AU804" i="4"/>
  <c r="AS804" i="4"/>
  <c r="AR804" i="4"/>
  <c r="AQ804" i="4"/>
  <c r="AO804" i="4"/>
  <c r="AN804" i="4"/>
  <c r="AM804" i="4"/>
  <c r="AK804" i="4"/>
  <c r="AJ804" i="4"/>
  <c r="AI804" i="4"/>
  <c r="AG804" i="4"/>
  <c r="AF804" i="4"/>
  <c r="AE804" i="4"/>
  <c r="AC804" i="4"/>
  <c r="AB804" i="4"/>
  <c r="AA804" i="4"/>
  <c r="Y804" i="4"/>
  <c r="X804" i="4"/>
  <c r="W804" i="4"/>
  <c r="U804" i="4"/>
  <c r="T804" i="4"/>
  <c r="S804" i="4"/>
  <c r="Q804" i="4"/>
  <c r="P804" i="4"/>
  <c r="O804" i="4"/>
  <c r="M804" i="4"/>
  <c r="L804" i="4"/>
  <c r="K804" i="4"/>
  <c r="I804" i="4"/>
  <c r="H804" i="4"/>
  <c r="G804" i="4"/>
  <c r="E804" i="4"/>
  <c r="D804" i="4"/>
  <c r="C804" i="4"/>
  <c r="BC804" i="4" s="1"/>
  <c r="AX803" i="4"/>
  <c r="AT803" i="4"/>
  <c r="AP803" i="4"/>
  <c r="AL803" i="4"/>
  <c r="AH803" i="4"/>
  <c r="AD803" i="4"/>
  <c r="Z803" i="4"/>
  <c r="V803" i="4"/>
  <c r="R803" i="4"/>
  <c r="N803" i="4"/>
  <c r="J803" i="4"/>
  <c r="F803" i="4"/>
  <c r="AX802" i="4"/>
  <c r="AT802" i="4"/>
  <c r="AP802" i="4"/>
  <c r="AL802" i="4"/>
  <c r="AH802" i="4"/>
  <c r="AD802" i="4"/>
  <c r="Z802" i="4"/>
  <c r="V802" i="4"/>
  <c r="R802" i="4"/>
  <c r="N802" i="4"/>
  <c r="J802" i="4"/>
  <c r="F802" i="4"/>
  <c r="AW801" i="4"/>
  <c r="AV801" i="4"/>
  <c r="AU801" i="4"/>
  <c r="AS801" i="4"/>
  <c r="AR801" i="4"/>
  <c r="AQ801" i="4"/>
  <c r="AO801" i="4"/>
  <c r="AN801" i="4"/>
  <c r="AM801" i="4"/>
  <c r="AK801" i="4"/>
  <c r="AJ801" i="4"/>
  <c r="AI801" i="4"/>
  <c r="AG801" i="4"/>
  <c r="AF801" i="4"/>
  <c r="AE801" i="4"/>
  <c r="AC801" i="4"/>
  <c r="AB801" i="4"/>
  <c r="AA801" i="4"/>
  <c r="Y801" i="4"/>
  <c r="X801" i="4"/>
  <c r="W801" i="4"/>
  <c r="U801" i="4"/>
  <c r="T801" i="4"/>
  <c r="S801" i="4"/>
  <c r="Q801" i="4"/>
  <c r="P801" i="4"/>
  <c r="O801" i="4"/>
  <c r="M801" i="4"/>
  <c r="L801" i="4"/>
  <c r="K801" i="4"/>
  <c r="I801" i="4"/>
  <c r="H801" i="4"/>
  <c r="G801" i="4"/>
  <c r="E801" i="4"/>
  <c r="BE801" i="4" s="1"/>
  <c r="BF801" i="4" s="1"/>
  <c r="D801" i="4"/>
  <c r="BD801" i="4" s="1"/>
  <c r="C801" i="4"/>
  <c r="BC801" i="4" s="1"/>
  <c r="AX800" i="4"/>
  <c r="AT800" i="4"/>
  <c r="AP800" i="4"/>
  <c r="AL800" i="4"/>
  <c r="AH800" i="4"/>
  <c r="AD800" i="4"/>
  <c r="Z800" i="4"/>
  <c r="V800" i="4"/>
  <c r="R800" i="4"/>
  <c r="N800" i="4"/>
  <c r="J800" i="4"/>
  <c r="F800" i="4"/>
  <c r="AX799" i="4"/>
  <c r="AT799" i="4"/>
  <c r="AP799" i="4"/>
  <c r="AL799" i="4"/>
  <c r="AH799" i="4"/>
  <c r="AD799" i="4"/>
  <c r="Z799" i="4"/>
  <c r="V799" i="4"/>
  <c r="R799" i="4"/>
  <c r="N799" i="4"/>
  <c r="J799" i="4"/>
  <c r="F799" i="4"/>
  <c r="AX798" i="4"/>
  <c r="AT798" i="4"/>
  <c r="AP798" i="4"/>
  <c r="AL798" i="4"/>
  <c r="AH798" i="4"/>
  <c r="AD798" i="4"/>
  <c r="Z798" i="4"/>
  <c r="V798" i="4"/>
  <c r="R798" i="4"/>
  <c r="N798" i="4"/>
  <c r="J798" i="4"/>
  <c r="F798" i="4"/>
  <c r="AW797" i="4"/>
  <c r="AV797" i="4"/>
  <c r="AU797" i="4"/>
  <c r="AS797" i="4"/>
  <c r="AR797" i="4"/>
  <c r="AQ797" i="4"/>
  <c r="AO797" i="4"/>
  <c r="AN797" i="4"/>
  <c r="AM797" i="4"/>
  <c r="AK797" i="4"/>
  <c r="AJ797" i="4"/>
  <c r="AI797" i="4"/>
  <c r="AG797" i="4"/>
  <c r="AF797" i="4"/>
  <c r="AE797" i="4"/>
  <c r="AC797" i="4"/>
  <c r="AB797" i="4"/>
  <c r="AA797" i="4"/>
  <c r="Y797" i="4"/>
  <c r="X797" i="4"/>
  <c r="W797" i="4"/>
  <c r="U797" i="4"/>
  <c r="T797" i="4"/>
  <c r="S797" i="4"/>
  <c r="Q797" i="4"/>
  <c r="P797" i="4"/>
  <c r="O797" i="4"/>
  <c r="M797" i="4"/>
  <c r="L797" i="4"/>
  <c r="K797" i="4"/>
  <c r="I797" i="4"/>
  <c r="H797" i="4"/>
  <c r="G797" i="4"/>
  <c r="E797" i="4"/>
  <c r="BE797" i="4" s="1"/>
  <c r="BF797" i="4" s="1"/>
  <c r="D797" i="4"/>
  <c r="BD797" i="4" s="1"/>
  <c r="C797" i="4"/>
  <c r="AX796" i="4"/>
  <c r="AT796" i="4"/>
  <c r="AP796" i="4"/>
  <c r="AL796" i="4"/>
  <c r="AH796" i="4"/>
  <c r="AD796" i="4"/>
  <c r="Z796" i="4"/>
  <c r="V796" i="4"/>
  <c r="R796" i="4"/>
  <c r="N796" i="4"/>
  <c r="J796" i="4"/>
  <c r="F796" i="4"/>
  <c r="AX795" i="4"/>
  <c r="AT795" i="4"/>
  <c r="AP795" i="4"/>
  <c r="AL795" i="4"/>
  <c r="AH795" i="4"/>
  <c r="AD795" i="4"/>
  <c r="Z795" i="4"/>
  <c r="V795" i="4"/>
  <c r="R795" i="4"/>
  <c r="N795" i="4"/>
  <c r="J795" i="4"/>
  <c r="F795" i="4"/>
  <c r="AX794" i="4"/>
  <c r="AT794" i="4"/>
  <c r="AP794" i="4"/>
  <c r="AL794" i="4"/>
  <c r="AH794" i="4"/>
  <c r="AD794" i="4"/>
  <c r="Z794" i="4"/>
  <c r="V794" i="4"/>
  <c r="R794" i="4"/>
  <c r="N794" i="4"/>
  <c r="J794" i="4"/>
  <c r="F794" i="4"/>
  <c r="AX793" i="4"/>
  <c r="AT793" i="4"/>
  <c r="AP793" i="4"/>
  <c r="AL793" i="4"/>
  <c r="AH793" i="4"/>
  <c r="AD793" i="4"/>
  <c r="Z793" i="4"/>
  <c r="V793" i="4"/>
  <c r="R793" i="4"/>
  <c r="N793" i="4"/>
  <c r="J793" i="4"/>
  <c r="F793" i="4"/>
  <c r="AW792" i="4"/>
  <c r="AV792" i="4"/>
  <c r="AU792" i="4"/>
  <c r="AS792" i="4"/>
  <c r="AR792" i="4"/>
  <c r="AQ792" i="4"/>
  <c r="AO792" i="4"/>
  <c r="AN792" i="4"/>
  <c r="AM792" i="4"/>
  <c r="AK792" i="4"/>
  <c r="AJ792" i="4"/>
  <c r="AI792" i="4"/>
  <c r="AG792" i="4"/>
  <c r="AF792" i="4"/>
  <c r="AE792" i="4"/>
  <c r="AC792" i="4"/>
  <c r="AB792" i="4"/>
  <c r="AA792" i="4"/>
  <c r="Y792" i="4"/>
  <c r="X792" i="4"/>
  <c r="W792" i="4"/>
  <c r="U792" i="4"/>
  <c r="T792" i="4"/>
  <c r="S792" i="4"/>
  <c r="Q792" i="4"/>
  <c r="P792" i="4"/>
  <c r="O792" i="4"/>
  <c r="M792" i="4"/>
  <c r="L792" i="4"/>
  <c r="K792" i="4"/>
  <c r="I792" i="4"/>
  <c r="H792" i="4"/>
  <c r="G792" i="4"/>
  <c r="E792" i="4"/>
  <c r="BE792" i="4" s="1"/>
  <c r="D792" i="4"/>
  <c r="BD792" i="4" s="1"/>
  <c r="BF792" i="4" s="1"/>
  <c r="C792" i="4"/>
  <c r="BC792" i="4" s="1"/>
  <c r="AX791" i="4"/>
  <c r="AT791" i="4"/>
  <c r="AP791" i="4"/>
  <c r="AL791" i="4"/>
  <c r="AH791" i="4"/>
  <c r="AD791" i="4"/>
  <c r="Z791" i="4"/>
  <c r="V791" i="4"/>
  <c r="R791" i="4"/>
  <c r="N791" i="4"/>
  <c r="J791" i="4"/>
  <c r="F791" i="4"/>
  <c r="AX790" i="4"/>
  <c r="AT790" i="4"/>
  <c r="AP790" i="4"/>
  <c r="AL790" i="4"/>
  <c r="AH790" i="4"/>
  <c r="AD790" i="4"/>
  <c r="Z790" i="4"/>
  <c r="V790" i="4"/>
  <c r="R790" i="4"/>
  <c r="N790" i="4"/>
  <c r="J790" i="4"/>
  <c r="F790" i="4"/>
  <c r="AW789" i="4"/>
  <c r="AV789" i="4"/>
  <c r="AU789" i="4"/>
  <c r="AS789" i="4"/>
  <c r="AR789" i="4"/>
  <c r="AQ789" i="4"/>
  <c r="AO789" i="4"/>
  <c r="AN789" i="4"/>
  <c r="AM789" i="4"/>
  <c r="AK789" i="4"/>
  <c r="AJ789" i="4"/>
  <c r="AI789" i="4"/>
  <c r="AG789" i="4"/>
  <c r="AF789" i="4"/>
  <c r="AE789" i="4"/>
  <c r="AC789" i="4"/>
  <c r="AB789" i="4"/>
  <c r="AA789" i="4"/>
  <c r="Y789" i="4"/>
  <c r="X789" i="4"/>
  <c r="W789" i="4"/>
  <c r="U789" i="4"/>
  <c r="T789" i="4"/>
  <c r="S789" i="4"/>
  <c r="Q789" i="4"/>
  <c r="P789" i="4"/>
  <c r="O789" i="4"/>
  <c r="M789" i="4"/>
  <c r="L789" i="4"/>
  <c r="K789" i="4"/>
  <c r="I789" i="4"/>
  <c r="H789" i="4"/>
  <c r="G789" i="4"/>
  <c r="E789" i="4"/>
  <c r="D789" i="4"/>
  <c r="C789" i="4"/>
  <c r="BC789" i="4" s="1"/>
  <c r="AX788" i="4"/>
  <c r="AT788" i="4"/>
  <c r="AP788" i="4"/>
  <c r="AL788" i="4"/>
  <c r="AH788" i="4"/>
  <c r="AD788" i="4"/>
  <c r="Z788" i="4"/>
  <c r="V788" i="4"/>
  <c r="R788" i="4"/>
  <c r="N788" i="4"/>
  <c r="J788" i="4"/>
  <c r="F788" i="4"/>
  <c r="AX787" i="4"/>
  <c r="AT787" i="4"/>
  <c r="AP787" i="4"/>
  <c r="AL787" i="4"/>
  <c r="AH787" i="4"/>
  <c r="AD787" i="4"/>
  <c r="Z787" i="4"/>
  <c r="V787" i="4"/>
  <c r="R787" i="4"/>
  <c r="N787" i="4"/>
  <c r="J787" i="4"/>
  <c r="F787" i="4"/>
  <c r="AW786" i="4"/>
  <c r="AV786" i="4"/>
  <c r="AU786" i="4"/>
  <c r="AS786" i="4"/>
  <c r="AR786" i="4"/>
  <c r="AQ786" i="4"/>
  <c r="AO786" i="4"/>
  <c r="AN786" i="4"/>
  <c r="AM786" i="4"/>
  <c r="AK786" i="4"/>
  <c r="AJ786" i="4"/>
  <c r="AI786" i="4"/>
  <c r="AG786" i="4"/>
  <c r="AF786" i="4"/>
  <c r="AE786" i="4"/>
  <c r="AC786" i="4"/>
  <c r="AB786" i="4"/>
  <c r="AA786" i="4"/>
  <c r="Y786" i="4"/>
  <c r="X786" i="4"/>
  <c r="W786" i="4"/>
  <c r="U786" i="4"/>
  <c r="T786" i="4"/>
  <c r="S786" i="4"/>
  <c r="Q786" i="4"/>
  <c r="P786" i="4"/>
  <c r="O786" i="4"/>
  <c r="M786" i="4"/>
  <c r="L786" i="4"/>
  <c r="K786" i="4"/>
  <c r="I786" i="4"/>
  <c r="H786" i="4"/>
  <c r="G786" i="4"/>
  <c r="E786" i="4"/>
  <c r="BE786" i="4" s="1"/>
  <c r="D786" i="4"/>
  <c r="BD786" i="4" s="1"/>
  <c r="C786" i="4"/>
  <c r="BC786" i="4" s="1"/>
  <c r="AX785" i="4"/>
  <c r="AT785" i="4"/>
  <c r="AP785" i="4"/>
  <c r="AL785" i="4"/>
  <c r="AH785" i="4"/>
  <c r="AD785" i="4"/>
  <c r="Z785" i="4"/>
  <c r="V785" i="4"/>
  <c r="R785" i="4"/>
  <c r="N785" i="4"/>
  <c r="J785" i="4"/>
  <c r="F785" i="4"/>
  <c r="AX784" i="4"/>
  <c r="AT784" i="4"/>
  <c r="AP784" i="4"/>
  <c r="AL784" i="4"/>
  <c r="AH784" i="4"/>
  <c r="AD784" i="4"/>
  <c r="Z784" i="4"/>
  <c r="V784" i="4"/>
  <c r="R784" i="4"/>
  <c r="N784" i="4"/>
  <c r="J784" i="4"/>
  <c r="F784" i="4"/>
  <c r="AW783" i="4"/>
  <c r="AV783" i="4"/>
  <c r="AU783" i="4"/>
  <c r="AS783" i="4"/>
  <c r="AR783" i="4"/>
  <c r="AQ783" i="4"/>
  <c r="AO783" i="4"/>
  <c r="AN783" i="4"/>
  <c r="AM783" i="4"/>
  <c r="AK783" i="4"/>
  <c r="AJ783" i="4"/>
  <c r="AI783" i="4"/>
  <c r="AG783" i="4"/>
  <c r="AF783" i="4"/>
  <c r="AE783" i="4"/>
  <c r="AC783" i="4"/>
  <c r="AB783" i="4"/>
  <c r="AA783" i="4"/>
  <c r="Y783" i="4"/>
  <c r="X783" i="4"/>
  <c r="W783" i="4"/>
  <c r="U783" i="4"/>
  <c r="T783" i="4"/>
  <c r="S783" i="4"/>
  <c r="Q783" i="4"/>
  <c r="P783" i="4"/>
  <c r="O783" i="4"/>
  <c r="M783" i="4"/>
  <c r="L783" i="4"/>
  <c r="K783" i="4"/>
  <c r="I783" i="4"/>
  <c r="H783" i="4"/>
  <c r="G783" i="4"/>
  <c r="E783" i="4"/>
  <c r="D783" i="4"/>
  <c r="C783" i="4"/>
  <c r="BC783" i="4" s="1"/>
  <c r="AX782" i="4"/>
  <c r="AT782" i="4"/>
  <c r="AP782" i="4"/>
  <c r="AL782" i="4"/>
  <c r="AH782" i="4"/>
  <c r="AD782" i="4"/>
  <c r="Z782" i="4"/>
  <c r="V782" i="4"/>
  <c r="R782" i="4"/>
  <c r="N782" i="4"/>
  <c r="J782" i="4"/>
  <c r="F782" i="4"/>
  <c r="AX781" i="4"/>
  <c r="AT781" i="4"/>
  <c r="AP781" i="4"/>
  <c r="AL781" i="4"/>
  <c r="AH781" i="4"/>
  <c r="AD781" i="4"/>
  <c r="Z781" i="4"/>
  <c r="V781" i="4"/>
  <c r="R781" i="4"/>
  <c r="N781" i="4"/>
  <c r="J781" i="4"/>
  <c r="F781" i="4"/>
  <c r="AW780" i="4"/>
  <c r="AV780" i="4"/>
  <c r="AU780" i="4"/>
  <c r="AS780" i="4"/>
  <c r="AR780" i="4"/>
  <c r="AQ780" i="4"/>
  <c r="AO780" i="4"/>
  <c r="AN780" i="4"/>
  <c r="AM780" i="4"/>
  <c r="AK780" i="4"/>
  <c r="AJ780" i="4"/>
  <c r="AI780" i="4"/>
  <c r="AG780" i="4"/>
  <c r="AF780" i="4"/>
  <c r="AE780" i="4"/>
  <c r="AC780" i="4"/>
  <c r="AB780" i="4"/>
  <c r="AA780" i="4"/>
  <c r="Y780" i="4"/>
  <c r="X780" i="4"/>
  <c r="W780" i="4"/>
  <c r="U780" i="4"/>
  <c r="T780" i="4"/>
  <c r="S780" i="4"/>
  <c r="Q780" i="4"/>
  <c r="P780" i="4"/>
  <c r="O780" i="4"/>
  <c r="M780" i="4"/>
  <c r="L780" i="4"/>
  <c r="K780" i="4"/>
  <c r="I780" i="4"/>
  <c r="H780" i="4"/>
  <c r="G780" i="4"/>
  <c r="E780" i="4"/>
  <c r="BE780" i="4" s="1"/>
  <c r="D780" i="4"/>
  <c r="BD780" i="4" s="1"/>
  <c r="C780" i="4"/>
  <c r="BC780" i="4" s="1"/>
  <c r="AX779" i="4"/>
  <c r="AT779" i="4"/>
  <c r="AP779" i="4"/>
  <c r="AL779" i="4"/>
  <c r="AH779" i="4"/>
  <c r="AD779" i="4"/>
  <c r="Z779" i="4"/>
  <c r="V779" i="4"/>
  <c r="R779" i="4"/>
  <c r="N779" i="4"/>
  <c r="J779" i="4"/>
  <c r="F779" i="4"/>
  <c r="AX778" i="4"/>
  <c r="AT778" i="4"/>
  <c r="AP778" i="4"/>
  <c r="AL778" i="4"/>
  <c r="AH778" i="4"/>
  <c r="AD778" i="4"/>
  <c r="Z778" i="4"/>
  <c r="V778" i="4"/>
  <c r="R778" i="4"/>
  <c r="N778" i="4"/>
  <c r="J778" i="4"/>
  <c r="F778" i="4"/>
  <c r="AX777" i="4"/>
  <c r="AT777" i="4"/>
  <c r="AP777" i="4"/>
  <c r="AL777" i="4"/>
  <c r="AH777" i="4"/>
  <c r="AD777" i="4"/>
  <c r="Z777" i="4"/>
  <c r="V777" i="4"/>
  <c r="R777" i="4"/>
  <c r="N777" i="4"/>
  <c r="J777" i="4"/>
  <c r="F777" i="4"/>
  <c r="AW776" i="4"/>
  <c r="AV776" i="4"/>
  <c r="AU776" i="4"/>
  <c r="AS776" i="4"/>
  <c r="AR776" i="4"/>
  <c r="AQ776" i="4"/>
  <c r="AO776" i="4"/>
  <c r="AN776" i="4"/>
  <c r="AM776" i="4"/>
  <c r="AK776" i="4"/>
  <c r="AJ776" i="4"/>
  <c r="AI776" i="4"/>
  <c r="AG776" i="4"/>
  <c r="AF776" i="4"/>
  <c r="AE776" i="4"/>
  <c r="AC776" i="4"/>
  <c r="AB776" i="4"/>
  <c r="AA776" i="4"/>
  <c r="Y776" i="4"/>
  <c r="X776" i="4"/>
  <c r="W776" i="4"/>
  <c r="U776" i="4"/>
  <c r="T776" i="4"/>
  <c r="S776" i="4"/>
  <c r="Q776" i="4"/>
  <c r="P776" i="4"/>
  <c r="O776" i="4"/>
  <c r="M776" i="4"/>
  <c r="L776" i="4"/>
  <c r="K776" i="4"/>
  <c r="I776" i="4"/>
  <c r="H776" i="4"/>
  <c r="G776" i="4"/>
  <c r="E776" i="4"/>
  <c r="BE776" i="4" s="1"/>
  <c r="D776" i="4"/>
  <c r="C776" i="4"/>
  <c r="AX775" i="4"/>
  <c r="AT775" i="4"/>
  <c r="AP775" i="4"/>
  <c r="AL775" i="4"/>
  <c r="AH775" i="4"/>
  <c r="AD775" i="4"/>
  <c r="Z775" i="4"/>
  <c r="V775" i="4"/>
  <c r="R775" i="4"/>
  <c r="N775" i="4"/>
  <c r="J775" i="4"/>
  <c r="F775" i="4"/>
  <c r="AX774" i="4"/>
  <c r="AT774" i="4"/>
  <c r="AP774" i="4"/>
  <c r="AL774" i="4"/>
  <c r="AH774" i="4"/>
  <c r="AD774" i="4"/>
  <c r="Z774" i="4"/>
  <c r="V774" i="4"/>
  <c r="R774" i="4"/>
  <c r="N774" i="4"/>
  <c r="J774" i="4"/>
  <c r="F774" i="4"/>
  <c r="AX773" i="4"/>
  <c r="AT773" i="4"/>
  <c r="AP773" i="4"/>
  <c r="AL773" i="4"/>
  <c r="AH773" i="4"/>
  <c r="AD773" i="4"/>
  <c r="Z773" i="4"/>
  <c r="V773" i="4"/>
  <c r="R773" i="4"/>
  <c r="N773" i="4"/>
  <c r="J773" i="4"/>
  <c r="F773" i="4"/>
  <c r="AX772" i="4"/>
  <c r="AT772" i="4"/>
  <c r="AP772" i="4"/>
  <c r="AL772" i="4"/>
  <c r="AH772" i="4"/>
  <c r="AD772" i="4"/>
  <c r="Z772" i="4"/>
  <c r="V772" i="4"/>
  <c r="R772" i="4"/>
  <c r="N772" i="4"/>
  <c r="J772" i="4"/>
  <c r="F772" i="4"/>
  <c r="AX771" i="4"/>
  <c r="AT771" i="4"/>
  <c r="AP771" i="4"/>
  <c r="AL771" i="4"/>
  <c r="AH771" i="4"/>
  <c r="AD771" i="4"/>
  <c r="Z771" i="4"/>
  <c r="V771" i="4"/>
  <c r="R771" i="4"/>
  <c r="N771" i="4"/>
  <c r="J771" i="4"/>
  <c r="F771" i="4"/>
  <c r="AX770" i="4"/>
  <c r="AT770" i="4"/>
  <c r="AP770" i="4"/>
  <c r="AL770" i="4"/>
  <c r="AH770" i="4"/>
  <c r="AD770" i="4"/>
  <c r="Z770" i="4"/>
  <c r="V770" i="4"/>
  <c r="R770" i="4"/>
  <c r="N770" i="4"/>
  <c r="J770" i="4"/>
  <c r="F770" i="4"/>
  <c r="AX769" i="4"/>
  <c r="AT769" i="4"/>
  <c r="AP769" i="4"/>
  <c r="AL769" i="4"/>
  <c r="AH769" i="4"/>
  <c r="AD769" i="4"/>
  <c r="Z769" i="4"/>
  <c r="V769" i="4"/>
  <c r="R769" i="4"/>
  <c r="N769" i="4"/>
  <c r="J769" i="4"/>
  <c r="F769" i="4"/>
  <c r="AW768" i="4"/>
  <c r="AV768" i="4"/>
  <c r="AU768" i="4"/>
  <c r="AS768" i="4"/>
  <c r="AR768" i="4"/>
  <c r="AQ768" i="4"/>
  <c r="AO768" i="4"/>
  <c r="AN768" i="4"/>
  <c r="AM768" i="4"/>
  <c r="AK768" i="4"/>
  <c r="AJ768" i="4"/>
  <c r="AI768" i="4"/>
  <c r="AG768" i="4"/>
  <c r="AF768" i="4"/>
  <c r="AE768" i="4"/>
  <c r="AC768" i="4"/>
  <c r="AB768" i="4"/>
  <c r="AA768" i="4"/>
  <c r="Y768" i="4"/>
  <c r="X768" i="4"/>
  <c r="W768" i="4"/>
  <c r="U768" i="4"/>
  <c r="T768" i="4"/>
  <c r="S768" i="4"/>
  <c r="Q768" i="4"/>
  <c r="P768" i="4"/>
  <c r="O768" i="4"/>
  <c r="M768" i="4"/>
  <c r="L768" i="4"/>
  <c r="K768" i="4"/>
  <c r="I768" i="4"/>
  <c r="H768" i="4"/>
  <c r="G768" i="4"/>
  <c r="E768" i="4"/>
  <c r="D768" i="4"/>
  <c r="C768" i="4"/>
  <c r="AX767" i="4"/>
  <c r="AT767" i="4"/>
  <c r="AP767" i="4"/>
  <c r="AQ767" i="4" s="1"/>
  <c r="AL767" i="4"/>
  <c r="AM767" i="4" s="1"/>
  <c r="AH767" i="4"/>
  <c r="AI767" i="4" s="1"/>
  <c r="AD767" i="4"/>
  <c r="AE767" i="4" s="1"/>
  <c r="Z767" i="4"/>
  <c r="AA767" i="4" s="1"/>
  <c r="V767" i="4"/>
  <c r="W767" i="4" s="1"/>
  <c r="R767" i="4"/>
  <c r="S767" i="4" s="1"/>
  <c r="N767" i="4"/>
  <c r="O767" i="4" s="1"/>
  <c r="J767" i="4"/>
  <c r="K767" i="4" s="1"/>
  <c r="K495" i="4" s="1"/>
  <c r="F767" i="4"/>
  <c r="G767" i="4" s="1"/>
  <c r="G495" i="4" s="1"/>
  <c r="C767" i="4"/>
  <c r="AX766" i="4"/>
  <c r="AT766" i="4"/>
  <c r="AP766" i="4"/>
  <c r="AL766" i="4"/>
  <c r="AH766" i="4"/>
  <c r="AD766" i="4"/>
  <c r="Z766" i="4"/>
  <c r="V766" i="4"/>
  <c r="R766" i="4"/>
  <c r="N766" i="4"/>
  <c r="J766" i="4"/>
  <c r="F766" i="4"/>
  <c r="AX765" i="4"/>
  <c r="AT765" i="4"/>
  <c r="AP765" i="4"/>
  <c r="AL765" i="4"/>
  <c r="AH765" i="4"/>
  <c r="AD765" i="4"/>
  <c r="Z765" i="4"/>
  <c r="V765" i="4"/>
  <c r="R765" i="4"/>
  <c r="N765" i="4"/>
  <c r="J765" i="4"/>
  <c r="F765" i="4"/>
  <c r="AX764" i="4"/>
  <c r="AT764" i="4"/>
  <c r="AP764" i="4"/>
  <c r="AL764" i="4"/>
  <c r="AH764" i="4"/>
  <c r="AD764" i="4"/>
  <c r="Z764" i="4"/>
  <c r="V764" i="4"/>
  <c r="R764" i="4"/>
  <c r="N764" i="4"/>
  <c r="J764" i="4"/>
  <c r="F764" i="4"/>
  <c r="AW763" i="4"/>
  <c r="AV763" i="4"/>
  <c r="AU763" i="4"/>
  <c r="AU491" i="4" s="1"/>
  <c r="AS763" i="4"/>
  <c r="AR763" i="4"/>
  <c r="AQ763" i="4"/>
  <c r="AQ491" i="4" s="1"/>
  <c r="AO763" i="4"/>
  <c r="AN763" i="4"/>
  <c r="AM763" i="4"/>
  <c r="AK763" i="4"/>
  <c r="AJ763" i="4"/>
  <c r="AG763" i="4"/>
  <c r="AF763" i="4"/>
  <c r="AC763" i="4"/>
  <c r="AB763" i="4"/>
  <c r="Y763" i="4"/>
  <c r="X763" i="4"/>
  <c r="U763" i="4"/>
  <c r="T763" i="4"/>
  <c r="Q763" i="4"/>
  <c r="P763" i="4"/>
  <c r="M763" i="4"/>
  <c r="L763" i="4"/>
  <c r="I763" i="4"/>
  <c r="H763" i="4"/>
  <c r="E763" i="4"/>
  <c r="D763" i="4"/>
  <c r="AX762" i="4"/>
  <c r="AT762" i="4"/>
  <c r="AP762" i="4"/>
  <c r="AL762" i="4"/>
  <c r="AH762" i="4"/>
  <c r="AD762" i="4"/>
  <c r="Z762" i="4"/>
  <c r="V762" i="4"/>
  <c r="R762" i="4"/>
  <c r="N762" i="4"/>
  <c r="J762" i="4"/>
  <c r="F762" i="4"/>
  <c r="AX760" i="4"/>
  <c r="AT760" i="4"/>
  <c r="AP760" i="4"/>
  <c r="AL760" i="4"/>
  <c r="AH760" i="4"/>
  <c r="AD760" i="4"/>
  <c r="Z760" i="4"/>
  <c r="V760" i="4"/>
  <c r="R760" i="4"/>
  <c r="N760" i="4"/>
  <c r="J760" i="4"/>
  <c r="F760" i="4"/>
  <c r="AX759" i="4"/>
  <c r="AT759" i="4"/>
  <c r="AP759" i="4"/>
  <c r="AL759" i="4"/>
  <c r="AH759" i="4"/>
  <c r="AD759" i="4"/>
  <c r="Z759" i="4"/>
  <c r="V759" i="4"/>
  <c r="R759" i="4"/>
  <c r="N759" i="4"/>
  <c r="J759" i="4"/>
  <c r="F759" i="4"/>
  <c r="AX758" i="4"/>
  <c r="AT758" i="4"/>
  <c r="AP758" i="4"/>
  <c r="AL758" i="4"/>
  <c r="AH758" i="4"/>
  <c r="AD758" i="4"/>
  <c r="Z758" i="4"/>
  <c r="V758" i="4"/>
  <c r="R758" i="4"/>
  <c r="N758" i="4"/>
  <c r="J758" i="4"/>
  <c r="F758" i="4"/>
  <c r="AW757" i="4"/>
  <c r="AV757" i="4"/>
  <c r="AU757" i="4"/>
  <c r="AS757" i="4"/>
  <c r="AR757" i="4"/>
  <c r="AQ757" i="4"/>
  <c r="AO757" i="4"/>
  <c r="AN757" i="4"/>
  <c r="AM757" i="4"/>
  <c r="AK757" i="4"/>
  <c r="AJ757" i="4"/>
  <c r="AI757" i="4"/>
  <c r="AG757" i="4"/>
  <c r="AF757" i="4"/>
  <c r="AE757" i="4"/>
  <c r="AC757" i="4"/>
  <c r="AB757" i="4"/>
  <c r="AA757" i="4"/>
  <c r="Y757" i="4"/>
  <c r="X757" i="4"/>
  <c r="W757" i="4"/>
  <c r="U757" i="4"/>
  <c r="T757" i="4"/>
  <c r="S757" i="4"/>
  <c r="Q757" i="4"/>
  <c r="P757" i="4"/>
  <c r="O757" i="4"/>
  <c r="M757" i="4"/>
  <c r="L757" i="4"/>
  <c r="K757" i="4"/>
  <c r="I757" i="4"/>
  <c r="H757" i="4"/>
  <c r="G757" i="4"/>
  <c r="E757" i="4"/>
  <c r="BE757" i="4" s="1"/>
  <c r="BF757" i="4" s="1"/>
  <c r="D757" i="4"/>
  <c r="BD757" i="4" s="1"/>
  <c r="C757" i="4"/>
  <c r="AX756" i="4"/>
  <c r="AT756" i="4"/>
  <c r="AP756" i="4"/>
  <c r="AX755" i="4"/>
  <c r="AT755" i="4"/>
  <c r="AP755" i="4"/>
  <c r="AL755" i="4"/>
  <c r="AH755" i="4"/>
  <c r="AD755" i="4"/>
  <c r="Z755" i="4"/>
  <c r="V755" i="4"/>
  <c r="R755" i="4"/>
  <c r="N755" i="4"/>
  <c r="J755" i="4"/>
  <c r="F755" i="4"/>
  <c r="AX754" i="4"/>
  <c r="AT754" i="4"/>
  <c r="AP754" i="4"/>
  <c r="AL754" i="4"/>
  <c r="AH754" i="4"/>
  <c r="AD754" i="4"/>
  <c r="Z754" i="4"/>
  <c r="V754" i="4"/>
  <c r="R754" i="4"/>
  <c r="N754" i="4"/>
  <c r="J754" i="4"/>
  <c r="F754" i="4"/>
  <c r="AX753" i="4"/>
  <c r="AT753" i="4"/>
  <c r="AP753" i="4"/>
  <c r="AL753" i="4"/>
  <c r="AH753" i="4"/>
  <c r="AD753" i="4"/>
  <c r="Z753" i="4"/>
  <c r="V753" i="4"/>
  <c r="R753" i="4"/>
  <c r="N753" i="4"/>
  <c r="J753" i="4"/>
  <c r="F753" i="4"/>
  <c r="AX752" i="4"/>
  <c r="AT752" i="4"/>
  <c r="AP752" i="4"/>
  <c r="AL752" i="4"/>
  <c r="AH752" i="4"/>
  <c r="AD752" i="4"/>
  <c r="Z752" i="4"/>
  <c r="V752" i="4"/>
  <c r="R752" i="4"/>
  <c r="N752" i="4"/>
  <c r="J752" i="4"/>
  <c r="F752" i="4"/>
  <c r="AW751" i="4"/>
  <c r="AV751" i="4"/>
  <c r="AU751" i="4"/>
  <c r="AS751" i="4"/>
  <c r="AR751" i="4"/>
  <c r="AQ751" i="4"/>
  <c r="AO751" i="4"/>
  <c r="AN751" i="4"/>
  <c r="AM751" i="4"/>
  <c r="AK751" i="4"/>
  <c r="AJ751" i="4"/>
  <c r="AI751" i="4"/>
  <c r="AG751" i="4"/>
  <c r="AF751" i="4"/>
  <c r="AE751" i="4"/>
  <c r="AC751" i="4"/>
  <c r="AB751" i="4"/>
  <c r="AA751" i="4"/>
  <c r="Y751" i="4"/>
  <c r="X751" i="4"/>
  <c r="W751" i="4"/>
  <c r="U751" i="4"/>
  <c r="T751" i="4"/>
  <c r="S751" i="4"/>
  <c r="Q751" i="4"/>
  <c r="P751" i="4"/>
  <c r="O751" i="4"/>
  <c r="M751" i="4"/>
  <c r="L751" i="4"/>
  <c r="K751" i="4"/>
  <c r="I751" i="4"/>
  <c r="H751" i="4"/>
  <c r="G751" i="4"/>
  <c r="E751" i="4"/>
  <c r="D751" i="4"/>
  <c r="C751" i="4"/>
  <c r="BC751" i="4" s="1"/>
  <c r="AX750" i="4"/>
  <c r="AT750" i="4"/>
  <c r="AP750" i="4"/>
  <c r="AL750" i="4"/>
  <c r="AH750" i="4"/>
  <c r="AD750" i="4"/>
  <c r="Z750" i="4"/>
  <c r="V750" i="4"/>
  <c r="R750" i="4"/>
  <c r="N750" i="4"/>
  <c r="J750" i="4"/>
  <c r="F750" i="4"/>
  <c r="AX749" i="4"/>
  <c r="AT749" i="4"/>
  <c r="AP749" i="4"/>
  <c r="AL749" i="4"/>
  <c r="AH749" i="4"/>
  <c r="AD749" i="4"/>
  <c r="Z749" i="4"/>
  <c r="V749" i="4"/>
  <c r="R749" i="4"/>
  <c r="N749" i="4"/>
  <c r="J749" i="4"/>
  <c r="F749" i="4"/>
  <c r="AW748" i="4"/>
  <c r="AV748" i="4"/>
  <c r="AU748" i="4"/>
  <c r="AS748" i="4"/>
  <c r="AR748" i="4"/>
  <c r="AQ748" i="4"/>
  <c r="AO748" i="4"/>
  <c r="AN748" i="4"/>
  <c r="AM748" i="4"/>
  <c r="AK748" i="4"/>
  <c r="AJ748" i="4"/>
  <c r="AI748" i="4"/>
  <c r="AG748" i="4"/>
  <c r="AF748" i="4"/>
  <c r="AE748" i="4"/>
  <c r="AC748" i="4"/>
  <c r="AB748" i="4"/>
  <c r="AA748" i="4"/>
  <c r="Y748" i="4"/>
  <c r="X748" i="4"/>
  <c r="W748" i="4"/>
  <c r="U748" i="4"/>
  <c r="T748" i="4"/>
  <c r="S748" i="4"/>
  <c r="Q748" i="4"/>
  <c r="P748" i="4"/>
  <c r="O748" i="4"/>
  <c r="M748" i="4"/>
  <c r="L748" i="4"/>
  <c r="K748" i="4"/>
  <c r="I748" i="4"/>
  <c r="H748" i="4"/>
  <c r="G748" i="4"/>
  <c r="E748" i="4"/>
  <c r="BE748" i="4" s="1"/>
  <c r="BF748" i="4" s="1"/>
  <c r="D748" i="4"/>
  <c r="BD748" i="4" s="1"/>
  <c r="C748" i="4"/>
  <c r="AX747" i="4"/>
  <c r="AT747" i="4"/>
  <c r="AP747" i="4"/>
  <c r="AL747" i="4"/>
  <c r="AH747" i="4"/>
  <c r="AD747" i="4"/>
  <c r="Z747" i="4"/>
  <c r="V747" i="4"/>
  <c r="R747" i="4"/>
  <c r="N747" i="4"/>
  <c r="J747" i="4"/>
  <c r="F747" i="4"/>
  <c r="AX746" i="4"/>
  <c r="AT746" i="4"/>
  <c r="AP746" i="4"/>
  <c r="AL746" i="4"/>
  <c r="AH746" i="4"/>
  <c r="AD746" i="4"/>
  <c r="Z746" i="4"/>
  <c r="V746" i="4"/>
  <c r="R746" i="4"/>
  <c r="N746" i="4"/>
  <c r="J746" i="4"/>
  <c r="F746" i="4"/>
  <c r="AW745" i="4"/>
  <c r="AV745" i="4"/>
  <c r="AU745" i="4"/>
  <c r="AS745" i="4"/>
  <c r="AR745" i="4"/>
  <c r="AQ745" i="4"/>
  <c r="AO745" i="4"/>
  <c r="AN745" i="4"/>
  <c r="AM745" i="4"/>
  <c r="AK745" i="4"/>
  <c r="AJ745" i="4"/>
  <c r="AI745" i="4"/>
  <c r="AG745" i="4"/>
  <c r="AF745" i="4"/>
  <c r="AE745" i="4"/>
  <c r="AC745" i="4"/>
  <c r="AB745" i="4"/>
  <c r="AA745" i="4"/>
  <c r="Y745" i="4"/>
  <c r="X745" i="4"/>
  <c r="W745" i="4"/>
  <c r="U745" i="4"/>
  <c r="T745" i="4"/>
  <c r="S745" i="4"/>
  <c r="Q745" i="4"/>
  <c r="P745" i="4"/>
  <c r="O745" i="4"/>
  <c r="M745" i="4"/>
  <c r="L745" i="4"/>
  <c r="K745" i="4"/>
  <c r="I745" i="4"/>
  <c r="H745" i="4"/>
  <c r="G745" i="4"/>
  <c r="E745" i="4"/>
  <c r="D745" i="4"/>
  <c r="C745" i="4"/>
  <c r="BC745" i="4" s="1"/>
  <c r="AX744" i="4"/>
  <c r="AT744" i="4"/>
  <c r="AP744" i="4"/>
  <c r="AL744" i="4"/>
  <c r="AH744" i="4"/>
  <c r="AD744" i="4"/>
  <c r="Z744" i="4"/>
  <c r="V744" i="4"/>
  <c r="R744" i="4"/>
  <c r="N744" i="4"/>
  <c r="J744" i="4"/>
  <c r="F744" i="4"/>
  <c r="AX743" i="4"/>
  <c r="AT743" i="4"/>
  <c r="AP743" i="4"/>
  <c r="AL743" i="4"/>
  <c r="AH743" i="4"/>
  <c r="AD743" i="4"/>
  <c r="Z743" i="4"/>
  <c r="V743" i="4"/>
  <c r="R743" i="4"/>
  <c r="N743" i="4"/>
  <c r="J743" i="4"/>
  <c r="F743" i="4"/>
  <c r="AX741" i="4"/>
  <c r="AT741" i="4"/>
  <c r="AP741" i="4"/>
  <c r="AL741" i="4"/>
  <c r="AH741" i="4"/>
  <c r="AD741" i="4"/>
  <c r="Z741" i="4"/>
  <c r="V741" i="4"/>
  <c r="R741" i="4"/>
  <c r="N741" i="4"/>
  <c r="J741" i="4"/>
  <c r="F741" i="4"/>
  <c r="AX740" i="4"/>
  <c r="AT740" i="4"/>
  <c r="AP740" i="4"/>
  <c r="AL740" i="4"/>
  <c r="AH740" i="4"/>
  <c r="AD740" i="4"/>
  <c r="Z740" i="4"/>
  <c r="V740" i="4"/>
  <c r="R740" i="4"/>
  <c r="N740" i="4"/>
  <c r="J740" i="4"/>
  <c r="F740" i="4"/>
  <c r="AX739" i="4"/>
  <c r="AT739" i="4"/>
  <c r="AP739" i="4"/>
  <c r="AL739" i="4"/>
  <c r="AH739" i="4"/>
  <c r="AD739" i="4"/>
  <c r="Z739" i="4"/>
  <c r="V739" i="4"/>
  <c r="R739" i="4"/>
  <c r="N739" i="4"/>
  <c r="J739" i="4"/>
  <c r="F739" i="4"/>
  <c r="AX738" i="4"/>
  <c r="AT738" i="4"/>
  <c r="AP738" i="4"/>
  <c r="AL738" i="4"/>
  <c r="AH738" i="4"/>
  <c r="AD738" i="4"/>
  <c r="Z738" i="4"/>
  <c r="V738" i="4"/>
  <c r="R738" i="4"/>
  <c r="N738" i="4"/>
  <c r="J738" i="4"/>
  <c r="F738" i="4"/>
  <c r="AW737" i="4"/>
  <c r="AV737" i="4"/>
  <c r="AU737" i="4"/>
  <c r="AS737" i="4"/>
  <c r="AR737" i="4"/>
  <c r="AQ737" i="4"/>
  <c r="AO737" i="4"/>
  <c r="AN737" i="4"/>
  <c r="AM737" i="4"/>
  <c r="AK737" i="4"/>
  <c r="AJ737" i="4"/>
  <c r="AI737" i="4"/>
  <c r="AG737" i="4"/>
  <c r="AF737" i="4"/>
  <c r="AE737" i="4"/>
  <c r="AC737" i="4"/>
  <c r="AB737" i="4"/>
  <c r="AA737" i="4"/>
  <c r="Y737" i="4"/>
  <c r="X737" i="4"/>
  <c r="W737" i="4"/>
  <c r="U737" i="4"/>
  <c r="T737" i="4"/>
  <c r="S737" i="4"/>
  <c r="Q737" i="4"/>
  <c r="P737" i="4"/>
  <c r="O737" i="4"/>
  <c r="M737" i="4"/>
  <c r="L737" i="4"/>
  <c r="K737" i="4"/>
  <c r="I737" i="4"/>
  <c r="H737" i="4"/>
  <c r="G737" i="4"/>
  <c r="E737" i="4"/>
  <c r="BE737" i="4" s="1"/>
  <c r="D737" i="4"/>
  <c r="C737" i="4"/>
  <c r="AX736" i="4"/>
  <c r="AT736" i="4"/>
  <c r="AP736" i="4"/>
  <c r="AL736" i="4"/>
  <c r="AH736" i="4"/>
  <c r="AD736" i="4"/>
  <c r="Z736" i="4"/>
  <c r="V736" i="4"/>
  <c r="R736" i="4"/>
  <c r="N736" i="4"/>
  <c r="J736" i="4"/>
  <c r="F736" i="4"/>
  <c r="AX735" i="4"/>
  <c r="AT735" i="4"/>
  <c r="AP735" i="4"/>
  <c r="AL735" i="4"/>
  <c r="AH735" i="4"/>
  <c r="AD735" i="4"/>
  <c r="Z735" i="4"/>
  <c r="V735" i="4"/>
  <c r="R735" i="4"/>
  <c r="N735" i="4"/>
  <c r="J735" i="4"/>
  <c r="F735" i="4"/>
  <c r="AX734" i="4"/>
  <c r="AT734" i="4"/>
  <c r="AP734" i="4"/>
  <c r="AL734" i="4"/>
  <c r="AH734" i="4"/>
  <c r="AD734" i="4"/>
  <c r="Z734" i="4"/>
  <c r="V734" i="4"/>
  <c r="R734" i="4"/>
  <c r="N734" i="4"/>
  <c r="J734" i="4"/>
  <c r="F734" i="4"/>
  <c r="AW733" i="4"/>
  <c r="AV733" i="4"/>
  <c r="AU733" i="4"/>
  <c r="AS733" i="4"/>
  <c r="AR733" i="4"/>
  <c r="AQ733" i="4"/>
  <c r="AO733" i="4"/>
  <c r="AN733" i="4"/>
  <c r="AM733" i="4"/>
  <c r="AK733" i="4"/>
  <c r="AJ733" i="4"/>
  <c r="AI733" i="4"/>
  <c r="AG733" i="4"/>
  <c r="AF733" i="4"/>
  <c r="AE733" i="4"/>
  <c r="AC733" i="4"/>
  <c r="AB733" i="4"/>
  <c r="AA733" i="4"/>
  <c r="Y733" i="4"/>
  <c r="X733" i="4"/>
  <c r="W733" i="4"/>
  <c r="U733" i="4"/>
  <c r="T733" i="4"/>
  <c r="S733" i="4"/>
  <c r="Q733" i="4"/>
  <c r="P733" i="4"/>
  <c r="O733" i="4"/>
  <c r="M733" i="4"/>
  <c r="L733" i="4"/>
  <c r="K733" i="4"/>
  <c r="I733" i="4"/>
  <c r="H733" i="4"/>
  <c r="G733" i="4"/>
  <c r="E733" i="4"/>
  <c r="D733" i="4"/>
  <c r="C733" i="4"/>
  <c r="AX732" i="4"/>
  <c r="AT732" i="4"/>
  <c r="AP732" i="4"/>
  <c r="AL732" i="4"/>
  <c r="AH732" i="4"/>
  <c r="AD732" i="4"/>
  <c r="Z732" i="4"/>
  <c r="V732" i="4"/>
  <c r="R732" i="4"/>
  <c r="N732" i="4"/>
  <c r="J732" i="4"/>
  <c r="F732" i="4"/>
  <c r="AX731" i="4"/>
  <c r="AT731" i="4"/>
  <c r="AP731" i="4"/>
  <c r="AL731" i="4"/>
  <c r="AH731" i="4"/>
  <c r="AD731" i="4"/>
  <c r="Z731" i="4"/>
  <c r="V731" i="4"/>
  <c r="R731" i="4"/>
  <c r="N731" i="4"/>
  <c r="J731" i="4"/>
  <c r="F731" i="4"/>
  <c r="AX730" i="4"/>
  <c r="AT730" i="4"/>
  <c r="AP730" i="4"/>
  <c r="AL730" i="4"/>
  <c r="AH730" i="4"/>
  <c r="AD730" i="4"/>
  <c r="Z730" i="4"/>
  <c r="V730" i="4"/>
  <c r="R730" i="4"/>
  <c r="N730" i="4"/>
  <c r="J730" i="4"/>
  <c r="F730" i="4"/>
  <c r="AW729" i="4"/>
  <c r="AV729" i="4"/>
  <c r="AU729" i="4"/>
  <c r="AS729" i="4"/>
  <c r="AR729" i="4"/>
  <c r="AQ729" i="4"/>
  <c r="AO729" i="4"/>
  <c r="AN729" i="4"/>
  <c r="AM729" i="4"/>
  <c r="AK729" i="4"/>
  <c r="AJ729" i="4"/>
  <c r="AI729" i="4"/>
  <c r="AG729" i="4"/>
  <c r="AF729" i="4"/>
  <c r="AE729" i="4"/>
  <c r="AC729" i="4"/>
  <c r="AB729" i="4"/>
  <c r="AA729" i="4"/>
  <c r="Y729" i="4"/>
  <c r="X729" i="4"/>
  <c r="W729" i="4"/>
  <c r="U729" i="4"/>
  <c r="T729" i="4"/>
  <c r="S729" i="4"/>
  <c r="Q729" i="4"/>
  <c r="P729" i="4"/>
  <c r="O729" i="4"/>
  <c r="M729" i="4"/>
  <c r="L729" i="4"/>
  <c r="K729" i="4"/>
  <c r="I729" i="4"/>
  <c r="H729" i="4"/>
  <c r="G729" i="4"/>
  <c r="E729" i="4"/>
  <c r="D729" i="4"/>
  <c r="C729" i="4"/>
  <c r="BC729" i="4" s="1"/>
  <c r="AX728" i="4"/>
  <c r="AT728" i="4"/>
  <c r="AP728" i="4"/>
  <c r="AL728" i="4"/>
  <c r="AH728" i="4"/>
  <c r="AD728" i="4"/>
  <c r="Z728" i="4"/>
  <c r="V728" i="4"/>
  <c r="R728" i="4"/>
  <c r="N728" i="4"/>
  <c r="J728" i="4"/>
  <c r="F728" i="4"/>
  <c r="AX727" i="4"/>
  <c r="AT727" i="4"/>
  <c r="AP727" i="4"/>
  <c r="AL727" i="4"/>
  <c r="AH727" i="4"/>
  <c r="AD727" i="4"/>
  <c r="Z727" i="4"/>
  <c r="V727" i="4"/>
  <c r="R727" i="4"/>
  <c r="N727" i="4"/>
  <c r="J727" i="4"/>
  <c r="F727" i="4"/>
  <c r="AX726" i="4"/>
  <c r="AT726" i="4"/>
  <c r="AP726" i="4"/>
  <c r="AL726" i="4"/>
  <c r="AH726" i="4"/>
  <c r="AD726" i="4"/>
  <c r="Z726" i="4"/>
  <c r="V726" i="4"/>
  <c r="R726" i="4"/>
  <c r="N726" i="4"/>
  <c r="J726" i="4"/>
  <c r="F726" i="4"/>
  <c r="AW725" i="4"/>
  <c r="AV725" i="4"/>
  <c r="AU725" i="4"/>
  <c r="AS725" i="4"/>
  <c r="AR725" i="4"/>
  <c r="AQ725" i="4"/>
  <c r="AO725" i="4"/>
  <c r="AN725" i="4"/>
  <c r="AM725" i="4"/>
  <c r="AK725" i="4"/>
  <c r="AJ725" i="4"/>
  <c r="AI725" i="4"/>
  <c r="AG725" i="4"/>
  <c r="AF725" i="4"/>
  <c r="AE725" i="4"/>
  <c r="AC725" i="4"/>
  <c r="AB725" i="4"/>
  <c r="AA725" i="4"/>
  <c r="Y725" i="4"/>
  <c r="X725" i="4"/>
  <c r="W725" i="4"/>
  <c r="U725" i="4"/>
  <c r="T725" i="4"/>
  <c r="S725" i="4"/>
  <c r="Q725" i="4"/>
  <c r="P725" i="4"/>
  <c r="O725" i="4"/>
  <c r="M725" i="4"/>
  <c r="L725" i="4"/>
  <c r="K725" i="4"/>
  <c r="I725" i="4"/>
  <c r="H725" i="4"/>
  <c r="G725" i="4"/>
  <c r="E725" i="4"/>
  <c r="D725" i="4"/>
  <c r="BD725" i="4" s="1"/>
  <c r="C725" i="4"/>
  <c r="AX724" i="4"/>
  <c r="AT724" i="4"/>
  <c r="AP724" i="4"/>
  <c r="AL724" i="4"/>
  <c r="AH724" i="4"/>
  <c r="AD724" i="4"/>
  <c r="Z724" i="4"/>
  <c r="V724" i="4"/>
  <c r="R724" i="4"/>
  <c r="N724" i="4"/>
  <c r="J724" i="4"/>
  <c r="F724" i="4"/>
  <c r="AX723" i="4"/>
  <c r="AT723" i="4"/>
  <c r="AP723" i="4"/>
  <c r="AL723" i="4"/>
  <c r="AH723" i="4"/>
  <c r="AD723" i="4"/>
  <c r="Z723" i="4"/>
  <c r="V723" i="4"/>
  <c r="R723" i="4"/>
  <c r="N723" i="4"/>
  <c r="J723" i="4"/>
  <c r="F723" i="4"/>
  <c r="AX722" i="4"/>
  <c r="AT722" i="4"/>
  <c r="AP722" i="4"/>
  <c r="AL722" i="4"/>
  <c r="AH722" i="4"/>
  <c r="AD722" i="4"/>
  <c r="Z722" i="4"/>
  <c r="V722" i="4"/>
  <c r="R722" i="4"/>
  <c r="N722" i="4"/>
  <c r="J722" i="4"/>
  <c r="F722" i="4"/>
  <c r="AW721" i="4"/>
  <c r="AV721" i="4"/>
  <c r="AU721" i="4"/>
  <c r="AS721" i="4"/>
  <c r="AR721" i="4"/>
  <c r="AQ721" i="4"/>
  <c r="AO721" i="4"/>
  <c r="AN721" i="4"/>
  <c r="AM721" i="4"/>
  <c r="AK721" i="4"/>
  <c r="AJ721" i="4"/>
  <c r="AI721" i="4"/>
  <c r="AG721" i="4"/>
  <c r="AF721" i="4"/>
  <c r="AE721" i="4"/>
  <c r="AC721" i="4"/>
  <c r="AB721" i="4"/>
  <c r="AA721" i="4"/>
  <c r="Y721" i="4"/>
  <c r="X721" i="4"/>
  <c r="W721" i="4"/>
  <c r="U721" i="4"/>
  <c r="T721" i="4"/>
  <c r="S721" i="4"/>
  <c r="Q721" i="4"/>
  <c r="P721" i="4"/>
  <c r="O721" i="4"/>
  <c r="M721" i="4"/>
  <c r="L721" i="4"/>
  <c r="K721" i="4"/>
  <c r="I721" i="4"/>
  <c r="H721" i="4"/>
  <c r="G721" i="4"/>
  <c r="E721" i="4"/>
  <c r="BE721" i="4" s="1"/>
  <c r="D721" i="4"/>
  <c r="C721" i="4"/>
  <c r="AX719" i="4"/>
  <c r="AT719" i="4"/>
  <c r="AP719" i="4"/>
  <c r="AL719" i="4"/>
  <c r="AH719" i="4"/>
  <c r="AD719" i="4"/>
  <c r="Z719" i="4"/>
  <c r="V719" i="4"/>
  <c r="R719" i="4"/>
  <c r="N719" i="4"/>
  <c r="J719" i="4"/>
  <c r="F719" i="4"/>
  <c r="AX718" i="4"/>
  <c r="AT718" i="4"/>
  <c r="AP718" i="4"/>
  <c r="AL718" i="4"/>
  <c r="AH718" i="4"/>
  <c r="AD718" i="4"/>
  <c r="Z718" i="4"/>
  <c r="V718" i="4"/>
  <c r="R718" i="4"/>
  <c r="N718" i="4"/>
  <c r="J718" i="4"/>
  <c r="F718" i="4"/>
  <c r="AX717" i="4"/>
  <c r="AT717" i="4"/>
  <c r="AP717" i="4"/>
  <c r="AL717" i="4"/>
  <c r="AH717" i="4"/>
  <c r="AD717" i="4"/>
  <c r="Z717" i="4"/>
  <c r="V717" i="4"/>
  <c r="R717" i="4"/>
  <c r="N717" i="4"/>
  <c r="J717" i="4"/>
  <c r="F717" i="4"/>
  <c r="AX716" i="4"/>
  <c r="AT716" i="4"/>
  <c r="AP716" i="4"/>
  <c r="AL716" i="4"/>
  <c r="AH716" i="4"/>
  <c r="AD716" i="4"/>
  <c r="Z716" i="4"/>
  <c r="V716" i="4"/>
  <c r="R716" i="4"/>
  <c r="N716" i="4"/>
  <c r="J716" i="4"/>
  <c r="F716" i="4"/>
  <c r="AW715" i="4"/>
  <c r="AV715" i="4"/>
  <c r="AU715" i="4"/>
  <c r="AS715" i="4"/>
  <c r="AR715" i="4"/>
  <c r="AQ715" i="4"/>
  <c r="AO715" i="4"/>
  <c r="AN715" i="4"/>
  <c r="AM715" i="4"/>
  <c r="AK715" i="4"/>
  <c r="AJ715" i="4"/>
  <c r="AI715" i="4"/>
  <c r="AG715" i="4"/>
  <c r="AF715" i="4"/>
  <c r="AE715" i="4"/>
  <c r="AC715" i="4"/>
  <c r="AB715" i="4"/>
  <c r="AA715" i="4"/>
  <c r="Y715" i="4"/>
  <c r="X715" i="4"/>
  <c r="W715" i="4"/>
  <c r="U715" i="4"/>
  <c r="T715" i="4"/>
  <c r="S715" i="4"/>
  <c r="Q715" i="4"/>
  <c r="P715" i="4"/>
  <c r="O715" i="4"/>
  <c r="M715" i="4"/>
  <c r="L715" i="4"/>
  <c r="K715" i="4"/>
  <c r="I715" i="4"/>
  <c r="H715" i="4"/>
  <c r="G715" i="4"/>
  <c r="E715" i="4"/>
  <c r="BE715" i="4" s="1"/>
  <c r="D715" i="4"/>
  <c r="C715" i="4"/>
  <c r="AX714" i="4"/>
  <c r="AT714" i="4"/>
  <c r="AP714" i="4"/>
  <c r="AL714" i="4"/>
  <c r="AH714" i="4"/>
  <c r="AD714" i="4"/>
  <c r="Z714" i="4"/>
  <c r="V714" i="4"/>
  <c r="R714" i="4"/>
  <c r="N714" i="4"/>
  <c r="J714" i="4"/>
  <c r="F714" i="4"/>
  <c r="AX713" i="4"/>
  <c r="AX441" i="4" s="1"/>
  <c r="AT713" i="4"/>
  <c r="AT441" i="4" s="1"/>
  <c r="AP713" i="4"/>
  <c r="AP441" i="4" s="1"/>
  <c r="AL713" i="4"/>
  <c r="AL441" i="4" s="1"/>
  <c r="AH713" i="4"/>
  <c r="AH441" i="4" s="1"/>
  <c r="AD713" i="4"/>
  <c r="AD441" i="4" s="1"/>
  <c r="Z713" i="4"/>
  <c r="Z441" i="4" s="1"/>
  <c r="V713" i="4"/>
  <c r="V441" i="4" s="1"/>
  <c r="R713" i="4"/>
  <c r="R441" i="4" s="1"/>
  <c r="N713" i="4"/>
  <c r="J713" i="4"/>
  <c r="F713" i="4"/>
  <c r="AX712" i="4"/>
  <c r="AT712" i="4"/>
  <c r="AP712" i="4"/>
  <c r="AL712" i="4"/>
  <c r="AH712" i="4"/>
  <c r="AD712" i="4"/>
  <c r="Z712" i="4"/>
  <c r="V712" i="4"/>
  <c r="R712" i="4"/>
  <c r="N712" i="4"/>
  <c r="J712" i="4"/>
  <c r="F712" i="4"/>
  <c r="AW711" i="4"/>
  <c r="AV711" i="4"/>
  <c r="AU711" i="4"/>
  <c r="AS711" i="4"/>
  <c r="AR711" i="4"/>
  <c r="AQ711" i="4"/>
  <c r="AO711" i="4"/>
  <c r="AN711" i="4"/>
  <c r="AM711" i="4"/>
  <c r="AK711" i="4"/>
  <c r="AJ711" i="4"/>
  <c r="AI711" i="4"/>
  <c r="AG711" i="4"/>
  <c r="AF711" i="4"/>
  <c r="AE711" i="4"/>
  <c r="AC711" i="4"/>
  <c r="AB711" i="4"/>
  <c r="AA711" i="4"/>
  <c r="Y711" i="4"/>
  <c r="X711" i="4"/>
  <c r="W711" i="4"/>
  <c r="U711" i="4"/>
  <c r="T711" i="4"/>
  <c r="S711" i="4"/>
  <c r="Q711" i="4"/>
  <c r="P711" i="4"/>
  <c r="O711" i="4"/>
  <c r="M711" i="4"/>
  <c r="L711" i="4"/>
  <c r="K711" i="4"/>
  <c r="I711" i="4"/>
  <c r="H711" i="4"/>
  <c r="G711" i="4"/>
  <c r="E711" i="4"/>
  <c r="BE711" i="4" s="1"/>
  <c r="D711" i="4"/>
  <c r="C711" i="4"/>
  <c r="AX710" i="4"/>
  <c r="AT710" i="4"/>
  <c r="AP710" i="4"/>
  <c r="AL710" i="4"/>
  <c r="AH710" i="4"/>
  <c r="AD710" i="4"/>
  <c r="Z710" i="4"/>
  <c r="V710" i="4"/>
  <c r="R710" i="4"/>
  <c r="N710" i="4"/>
  <c r="J710" i="4"/>
  <c r="F710" i="4"/>
  <c r="AX709" i="4"/>
  <c r="AT709" i="4"/>
  <c r="AP709" i="4"/>
  <c r="AL709" i="4"/>
  <c r="AH709" i="4"/>
  <c r="AD709" i="4"/>
  <c r="Z709" i="4"/>
  <c r="V709" i="4"/>
  <c r="R709" i="4"/>
  <c r="N709" i="4"/>
  <c r="J709" i="4"/>
  <c r="F709" i="4"/>
  <c r="AW708" i="4"/>
  <c r="AV708" i="4"/>
  <c r="AU708" i="4"/>
  <c r="AS708" i="4"/>
  <c r="AR708" i="4"/>
  <c r="AQ708" i="4"/>
  <c r="AO708" i="4"/>
  <c r="AN708" i="4"/>
  <c r="AM708" i="4"/>
  <c r="AK708" i="4"/>
  <c r="AJ708" i="4"/>
  <c r="AI708" i="4"/>
  <c r="AG708" i="4"/>
  <c r="AF708" i="4"/>
  <c r="AE708" i="4"/>
  <c r="AC708" i="4"/>
  <c r="AB708" i="4"/>
  <c r="AA708" i="4"/>
  <c r="Y708" i="4"/>
  <c r="X708" i="4"/>
  <c r="W708" i="4"/>
  <c r="U708" i="4"/>
  <c r="T708" i="4"/>
  <c r="S708" i="4"/>
  <c r="Q708" i="4"/>
  <c r="P708" i="4"/>
  <c r="O708" i="4"/>
  <c r="M708" i="4"/>
  <c r="L708" i="4"/>
  <c r="K708" i="4"/>
  <c r="I708" i="4"/>
  <c r="H708" i="4"/>
  <c r="G708" i="4"/>
  <c r="E708" i="4"/>
  <c r="D708" i="4"/>
  <c r="C708" i="4"/>
  <c r="BC708" i="4" s="1"/>
  <c r="AX706" i="4"/>
  <c r="AT706" i="4"/>
  <c r="AP706" i="4"/>
  <c r="AL706" i="4"/>
  <c r="AH706" i="4"/>
  <c r="AD706" i="4"/>
  <c r="Z706" i="4"/>
  <c r="V706" i="4"/>
  <c r="R706" i="4"/>
  <c r="N706" i="4"/>
  <c r="J706" i="4"/>
  <c r="F706" i="4"/>
  <c r="AX705" i="4"/>
  <c r="AT705" i="4"/>
  <c r="AP705" i="4"/>
  <c r="AL705" i="4"/>
  <c r="AH705" i="4"/>
  <c r="AD705" i="4"/>
  <c r="Z705" i="4"/>
  <c r="V705" i="4"/>
  <c r="R705" i="4"/>
  <c r="N705" i="4"/>
  <c r="J705" i="4"/>
  <c r="F705" i="4"/>
  <c r="AX704" i="4"/>
  <c r="AT704" i="4"/>
  <c r="AP704" i="4"/>
  <c r="AL704" i="4"/>
  <c r="AH704" i="4"/>
  <c r="AD704" i="4"/>
  <c r="Z704" i="4"/>
  <c r="V704" i="4"/>
  <c r="R704" i="4"/>
  <c r="N704" i="4"/>
  <c r="J704" i="4"/>
  <c r="F704" i="4"/>
  <c r="AX703" i="4"/>
  <c r="AT703" i="4"/>
  <c r="AP703" i="4"/>
  <c r="AL703" i="4"/>
  <c r="AH703" i="4"/>
  <c r="AD703" i="4"/>
  <c r="Z703" i="4"/>
  <c r="V703" i="4"/>
  <c r="R703" i="4"/>
  <c r="N703" i="4"/>
  <c r="J703" i="4"/>
  <c r="F703" i="4"/>
  <c r="AW702" i="4"/>
  <c r="AV702" i="4"/>
  <c r="AU702" i="4"/>
  <c r="AS702" i="4"/>
  <c r="AR702" i="4"/>
  <c r="AQ702" i="4"/>
  <c r="AO702" i="4"/>
  <c r="AN702" i="4"/>
  <c r="AM702" i="4"/>
  <c r="AK702" i="4"/>
  <c r="AJ702" i="4"/>
  <c r="AI702" i="4"/>
  <c r="AG702" i="4"/>
  <c r="AF702" i="4"/>
  <c r="AE702" i="4"/>
  <c r="AC702" i="4"/>
  <c r="AB702" i="4"/>
  <c r="AA702" i="4"/>
  <c r="Y702" i="4"/>
  <c r="X702" i="4"/>
  <c r="W702" i="4"/>
  <c r="U702" i="4"/>
  <c r="T702" i="4"/>
  <c r="S702" i="4"/>
  <c r="Q702" i="4"/>
  <c r="P702" i="4"/>
  <c r="O702" i="4"/>
  <c r="M702" i="4"/>
  <c r="L702" i="4"/>
  <c r="K702" i="4"/>
  <c r="I702" i="4"/>
  <c r="H702" i="4"/>
  <c r="G702" i="4"/>
  <c r="E702" i="4"/>
  <c r="D702" i="4"/>
  <c r="C702" i="4"/>
  <c r="BC702" i="4" s="1"/>
  <c r="AX701" i="4"/>
  <c r="AT701" i="4"/>
  <c r="AP701" i="4"/>
  <c r="AL701" i="4"/>
  <c r="AH701" i="4"/>
  <c r="AD701" i="4"/>
  <c r="Z701" i="4"/>
  <c r="V701" i="4"/>
  <c r="R701" i="4"/>
  <c r="N701" i="4"/>
  <c r="J701" i="4"/>
  <c r="F701" i="4"/>
  <c r="AX700" i="4"/>
  <c r="AT700" i="4"/>
  <c r="AP700" i="4"/>
  <c r="AL700" i="4"/>
  <c r="AH700" i="4"/>
  <c r="AD700" i="4"/>
  <c r="Z700" i="4"/>
  <c r="V700" i="4"/>
  <c r="R700" i="4"/>
  <c r="N700" i="4"/>
  <c r="J700" i="4"/>
  <c r="F700" i="4"/>
  <c r="AW699" i="4"/>
  <c r="AV699" i="4"/>
  <c r="AU699" i="4"/>
  <c r="AS699" i="4"/>
  <c r="AR699" i="4"/>
  <c r="AQ699" i="4"/>
  <c r="AO699" i="4"/>
  <c r="AN699" i="4"/>
  <c r="AM699" i="4"/>
  <c r="AK699" i="4"/>
  <c r="AJ699" i="4"/>
  <c r="AI699" i="4"/>
  <c r="AG699" i="4"/>
  <c r="AF699" i="4"/>
  <c r="AE699" i="4"/>
  <c r="AC699" i="4"/>
  <c r="AB699" i="4"/>
  <c r="AA699" i="4"/>
  <c r="Y699" i="4"/>
  <c r="X699" i="4"/>
  <c r="W699" i="4"/>
  <c r="U699" i="4"/>
  <c r="T699" i="4"/>
  <c r="S699" i="4"/>
  <c r="Q699" i="4"/>
  <c r="P699" i="4"/>
  <c r="O699" i="4"/>
  <c r="M699" i="4"/>
  <c r="L699" i="4"/>
  <c r="K699" i="4"/>
  <c r="I699" i="4"/>
  <c r="H699" i="4"/>
  <c r="G699" i="4"/>
  <c r="E699" i="4"/>
  <c r="BE699" i="4" s="1"/>
  <c r="D699" i="4"/>
  <c r="C699" i="4"/>
  <c r="AX698" i="4"/>
  <c r="AT698" i="4"/>
  <c r="AP698" i="4"/>
  <c r="AL698" i="4"/>
  <c r="AH698" i="4"/>
  <c r="AD698" i="4"/>
  <c r="Z698" i="4"/>
  <c r="V698" i="4"/>
  <c r="R698" i="4"/>
  <c r="N698" i="4"/>
  <c r="J698" i="4"/>
  <c r="F698" i="4"/>
  <c r="AX697" i="4"/>
  <c r="AT697" i="4"/>
  <c r="AP697" i="4"/>
  <c r="AX696" i="4"/>
  <c r="AT696" i="4"/>
  <c r="AP696" i="4"/>
  <c r="AL696" i="4"/>
  <c r="AH696" i="4"/>
  <c r="AD696" i="4"/>
  <c r="Z696" i="4"/>
  <c r="V696" i="4"/>
  <c r="R696" i="4"/>
  <c r="N696" i="4"/>
  <c r="J696" i="4"/>
  <c r="F696" i="4"/>
  <c r="AW695" i="4"/>
  <c r="AV695" i="4"/>
  <c r="AU695" i="4"/>
  <c r="AS695" i="4"/>
  <c r="AR695" i="4"/>
  <c r="AQ695" i="4"/>
  <c r="AO695" i="4"/>
  <c r="AN695" i="4"/>
  <c r="AM695" i="4"/>
  <c r="AK695" i="4"/>
  <c r="AJ695" i="4"/>
  <c r="AI695" i="4"/>
  <c r="AG695" i="4"/>
  <c r="AF695" i="4"/>
  <c r="AE695" i="4"/>
  <c r="AC695" i="4"/>
  <c r="AB695" i="4"/>
  <c r="AA695" i="4"/>
  <c r="Y695" i="4"/>
  <c r="X695" i="4"/>
  <c r="W695" i="4"/>
  <c r="U695" i="4"/>
  <c r="T695" i="4"/>
  <c r="S695" i="4"/>
  <c r="Q695" i="4"/>
  <c r="P695" i="4"/>
  <c r="O695" i="4"/>
  <c r="M695" i="4"/>
  <c r="L695" i="4"/>
  <c r="K695" i="4"/>
  <c r="I695" i="4"/>
  <c r="H695" i="4"/>
  <c r="G695" i="4"/>
  <c r="E695" i="4"/>
  <c r="BE695" i="4" s="1"/>
  <c r="D695" i="4"/>
  <c r="C695" i="4"/>
  <c r="AX694" i="4"/>
  <c r="AT694" i="4"/>
  <c r="AP694" i="4"/>
  <c r="AL694" i="4"/>
  <c r="AH694" i="4"/>
  <c r="AD694" i="4"/>
  <c r="Z694" i="4"/>
  <c r="V694" i="4"/>
  <c r="R694" i="4"/>
  <c r="N694" i="4"/>
  <c r="J694" i="4"/>
  <c r="F694" i="4"/>
  <c r="AX693" i="4"/>
  <c r="AT693" i="4"/>
  <c r="AP693" i="4"/>
  <c r="AL693" i="4"/>
  <c r="AH693" i="4"/>
  <c r="AD693" i="4"/>
  <c r="Z693" i="4"/>
  <c r="V693" i="4"/>
  <c r="R693" i="4"/>
  <c r="N693" i="4"/>
  <c r="J693" i="4"/>
  <c r="F693" i="4"/>
  <c r="AX692" i="4"/>
  <c r="AT692" i="4"/>
  <c r="AP692" i="4"/>
  <c r="AL692" i="4"/>
  <c r="AH692" i="4"/>
  <c r="AD692" i="4"/>
  <c r="Z692" i="4"/>
  <c r="V692" i="4"/>
  <c r="R692" i="4"/>
  <c r="N692" i="4"/>
  <c r="J692" i="4"/>
  <c r="F692" i="4"/>
  <c r="AW691" i="4"/>
  <c r="AV691" i="4"/>
  <c r="AU691" i="4"/>
  <c r="AS691" i="4"/>
  <c r="AR691" i="4"/>
  <c r="AQ691" i="4"/>
  <c r="AO691" i="4"/>
  <c r="AN691" i="4"/>
  <c r="AM691" i="4"/>
  <c r="AK691" i="4"/>
  <c r="AJ691" i="4"/>
  <c r="AI691" i="4"/>
  <c r="AG691" i="4"/>
  <c r="AF691" i="4"/>
  <c r="AE691" i="4"/>
  <c r="AC691" i="4"/>
  <c r="AB691" i="4"/>
  <c r="AA691" i="4"/>
  <c r="Y691" i="4"/>
  <c r="X691" i="4"/>
  <c r="W691" i="4"/>
  <c r="U691" i="4"/>
  <c r="T691" i="4"/>
  <c r="S691" i="4"/>
  <c r="Q691" i="4"/>
  <c r="P691" i="4"/>
  <c r="O691" i="4"/>
  <c r="M691" i="4"/>
  <c r="L691" i="4"/>
  <c r="K691" i="4"/>
  <c r="I691" i="4"/>
  <c r="H691" i="4"/>
  <c r="G691" i="4"/>
  <c r="E691" i="4"/>
  <c r="D691" i="4"/>
  <c r="C691" i="4"/>
  <c r="AX682" i="4"/>
  <c r="AT682" i="4"/>
  <c r="AP682" i="4"/>
  <c r="AL682" i="4"/>
  <c r="AH682" i="4"/>
  <c r="AD682" i="4"/>
  <c r="Z682" i="4"/>
  <c r="V682" i="4"/>
  <c r="R682" i="4"/>
  <c r="N682" i="4"/>
  <c r="J682" i="4"/>
  <c r="F682" i="4"/>
  <c r="AX681" i="4"/>
  <c r="AT681" i="4"/>
  <c r="AP681" i="4"/>
  <c r="AL681" i="4"/>
  <c r="AH681" i="4"/>
  <c r="AD681" i="4"/>
  <c r="Z681" i="4"/>
  <c r="V681" i="4"/>
  <c r="R681" i="4"/>
  <c r="N681" i="4"/>
  <c r="J681" i="4"/>
  <c r="F681" i="4"/>
  <c r="AX680" i="4"/>
  <c r="AT680" i="4"/>
  <c r="AP680" i="4"/>
  <c r="AL680" i="4"/>
  <c r="AH680" i="4"/>
  <c r="AD680" i="4"/>
  <c r="Z680" i="4"/>
  <c r="V680" i="4"/>
  <c r="R680" i="4"/>
  <c r="N680" i="4"/>
  <c r="J680" i="4"/>
  <c r="F680" i="4"/>
  <c r="AX679" i="4"/>
  <c r="AT679" i="4"/>
  <c r="AP679" i="4"/>
  <c r="AL679" i="4"/>
  <c r="AH679" i="4"/>
  <c r="AD679" i="4"/>
  <c r="Z679" i="4"/>
  <c r="V679" i="4"/>
  <c r="R679" i="4"/>
  <c r="N679" i="4"/>
  <c r="J679" i="4"/>
  <c r="F679" i="4"/>
  <c r="AW678" i="4"/>
  <c r="AV678" i="4"/>
  <c r="AU678" i="4"/>
  <c r="AS678" i="4"/>
  <c r="AR678" i="4"/>
  <c r="AQ678" i="4"/>
  <c r="AO678" i="4"/>
  <c r="AN678" i="4"/>
  <c r="AM678" i="4"/>
  <c r="AK678" i="4"/>
  <c r="AJ678" i="4"/>
  <c r="AI678" i="4"/>
  <c r="AG678" i="4"/>
  <c r="AF678" i="4"/>
  <c r="AE678" i="4"/>
  <c r="AC678" i="4"/>
  <c r="AB678" i="4"/>
  <c r="AA678" i="4"/>
  <c r="Y678" i="4"/>
  <c r="X678" i="4"/>
  <c r="W678" i="4"/>
  <c r="U678" i="4"/>
  <c r="T678" i="4"/>
  <c r="S678" i="4"/>
  <c r="Q678" i="4"/>
  <c r="P678" i="4"/>
  <c r="O678" i="4"/>
  <c r="M678" i="4"/>
  <c r="L678" i="4"/>
  <c r="K678" i="4"/>
  <c r="I678" i="4"/>
  <c r="H678" i="4"/>
  <c r="G678" i="4"/>
  <c r="E678" i="4"/>
  <c r="D678" i="4"/>
  <c r="C678" i="4"/>
  <c r="C676" i="4" s="1"/>
  <c r="AX677" i="4"/>
  <c r="AT677" i="4"/>
  <c r="AP677" i="4"/>
  <c r="AL677" i="4"/>
  <c r="AH677" i="4"/>
  <c r="AD677" i="4"/>
  <c r="Z677" i="4"/>
  <c r="V677" i="4"/>
  <c r="R677" i="4"/>
  <c r="N677" i="4"/>
  <c r="J677" i="4"/>
  <c r="F677" i="4"/>
  <c r="AZ539" i="4"/>
  <c r="AY539" i="4"/>
  <c r="AX675" i="4"/>
  <c r="AT675" i="4"/>
  <c r="AP675" i="4"/>
  <c r="AP539" i="4" s="1"/>
  <c r="AL675" i="4"/>
  <c r="AH675" i="4"/>
  <c r="AD675" i="4"/>
  <c r="Z675" i="4"/>
  <c r="Z539" i="4" s="1"/>
  <c r="V675" i="4"/>
  <c r="V539" i="4" s="1"/>
  <c r="R675" i="4"/>
  <c r="N675" i="4"/>
  <c r="J675" i="4"/>
  <c r="J539" i="4" s="1"/>
  <c r="F675" i="4"/>
  <c r="AY538" i="4"/>
  <c r="AX674" i="4"/>
  <c r="AX538" i="4" s="1"/>
  <c r="AT674" i="4"/>
  <c r="AP674" i="4"/>
  <c r="AL674" i="4"/>
  <c r="AL538" i="4" s="1"/>
  <c r="AH674" i="4"/>
  <c r="AD674" i="4"/>
  <c r="Z674" i="4"/>
  <c r="V674" i="4"/>
  <c r="V538" i="4" s="1"/>
  <c r="R674" i="4"/>
  <c r="R538" i="4" s="1"/>
  <c r="N674" i="4"/>
  <c r="J674" i="4"/>
  <c r="F674" i="4"/>
  <c r="F538" i="4" s="1"/>
  <c r="AX673" i="4"/>
  <c r="AX537" i="4" s="1"/>
  <c r="AT673" i="4"/>
  <c r="AT537" i="4" s="1"/>
  <c r="AP673" i="4"/>
  <c r="AL673" i="4"/>
  <c r="AH673" i="4"/>
  <c r="AH537" i="4" s="1"/>
  <c r="AD673" i="4"/>
  <c r="Z673" i="4"/>
  <c r="V673" i="4"/>
  <c r="R673" i="4"/>
  <c r="R537" i="4" s="1"/>
  <c r="N673" i="4"/>
  <c r="N537" i="4" s="1"/>
  <c r="J673" i="4"/>
  <c r="F673" i="4"/>
  <c r="BA536" i="4"/>
  <c r="AX672" i="4"/>
  <c r="AT672" i="4"/>
  <c r="AT536" i="4" s="1"/>
  <c r="AP672" i="4"/>
  <c r="AP536" i="4" s="1"/>
  <c r="AL672" i="4"/>
  <c r="AH672" i="4"/>
  <c r="AD672" i="4"/>
  <c r="AD536" i="4" s="1"/>
  <c r="Z672" i="4"/>
  <c r="V672" i="4"/>
  <c r="R672" i="4"/>
  <c r="N672" i="4"/>
  <c r="N536" i="4" s="1"/>
  <c r="J672" i="4"/>
  <c r="J536" i="4" s="1"/>
  <c r="F672" i="4"/>
  <c r="AW671" i="4"/>
  <c r="AV671" i="4"/>
  <c r="AV535" i="4" s="1"/>
  <c r="AU671" i="4"/>
  <c r="AS671" i="4"/>
  <c r="AR671" i="4"/>
  <c r="AQ671" i="4"/>
  <c r="AQ535" i="4" s="1"/>
  <c r="AO671" i="4"/>
  <c r="AO535" i="4" s="1"/>
  <c r="AN671" i="4"/>
  <c r="AM671" i="4"/>
  <c r="AK671" i="4"/>
  <c r="AK535" i="4" s="1"/>
  <c r="AJ671" i="4"/>
  <c r="AI671" i="4"/>
  <c r="AG671" i="4"/>
  <c r="AF671" i="4"/>
  <c r="AF535" i="4" s="1"/>
  <c r="AE671" i="4"/>
  <c r="AE535" i="4" s="1"/>
  <c r="AC671" i="4"/>
  <c r="AB671" i="4"/>
  <c r="AA671" i="4"/>
  <c r="AA535" i="4" s="1"/>
  <c r="Y671" i="4"/>
  <c r="X671" i="4"/>
  <c r="W671" i="4"/>
  <c r="U671" i="4"/>
  <c r="U535" i="4" s="1"/>
  <c r="T671" i="4"/>
  <c r="T535" i="4" s="1"/>
  <c r="S671" i="4"/>
  <c r="Q671" i="4"/>
  <c r="P671" i="4"/>
  <c r="P535" i="4" s="1"/>
  <c r="O671" i="4"/>
  <c r="M671" i="4"/>
  <c r="L671" i="4"/>
  <c r="K671" i="4"/>
  <c r="K535" i="4" s="1"/>
  <c r="I671" i="4"/>
  <c r="I535" i="4" s="1"/>
  <c r="H671" i="4"/>
  <c r="G671" i="4"/>
  <c r="E671" i="4"/>
  <c r="E535" i="4" s="1"/>
  <c r="D671" i="4"/>
  <c r="C671" i="4"/>
  <c r="AZ534" i="4"/>
  <c r="AY534" i="4"/>
  <c r="AX670" i="4"/>
  <c r="AT670" i="4"/>
  <c r="AP670" i="4"/>
  <c r="AL670" i="4"/>
  <c r="AH670" i="4"/>
  <c r="AD670" i="4"/>
  <c r="Z670" i="4"/>
  <c r="Z534" i="4" s="1"/>
  <c r="V670" i="4"/>
  <c r="V534" i="4" s="1"/>
  <c r="R670" i="4"/>
  <c r="N670" i="4"/>
  <c r="J670" i="4"/>
  <c r="F670" i="4"/>
  <c r="AY533" i="4"/>
  <c r="AX669" i="4"/>
  <c r="AX533" i="4" s="1"/>
  <c r="AT669" i="4"/>
  <c r="AP669" i="4"/>
  <c r="AL669" i="4"/>
  <c r="AH669" i="4"/>
  <c r="AD669" i="4"/>
  <c r="Z669" i="4"/>
  <c r="V669" i="4"/>
  <c r="V533" i="4" s="1"/>
  <c r="R669" i="4"/>
  <c r="R533" i="4" s="1"/>
  <c r="N669" i="4"/>
  <c r="J669" i="4"/>
  <c r="F669" i="4"/>
  <c r="AW668" i="4"/>
  <c r="AV668" i="4"/>
  <c r="AU668" i="4"/>
  <c r="AS668" i="4"/>
  <c r="AS532" i="4" s="1"/>
  <c r="AR668" i="4"/>
  <c r="AR532" i="4" s="1"/>
  <c r="AQ668" i="4"/>
  <c r="AO668" i="4"/>
  <c r="AN668" i="4"/>
  <c r="AM668" i="4"/>
  <c r="AK668" i="4"/>
  <c r="AJ668" i="4"/>
  <c r="AI668" i="4"/>
  <c r="AI532" i="4" s="1"/>
  <c r="AG668" i="4"/>
  <c r="AG532" i="4" s="1"/>
  <c r="AF668" i="4"/>
  <c r="AE668" i="4"/>
  <c r="AC668" i="4"/>
  <c r="AB668" i="4"/>
  <c r="AA668" i="4"/>
  <c r="Y668" i="4"/>
  <c r="X668" i="4"/>
  <c r="X532" i="4" s="1"/>
  <c r="W668" i="4"/>
  <c r="W532" i="4" s="1"/>
  <c r="U668" i="4"/>
  <c r="T668" i="4"/>
  <c r="S668" i="4"/>
  <c r="Q668" i="4"/>
  <c r="P668" i="4"/>
  <c r="O668" i="4"/>
  <c r="M668" i="4"/>
  <c r="M532" i="4" s="1"/>
  <c r="L668" i="4"/>
  <c r="L532" i="4" s="1"/>
  <c r="K668" i="4"/>
  <c r="I668" i="4"/>
  <c r="H668" i="4"/>
  <c r="G668" i="4"/>
  <c r="E668" i="4"/>
  <c r="D668" i="4"/>
  <c r="C668" i="4"/>
  <c r="C532" i="4" s="1"/>
  <c r="BA531" i="4"/>
  <c r="AX667" i="4"/>
  <c r="AT667" i="4"/>
  <c r="AP667" i="4"/>
  <c r="AL667" i="4"/>
  <c r="AH667" i="4"/>
  <c r="AH531" i="4" s="1"/>
  <c r="AD667" i="4"/>
  <c r="AD531" i="4" s="1"/>
  <c r="Z667" i="4"/>
  <c r="V667" i="4"/>
  <c r="R667" i="4"/>
  <c r="N667" i="4"/>
  <c r="J667" i="4"/>
  <c r="F667" i="4"/>
  <c r="BA530" i="4"/>
  <c r="AZ530" i="4"/>
  <c r="AX666" i="4"/>
  <c r="AT666" i="4"/>
  <c r="AP666" i="4"/>
  <c r="AL666" i="4"/>
  <c r="AH666" i="4"/>
  <c r="AD666" i="4"/>
  <c r="AD530" i="4" s="1"/>
  <c r="Z666" i="4"/>
  <c r="Z530" i="4" s="1"/>
  <c r="V666" i="4"/>
  <c r="R666" i="4"/>
  <c r="N666" i="4"/>
  <c r="J666" i="4"/>
  <c r="F666" i="4"/>
  <c r="AW665" i="4"/>
  <c r="AV665" i="4"/>
  <c r="AV529" i="4" s="1"/>
  <c r="AU665" i="4"/>
  <c r="AU529" i="4" s="1"/>
  <c r="AS665" i="4"/>
  <c r="AR665" i="4"/>
  <c r="AQ665" i="4"/>
  <c r="AO665" i="4"/>
  <c r="AN665" i="4"/>
  <c r="AM665" i="4"/>
  <c r="AK665" i="4"/>
  <c r="AJ665" i="4"/>
  <c r="AJ529" i="4" s="1"/>
  <c r="AI665" i="4"/>
  <c r="AG665" i="4"/>
  <c r="AF665" i="4"/>
  <c r="AE665" i="4"/>
  <c r="AC665" i="4"/>
  <c r="AB665" i="4"/>
  <c r="AA665" i="4"/>
  <c r="Y665" i="4"/>
  <c r="Y529" i="4" s="1"/>
  <c r="X665" i="4"/>
  <c r="W665" i="4"/>
  <c r="U665" i="4"/>
  <c r="T665" i="4"/>
  <c r="S665" i="4"/>
  <c r="Q665" i="4"/>
  <c r="P665" i="4"/>
  <c r="O665" i="4"/>
  <c r="O529" i="4" s="1"/>
  <c r="M665" i="4"/>
  <c r="L665" i="4"/>
  <c r="K665" i="4"/>
  <c r="I665" i="4"/>
  <c r="H665" i="4"/>
  <c r="G665" i="4"/>
  <c r="E665" i="4"/>
  <c r="D665" i="4"/>
  <c r="D529" i="4" s="1"/>
  <c r="C665" i="4"/>
  <c r="AX664" i="4"/>
  <c r="AT664" i="4"/>
  <c r="AP664" i="4"/>
  <c r="AL664" i="4"/>
  <c r="AL528" i="4" s="1"/>
  <c r="AH664" i="4"/>
  <c r="AD664" i="4"/>
  <c r="Z664" i="4"/>
  <c r="V664" i="4"/>
  <c r="R664" i="4"/>
  <c r="N664" i="4"/>
  <c r="J664" i="4"/>
  <c r="F664" i="4"/>
  <c r="F528" i="4" s="1"/>
  <c r="AX663" i="4"/>
  <c r="AT663" i="4"/>
  <c r="AP663" i="4"/>
  <c r="AL663" i="4"/>
  <c r="AH663" i="4"/>
  <c r="AH527" i="4" s="1"/>
  <c r="AD663" i="4"/>
  <c r="Z663" i="4"/>
  <c r="V663" i="4"/>
  <c r="R663" i="4"/>
  <c r="N663" i="4"/>
  <c r="J663" i="4"/>
  <c r="F663" i="4"/>
  <c r="BA526" i="4"/>
  <c r="AX662" i="4"/>
  <c r="AT662" i="4"/>
  <c r="AP662" i="4"/>
  <c r="AL662" i="4"/>
  <c r="AH662" i="4"/>
  <c r="AD662" i="4"/>
  <c r="AD526" i="4" s="1"/>
  <c r="Z662" i="4"/>
  <c r="V662" i="4"/>
  <c r="R662" i="4"/>
  <c r="N662" i="4"/>
  <c r="J662" i="4"/>
  <c r="F662" i="4"/>
  <c r="AW661" i="4"/>
  <c r="AV661" i="4"/>
  <c r="AV525" i="4" s="1"/>
  <c r="AU661" i="4"/>
  <c r="AS661" i="4"/>
  <c r="AR661" i="4"/>
  <c r="AQ661" i="4"/>
  <c r="AO661" i="4"/>
  <c r="AN661" i="4"/>
  <c r="AM661" i="4"/>
  <c r="AK661" i="4"/>
  <c r="AK525" i="4" s="1"/>
  <c r="AJ661" i="4"/>
  <c r="AI661" i="4"/>
  <c r="AG661" i="4"/>
  <c r="AF661" i="4"/>
  <c r="AE661" i="4"/>
  <c r="AC661" i="4"/>
  <c r="AB661" i="4"/>
  <c r="AA661" i="4"/>
  <c r="AA525" i="4" s="1"/>
  <c r="Y661" i="4"/>
  <c r="X661" i="4"/>
  <c r="W661" i="4"/>
  <c r="U661" i="4"/>
  <c r="T661" i="4"/>
  <c r="S661" i="4"/>
  <c r="Q661" i="4"/>
  <c r="P661" i="4"/>
  <c r="P525" i="4" s="1"/>
  <c r="O661" i="4"/>
  <c r="M661" i="4"/>
  <c r="L661" i="4"/>
  <c r="K661" i="4"/>
  <c r="I661" i="4"/>
  <c r="H661" i="4"/>
  <c r="G661" i="4"/>
  <c r="E661" i="4"/>
  <c r="E525" i="4" s="1"/>
  <c r="D661" i="4"/>
  <c r="C661" i="4"/>
  <c r="AX660" i="4"/>
  <c r="AT660" i="4"/>
  <c r="AP660" i="4"/>
  <c r="AP524" i="4" s="1"/>
  <c r="AL660" i="4"/>
  <c r="AH660" i="4"/>
  <c r="AD660" i="4"/>
  <c r="Z660" i="4"/>
  <c r="V660" i="4"/>
  <c r="R660" i="4"/>
  <c r="N660" i="4"/>
  <c r="J660" i="4"/>
  <c r="J524" i="4" s="1"/>
  <c r="F660" i="4"/>
  <c r="AX659" i="4"/>
  <c r="AT659" i="4"/>
  <c r="AP659" i="4"/>
  <c r="AL659" i="4"/>
  <c r="AL523" i="4" s="1"/>
  <c r="AH659" i="4"/>
  <c r="AD659" i="4"/>
  <c r="Z659" i="4"/>
  <c r="V659" i="4"/>
  <c r="R659" i="4"/>
  <c r="N659" i="4"/>
  <c r="J659" i="4"/>
  <c r="F659" i="4"/>
  <c r="F523" i="4" s="1"/>
  <c r="AX658" i="4"/>
  <c r="AT658" i="4"/>
  <c r="AP658" i="4"/>
  <c r="AL658" i="4"/>
  <c r="AH658" i="4"/>
  <c r="AH522" i="4" s="1"/>
  <c r="AD658" i="4"/>
  <c r="Z658" i="4"/>
  <c r="V658" i="4"/>
  <c r="R658" i="4"/>
  <c r="N658" i="4"/>
  <c r="J658" i="4"/>
  <c r="F658" i="4"/>
  <c r="BA521" i="4"/>
  <c r="AX657" i="4"/>
  <c r="AT657" i="4"/>
  <c r="AP657" i="4"/>
  <c r="AL657" i="4"/>
  <c r="AH657" i="4"/>
  <c r="AD657" i="4"/>
  <c r="AD521" i="4" s="1"/>
  <c r="Z657" i="4"/>
  <c r="V657" i="4"/>
  <c r="R657" i="4"/>
  <c r="N657" i="4"/>
  <c r="J657" i="4"/>
  <c r="F657" i="4"/>
  <c r="AW656" i="4"/>
  <c r="AV656" i="4"/>
  <c r="AV520" i="4" s="1"/>
  <c r="AU656" i="4"/>
  <c r="AS656" i="4"/>
  <c r="AR656" i="4"/>
  <c r="AQ656" i="4"/>
  <c r="AO656" i="4"/>
  <c r="AN656" i="4"/>
  <c r="AM656" i="4"/>
  <c r="AK656" i="4"/>
  <c r="AK520" i="4" s="1"/>
  <c r="AJ656" i="4"/>
  <c r="AI656" i="4"/>
  <c r="AG656" i="4"/>
  <c r="AF656" i="4"/>
  <c r="AE656" i="4"/>
  <c r="AC656" i="4"/>
  <c r="AB656" i="4"/>
  <c r="AA656" i="4"/>
  <c r="AA520" i="4" s="1"/>
  <c r="Y656" i="4"/>
  <c r="X656" i="4"/>
  <c r="W656" i="4"/>
  <c r="U656" i="4"/>
  <c r="T656" i="4"/>
  <c r="S656" i="4"/>
  <c r="Q656" i="4"/>
  <c r="P656" i="4"/>
  <c r="P520" i="4" s="1"/>
  <c r="O656" i="4"/>
  <c r="M656" i="4"/>
  <c r="L656" i="4"/>
  <c r="K656" i="4"/>
  <c r="I656" i="4"/>
  <c r="H656" i="4"/>
  <c r="G656" i="4"/>
  <c r="E656" i="4"/>
  <c r="E520" i="4" s="1"/>
  <c r="D656" i="4"/>
  <c r="C656" i="4"/>
  <c r="AX655" i="4"/>
  <c r="AT655" i="4"/>
  <c r="AP655" i="4"/>
  <c r="AP519" i="4" s="1"/>
  <c r="AL655" i="4"/>
  <c r="AH655" i="4"/>
  <c r="AD655" i="4"/>
  <c r="Z655" i="4"/>
  <c r="V655" i="4"/>
  <c r="R655" i="4"/>
  <c r="N655" i="4"/>
  <c r="J655" i="4"/>
  <c r="J519" i="4" s="1"/>
  <c r="F655" i="4"/>
  <c r="AX654" i="4"/>
  <c r="AT654" i="4"/>
  <c r="AP654" i="4"/>
  <c r="AL654" i="4"/>
  <c r="AL518" i="4" s="1"/>
  <c r="AH654" i="4"/>
  <c r="AD654" i="4"/>
  <c r="Z654" i="4"/>
  <c r="V654" i="4"/>
  <c r="R654" i="4"/>
  <c r="N654" i="4"/>
  <c r="J654" i="4"/>
  <c r="F654" i="4"/>
  <c r="F518" i="4" s="1"/>
  <c r="AW653" i="4"/>
  <c r="AV653" i="4"/>
  <c r="AU653" i="4"/>
  <c r="AS653" i="4"/>
  <c r="AR653" i="4"/>
  <c r="AQ653" i="4"/>
  <c r="AO653" i="4"/>
  <c r="AN653" i="4"/>
  <c r="AN517" i="4" s="1"/>
  <c r="AM653" i="4"/>
  <c r="AK653" i="4"/>
  <c r="AJ653" i="4"/>
  <c r="AI653" i="4"/>
  <c r="AG653" i="4"/>
  <c r="AF653" i="4"/>
  <c r="AE653" i="4"/>
  <c r="AC653" i="4"/>
  <c r="AC517" i="4" s="1"/>
  <c r="AB653" i="4"/>
  <c r="AA653" i="4"/>
  <c r="Y653" i="4"/>
  <c r="X653" i="4"/>
  <c r="W653" i="4"/>
  <c r="U653" i="4"/>
  <c r="T653" i="4"/>
  <c r="S653" i="4"/>
  <c r="S517" i="4" s="1"/>
  <c r="Q653" i="4"/>
  <c r="P653" i="4"/>
  <c r="O653" i="4"/>
  <c r="M653" i="4"/>
  <c r="L653" i="4"/>
  <c r="K653" i="4"/>
  <c r="I653" i="4"/>
  <c r="H653" i="4"/>
  <c r="H517" i="4" s="1"/>
  <c r="G653" i="4"/>
  <c r="E653" i="4"/>
  <c r="D653" i="4"/>
  <c r="C653" i="4"/>
  <c r="AX652" i="4"/>
  <c r="AX516" i="4" s="1"/>
  <c r="AT652" i="4"/>
  <c r="AP652" i="4"/>
  <c r="AL652" i="4"/>
  <c r="AH652" i="4"/>
  <c r="AD652" i="4"/>
  <c r="Z652" i="4"/>
  <c r="V652" i="4"/>
  <c r="R652" i="4"/>
  <c r="R516" i="4" s="1"/>
  <c r="N652" i="4"/>
  <c r="J652" i="4"/>
  <c r="F652" i="4"/>
  <c r="AX651" i="4"/>
  <c r="AT651" i="4"/>
  <c r="AT515" i="4" s="1"/>
  <c r="AP651" i="4"/>
  <c r="AL651" i="4"/>
  <c r="AH651" i="4"/>
  <c r="AD651" i="4"/>
  <c r="Z651" i="4"/>
  <c r="V651" i="4"/>
  <c r="R651" i="4"/>
  <c r="N651" i="4"/>
  <c r="N515" i="4" s="1"/>
  <c r="J651" i="4"/>
  <c r="F651" i="4"/>
  <c r="AW650" i="4"/>
  <c r="AV650" i="4"/>
  <c r="AU650" i="4"/>
  <c r="AS650" i="4"/>
  <c r="AR650" i="4"/>
  <c r="AQ650" i="4"/>
  <c r="AQ514" i="4" s="1"/>
  <c r="AO650" i="4"/>
  <c r="AN650" i="4"/>
  <c r="AM650" i="4"/>
  <c r="AK650" i="4"/>
  <c r="AJ650" i="4"/>
  <c r="AI650" i="4"/>
  <c r="AG650" i="4"/>
  <c r="AF650" i="4"/>
  <c r="AF514" i="4" s="1"/>
  <c r="AE650" i="4"/>
  <c r="AC650" i="4"/>
  <c r="AB650" i="4"/>
  <c r="AA650" i="4"/>
  <c r="Y650" i="4"/>
  <c r="X650" i="4"/>
  <c r="W650" i="4"/>
  <c r="U650" i="4"/>
  <c r="U514" i="4" s="1"/>
  <c r="T650" i="4"/>
  <c r="S650" i="4"/>
  <c r="Q650" i="4"/>
  <c r="P650" i="4"/>
  <c r="O650" i="4"/>
  <c r="M650" i="4"/>
  <c r="L650" i="4"/>
  <c r="K650" i="4"/>
  <c r="K514" i="4" s="1"/>
  <c r="I650" i="4"/>
  <c r="H650" i="4"/>
  <c r="G650" i="4"/>
  <c r="E650" i="4"/>
  <c r="D650" i="4"/>
  <c r="C650" i="4"/>
  <c r="AZ513" i="4"/>
  <c r="AX649" i="4"/>
  <c r="AT649" i="4"/>
  <c r="AP649" i="4"/>
  <c r="AL649" i="4"/>
  <c r="AH649" i="4"/>
  <c r="AD649" i="4"/>
  <c r="Z649" i="4"/>
  <c r="Z513" i="4" s="1"/>
  <c r="V649" i="4"/>
  <c r="R649" i="4"/>
  <c r="N649" i="4"/>
  <c r="J649" i="4"/>
  <c r="F649" i="4"/>
  <c r="AY512" i="4"/>
  <c r="AX648" i="4"/>
  <c r="AT648" i="4"/>
  <c r="AP648" i="4"/>
  <c r="AL648" i="4"/>
  <c r="AH648" i="4"/>
  <c r="AD648" i="4"/>
  <c r="Z648" i="4"/>
  <c r="V648" i="4"/>
  <c r="V512" i="4" s="1"/>
  <c r="R648" i="4"/>
  <c r="N648" i="4"/>
  <c r="J648" i="4"/>
  <c r="F648" i="4"/>
  <c r="AW647" i="4"/>
  <c r="AV647" i="4"/>
  <c r="AU647" i="4"/>
  <c r="AS647" i="4"/>
  <c r="AS511" i="4" s="1"/>
  <c r="AR647" i="4"/>
  <c r="AQ647" i="4"/>
  <c r="AO647" i="4"/>
  <c r="AN647" i="4"/>
  <c r="AM647" i="4"/>
  <c r="AK647" i="4"/>
  <c r="AJ647" i="4"/>
  <c r="AI647" i="4"/>
  <c r="AI511" i="4" s="1"/>
  <c r="AG647" i="4"/>
  <c r="AF647" i="4"/>
  <c r="AE647" i="4"/>
  <c r="AC647" i="4"/>
  <c r="AB647" i="4"/>
  <c r="AA647" i="4"/>
  <c r="Y647" i="4"/>
  <c r="X647" i="4"/>
  <c r="X511" i="4" s="1"/>
  <c r="W647" i="4"/>
  <c r="U647" i="4"/>
  <c r="T647" i="4"/>
  <c r="S647" i="4"/>
  <c r="Q647" i="4"/>
  <c r="P647" i="4"/>
  <c r="O647" i="4"/>
  <c r="M647" i="4"/>
  <c r="M511" i="4" s="1"/>
  <c r="L647" i="4"/>
  <c r="K647" i="4"/>
  <c r="I647" i="4"/>
  <c r="H647" i="4"/>
  <c r="G647" i="4"/>
  <c r="E647" i="4"/>
  <c r="D647" i="4"/>
  <c r="C647" i="4"/>
  <c r="C511" i="4" s="1"/>
  <c r="AX646" i="4"/>
  <c r="AT646" i="4"/>
  <c r="AP646" i="4"/>
  <c r="AL646" i="4"/>
  <c r="AH646" i="4"/>
  <c r="AH510" i="4" s="1"/>
  <c r="AD646" i="4"/>
  <c r="Z646" i="4"/>
  <c r="V646" i="4"/>
  <c r="R646" i="4"/>
  <c r="N646" i="4"/>
  <c r="J646" i="4"/>
  <c r="F646" i="4"/>
  <c r="BA509" i="4"/>
  <c r="AX645" i="4"/>
  <c r="AT645" i="4"/>
  <c r="AP645" i="4"/>
  <c r="AL645" i="4"/>
  <c r="AH645" i="4"/>
  <c r="AD645" i="4"/>
  <c r="AD509" i="4" s="1"/>
  <c r="Z645" i="4"/>
  <c r="V645" i="4"/>
  <c r="R645" i="4"/>
  <c r="N645" i="4"/>
  <c r="J645" i="4"/>
  <c r="F645" i="4"/>
  <c r="AW644" i="4"/>
  <c r="AV644" i="4"/>
  <c r="AV508" i="4" s="1"/>
  <c r="AU644" i="4"/>
  <c r="AS644" i="4"/>
  <c r="AR644" i="4"/>
  <c r="AQ644" i="4"/>
  <c r="AO644" i="4"/>
  <c r="AN644" i="4"/>
  <c r="AM644" i="4"/>
  <c r="AK644" i="4"/>
  <c r="AK508" i="4" s="1"/>
  <c r="AJ644" i="4"/>
  <c r="AI644" i="4"/>
  <c r="AG644" i="4"/>
  <c r="AF644" i="4"/>
  <c r="AE644" i="4"/>
  <c r="AC644" i="4"/>
  <c r="AB644" i="4"/>
  <c r="AA644" i="4"/>
  <c r="AA508" i="4" s="1"/>
  <c r="Y644" i="4"/>
  <c r="X644" i="4"/>
  <c r="W644" i="4"/>
  <c r="U644" i="4"/>
  <c r="T644" i="4"/>
  <c r="S644" i="4"/>
  <c r="Q644" i="4"/>
  <c r="P644" i="4"/>
  <c r="P508" i="4" s="1"/>
  <c r="O644" i="4"/>
  <c r="M644" i="4"/>
  <c r="L644" i="4"/>
  <c r="K644" i="4"/>
  <c r="I644" i="4"/>
  <c r="H644" i="4"/>
  <c r="G644" i="4"/>
  <c r="E644" i="4"/>
  <c r="E508" i="4" s="1"/>
  <c r="D644" i="4"/>
  <c r="C644" i="4"/>
  <c r="AX643" i="4"/>
  <c r="AT643" i="4"/>
  <c r="AP643" i="4"/>
  <c r="AP507" i="4" s="1"/>
  <c r="AL643" i="4"/>
  <c r="AH643" i="4"/>
  <c r="AD643" i="4"/>
  <c r="Z643" i="4"/>
  <c r="V643" i="4"/>
  <c r="R643" i="4"/>
  <c r="N643" i="4"/>
  <c r="J643" i="4"/>
  <c r="J507" i="4" s="1"/>
  <c r="F643" i="4"/>
  <c r="AX642" i="4"/>
  <c r="AT642" i="4"/>
  <c r="AP642" i="4"/>
  <c r="AL642" i="4"/>
  <c r="AL506" i="4" s="1"/>
  <c r="AH642" i="4"/>
  <c r="AD642" i="4"/>
  <c r="Z642" i="4"/>
  <c r="V642" i="4"/>
  <c r="R642" i="4"/>
  <c r="N642" i="4"/>
  <c r="J642" i="4"/>
  <c r="F642" i="4"/>
  <c r="F506" i="4" s="1"/>
  <c r="AX641" i="4"/>
  <c r="AT641" i="4"/>
  <c r="AP641" i="4"/>
  <c r="AL641" i="4"/>
  <c r="AH641" i="4"/>
  <c r="AH505" i="4" s="1"/>
  <c r="AD641" i="4"/>
  <c r="Z641" i="4"/>
  <c r="V641" i="4"/>
  <c r="R641" i="4"/>
  <c r="N641" i="4"/>
  <c r="J641" i="4"/>
  <c r="F641" i="4"/>
  <c r="AW640" i="4"/>
  <c r="AW504" i="4" s="1"/>
  <c r="AV640" i="4"/>
  <c r="AU640" i="4"/>
  <c r="AS640" i="4"/>
  <c r="AR640" i="4"/>
  <c r="AQ640" i="4"/>
  <c r="AO640" i="4"/>
  <c r="AN640" i="4"/>
  <c r="AM640" i="4"/>
  <c r="AM504" i="4" s="1"/>
  <c r="AK640" i="4"/>
  <c r="AJ640" i="4"/>
  <c r="AI640" i="4"/>
  <c r="AG640" i="4"/>
  <c r="AF640" i="4"/>
  <c r="AE640" i="4"/>
  <c r="AC640" i="4"/>
  <c r="AB640" i="4"/>
  <c r="AB504" i="4" s="1"/>
  <c r="AA640" i="4"/>
  <c r="Y640" i="4"/>
  <c r="X640" i="4"/>
  <c r="W640" i="4"/>
  <c r="U640" i="4"/>
  <c r="T640" i="4"/>
  <c r="S640" i="4"/>
  <c r="Q640" i="4"/>
  <c r="Q504" i="4" s="1"/>
  <c r="P640" i="4"/>
  <c r="O640" i="4"/>
  <c r="M640" i="4"/>
  <c r="L640" i="4"/>
  <c r="K640" i="4"/>
  <c r="I640" i="4"/>
  <c r="H640" i="4"/>
  <c r="G640" i="4"/>
  <c r="G504" i="4" s="1"/>
  <c r="E640" i="4"/>
  <c r="D640" i="4"/>
  <c r="C640" i="4"/>
  <c r="AX639" i="4"/>
  <c r="AT639" i="4"/>
  <c r="AT503" i="4" s="1"/>
  <c r="AP639" i="4"/>
  <c r="AL639" i="4"/>
  <c r="AH639" i="4"/>
  <c r="AD639" i="4"/>
  <c r="Z639" i="4"/>
  <c r="V639" i="4"/>
  <c r="R639" i="4"/>
  <c r="N639" i="4"/>
  <c r="N503" i="4" s="1"/>
  <c r="J639" i="4"/>
  <c r="F639" i="4"/>
  <c r="AX638" i="4"/>
  <c r="AT638" i="4"/>
  <c r="AP638" i="4"/>
  <c r="AP502" i="4" s="1"/>
  <c r="AL638" i="4"/>
  <c r="AH638" i="4"/>
  <c r="AD638" i="4"/>
  <c r="Z638" i="4"/>
  <c r="V638" i="4"/>
  <c r="R638" i="4"/>
  <c r="N638" i="4"/>
  <c r="J638" i="4"/>
  <c r="J502" i="4" s="1"/>
  <c r="F638" i="4"/>
  <c r="AX637" i="4"/>
  <c r="AT637" i="4"/>
  <c r="AP637" i="4"/>
  <c r="AL637" i="4"/>
  <c r="AL501" i="4" s="1"/>
  <c r="AH637" i="4"/>
  <c r="AD637" i="4"/>
  <c r="Z637" i="4"/>
  <c r="V637" i="4"/>
  <c r="R637" i="4"/>
  <c r="N637" i="4"/>
  <c r="J637" i="4"/>
  <c r="F637" i="4"/>
  <c r="F501" i="4" s="1"/>
  <c r="AX636" i="4"/>
  <c r="AT636" i="4"/>
  <c r="AP636" i="4"/>
  <c r="AL636" i="4"/>
  <c r="AH636" i="4"/>
  <c r="AH500" i="4" s="1"/>
  <c r="AD636" i="4"/>
  <c r="Z636" i="4"/>
  <c r="V636" i="4"/>
  <c r="R636" i="4"/>
  <c r="N636" i="4"/>
  <c r="J636" i="4"/>
  <c r="F636" i="4"/>
  <c r="BA499" i="4"/>
  <c r="AX635" i="4"/>
  <c r="AT635" i="4"/>
  <c r="AP635" i="4"/>
  <c r="AL635" i="4"/>
  <c r="AH635" i="4"/>
  <c r="AD635" i="4"/>
  <c r="AD499" i="4" s="1"/>
  <c r="Z635" i="4"/>
  <c r="V635" i="4"/>
  <c r="R635" i="4"/>
  <c r="N635" i="4"/>
  <c r="J635" i="4"/>
  <c r="F635" i="4"/>
  <c r="AZ498" i="4"/>
  <c r="AX634" i="4"/>
  <c r="AT634" i="4"/>
  <c r="AP634" i="4"/>
  <c r="AL634" i="4"/>
  <c r="AH634" i="4"/>
  <c r="AD634" i="4"/>
  <c r="Z634" i="4"/>
  <c r="Z498" i="4" s="1"/>
  <c r="V634" i="4"/>
  <c r="R634" i="4"/>
  <c r="N634" i="4"/>
  <c r="J634" i="4"/>
  <c r="F634" i="4"/>
  <c r="AY497" i="4"/>
  <c r="AX633" i="4"/>
  <c r="AT633" i="4"/>
  <c r="AP633" i="4"/>
  <c r="AL633" i="4"/>
  <c r="AH633" i="4"/>
  <c r="AD633" i="4"/>
  <c r="Z633" i="4"/>
  <c r="V633" i="4"/>
  <c r="V497" i="4" s="1"/>
  <c r="R633" i="4"/>
  <c r="N633" i="4"/>
  <c r="J633" i="4"/>
  <c r="F633" i="4"/>
  <c r="AW632" i="4"/>
  <c r="AV632" i="4"/>
  <c r="AU632" i="4"/>
  <c r="AS632" i="4"/>
  <c r="AS496" i="4" s="1"/>
  <c r="AR632" i="4"/>
  <c r="AQ632" i="4"/>
  <c r="AO632" i="4"/>
  <c r="AN632" i="4"/>
  <c r="AM632" i="4"/>
  <c r="AK632" i="4"/>
  <c r="AJ632" i="4"/>
  <c r="AI632" i="4"/>
  <c r="AI496" i="4" s="1"/>
  <c r="AG632" i="4"/>
  <c r="AF632" i="4"/>
  <c r="AE632" i="4"/>
  <c r="AC632" i="4"/>
  <c r="AB632" i="4"/>
  <c r="AA632" i="4"/>
  <c r="Y632" i="4"/>
  <c r="X632" i="4"/>
  <c r="X496" i="4" s="1"/>
  <c r="W632" i="4"/>
  <c r="U632" i="4"/>
  <c r="T632" i="4"/>
  <c r="S632" i="4"/>
  <c r="Q632" i="4"/>
  <c r="P632" i="4"/>
  <c r="O632" i="4"/>
  <c r="O496" i="4" s="1"/>
  <c r="M632" i="4"/>
  <c r="M496" i="4" s="1"/>
  <c r="L632" i="4"/>
  <c r="K632" i="4"/>
  <c r="I632" i="4"/>
  <c r="H632" i="4"/>
  <c r="G632" i="4"/>
  <c r="E632" i="4"/>
  <c r="D632" i="4"/>
  <c r="D496" i="4" s="1"/>
  <c r="C632" i="4"/>
  <c r="C496" i="4" s="1"/>
  <c r="AX631" i="4"/>
  <c r="AT631" i="4"/>
  <c r="AU631" i="4" s="1"/>
  <c r="AU495" i="4" s="1"/>
  <c r="AP631" i="4"/>
  <c r="AL631" i="4"/>
  <c r="AM631" i="4" s="1"/>
  <c r="AH631" i="4"/>
  <c r="AD631" i="4"/>
  <c r="AE631" i="4" s="1"/>
  <c r="AE495" i="4" s="1"/>
  <c r="Z631" i="4"/>
  <c r="V631" i="4"/>
  <c r="W631" i="4" s="1"/>
  <c r="R631" i="4"/>
  <c r="N631" i="4"/>
  <c r="O631" i="4" s="1"/>
  <c r="J631" i="4"/>
  <c r="F631" i="4"/>
  <c r="BA494" i="4"/>
  <c r="AX630" i="4"/>
  <c r="AT630" i="4"/>
  <c r="AP630" i="4"/>
  <c r="AL630" i="4"/>
  <c r="AH630" i="4"/>
  <c r="AH494" i="4" s="1"/>
  <c r="AD630" i="4"/>
  <c r="AD494" i="4" s="1"/>
  <c r="Z630" i="4"/>
  <c r="V630" i="4"/>
  <c r="R630" i="4"/>
  <c r="N630" i="4"/>
  <c r="J630" i="4"/>
  <c r="F630" i="4"/>
  <c r="BA493" i="4"/>
  <c r="AZ493" i="4"/>
  <c r="AX629" i="4"/>
  <c r="AT629" i="4"/>
  <c r="AP629" i="4"/>
  <c r="AL629" i="4"/>
  <c r="AH629" i="4"/>
  <c r="AD629" i="4"/>
  <c r="AD493" i="4" s="1"/>
  <c r="Z629" i="4"/>
  <c r="Z493" i="4" s="1"/>
  <c r="V629" i="4"/>
  <c r="R629" i="4"/>
  <c r="N629" i="4"/>
  <c r="J629" i="4"/>
  <c r="F629" i="4"/>
  <c r="AZ492" i="4"/>
  <c r="AY492" i="4"/>
  <c r="AX628" i="4"/>
  <c r="AT628" i="4"/>
  <c r="AP628" i="4"/>
  <c r="AL628" i="4"/>
  <c r="AH628" i="4"/>
  <c r="AD628" i="4"/>
  <c r="Z628" i="4"/>
  <c r="Z492" i="4" s="1"/>
  <c r="V628" i="4"/>
  <c r="V492" i="4" s="1"/>
  <c r="R628" i="4"/>
  <c r="N628" i="4"/>
  <c r="J628" i="4"/>
  <c r="F628" i="4"/>
  <c r="AW627" i="4"/>
  <c r="AV627" i="4"/>
  <c r="AS627" i="4"/>
  <c r="AS491" i="4" s="1"/>
  <c r="AR627" i="4"/>
  <c r="AR491" i="4" s="1"/>
  <c r="AO627" i="4"/>
  <c r="AN627" i="4"/>
  <c r="AN491" i="4" s="1"/>
  <c r="AK627" i="4"/>
  <c r="AJ627" i="4"/>
  <c r="AG627" i="4"/>
  <c r="AG491" i="4" s="1"/>
  <c r="AF627" i="4"/>
  <c r="AC627" i="4"/>
  <c r="AB627" i="4"/>
  <c r="Y627" i="4"/>
  <c r="X627" i="4"/>
  <c r="U627" i="4"/>
  <c r="T627" i="4"/>
  <c r="Q627" i="4"/>
  <c r="Q491" i="4" s="1"/>
  <c r="P627" i="4"/>
  <c r="M627" i="4"/>
  <c r="L627" i="4"/>
  <c r="K627" i="4"/>
  <c r="K491" i="4" s="1"/>
  <c r="I627" i="4"/>
  <c r="I491" i="4" s="1"/>
  <c r="H627" i="4"/>
  <c r="H491" i="4" s="1"/>
  <c r="G627" i="4"/>
  <c r="G491" i="4" s="1"/>
  <c r="E627" i="4"/>
  <c r="D627" i="4"/>
  <c r="C627" i="4"/>
  <c r="C491" i="4" s="1"/>
  <c r="BA490" i="4"/>
  <c r="AX626" i="4"/>
  <c r="AT626" i="4"/>
  <c r="AP626" i="4"/>
  <c r="AL626" i="4"/>
  <c r="AH626" i="4"/>
  <c r="AH490" i="4" s="1"/>
  <c r="AD626" i="4"/>
  <c r="AD490" i="4" s="1"/>
  <c r="Z626" i="4"/>
  <c r="V626" i="4"/>
  <c r="R626" i="4"/>
  <c r="N626" i="4"/>
  <c r="J626" i="4"/>
  <c r="F626" i="4"/>
  <c r="BA488" i="4"/>
  <c r="AZ488" i="4"/>
  <c r="AX624" i="4"/>
  <c r="AT624" i="4"/>
  <c r="AP624" i="4"/>
  <c r="AL624" i="4"/>
  <c r="AH624" i="4"/>
  <c r="AD624" i="4"/>
  <c r="AD488" i="4" s="1"/>
  <c r="Z624" i="4"/>
  <c r="Z488" i="4" s="1"/>
  <c r="V624" i="4"/>
  <c r="R624" i="4"/>
  <c r="N624" i="4"/>
  <c r="J624" i="4"/>
  <c r="F624" i="4"/>
  <c r="AZ487" i="4"/>
  <c r="AY487" i="4"/>
  <c r="AX623" i="4"/>
  <c r="AT623" i="4"/>
  <c r="AP623" i="4"/>
  <c r="AL623" i="4"/>
  <c r="AH623" i="4"/>
  <c r="AD623" i="4"/>
  <c r="Z623" i="4"/>
  <c r="Z487" i="4" s="1"/>
  <c r="V623" i="4"/>
  <c r="V487" i="4" s="1"/>
  <c r="R623" i="4"/>
  <c r="N623" i="4"/>
  <c r="J623" i="4"/>
  <c r="F623" i="4"/>
  <c r="AY486" i="4"/>
  <c r="AX622" i="4"/>
  <c r="AX486" i="4" s="1"/>
  <c r="AT622" i="4"/>
  <c r="AP622" i="4"/>
  <c r="AL622" i="4"/>
  <c r="AH622" i="4"/>
  <c r="AD622" i="4"/>
  <c r="Z622" i="4"/>
  <c r="V622" i="4"/>
  <c r="V486" i="4" s="1"/>
  <c r="R622" i="4"/>
  <c r="R486" i="4" s="1"/>
  <c r="N622" i="4"/>
  <c r="J622" i="4"/>
  <c r="F622" i="4"/>
  <c r="AW621" i="4"/>
  <c r="AV621" i="4"/>
  <c r="AU621" i="4"/>
  <c r="AS621" i="4"/>
  <c r="AS485" i="4" s="1"/>
  <c r="AR621" i="4"/>
  <c r="AR485" i="4" s="1"/>
  <c r="AQ621" i="4"/>
  <c r="AO621" i="4"/>
  <c r="AN621" i="4"/>
  <c r="AM621" i="4"/>
  <c r="AK621" i="4"/>
  <c r="AJ621" i="4"/>
  <c r="AI621" i="4"/>
  <c r="AI485" i="4" s="1"/>
  <c r="AG621" i="4"/>
  <c r="AG485" i="4" s="1"/>
  <c r="AF621" i="4"/>
  <c r="AE621" i="4"/>
  <c r="AC621" i="4"/>
  <c r="AB621" i="4"/>
  <c r="AA621" i="4"/>
  <c r="Y621" i="4"/>
  <c r="X621" i="4"/>
  <c r="X485" i="4" s="1"/>
  <c r="W621" i="4"/>
  <c r="W485" i="4" s="1"/>
  <c r="U621" i="4"/>
  <c r="T621" i="4"/>
  <c r="S621" i="4"/>
  <c r="Q621" i="4"/>
  <c r="P621" i="4"/>
  <c r="O621" i="4"/>
  <c r="M621" i="4"/>
  <c r="M485" i="4" s="1"/>
  <c r="L621" i="4"/>
  <c r="L485" i="4" s="1"/>
  <c r="K621" i="4"/>
  <c r="I621" i="4"/>
  <c r="H621" i="4"/>
  <c r="G621" i="4"/>
  <c r="E621" i="4"/>
  <c r="D621" i="4"/>
  <c r="C621" i="4"/>
  <c r="C485" i="4" s="1"/>
  <c r="BA484" i="4"/>
  <c r="AX620" i="4"/>
  <c r="AT620" i="4"/>
  <c r="AP620" i="4"/>
  <c r="AL620" i="4"/>
  <c r="AL484" i="4" s="1"/>
  <c r="AH620" i="4"/>
  <c r="AH484" i="4" s="1"/>
  <c r="AD620" i="4"/>
  <c r="AD484" i="4" s="1"/>
  <c r="Z620" i="4"/>
  <c r="Z484" i="4" s="1"/>
  <c r="V620" i="4"/>
  <c r="V484" i="4" s="1"/>
  <c r="R620" i="4"/>
  <c r="R484" i="4" s="1"/>
  <c r="N620" i="4"/>
  <c r="N484" i="4" s="1"/>
  <c r="J620" i="4"/>
  <c r="J484" i="4" s="1"/>
  <c r="F620" i="4"/>
  <c r="F484" i="4" s="1"/>
  <c r="AZ483" i="4"/>
  <c r="AY483" i="4"/>
  <c r="AX619" i="4"/>
  <c r="AT619" i="4"/>
  <c r="AP619" i="4"/>
  <c r="AL619" i="4"/>
  <c r="AH619" i="4"/>
  <c r="AD619" i="4"/>
  <c r="Z619" i="4"/>
  <c r="Z483" i="4" s="1"/>
  <c r="V619" i="4"/>
  <c r="V483" i="4" s="1"/>
  <c r="R619" i="4"/>
  <c r="N619" i="4"/>
  <c r="J619" i="4"/>
  <c r="F619" i="4"/>
  <c r="AY482" i="4"/>
  <c r="AX618" i="4"/>
  <c r="AX482" i="4" s="1"/>
  <c r="AT618" i="4"/>
  <c r="AP618" i="4"/>
  <c r="AL618" i="4"/>
  <c r="AH618" i="4"/>
  <c r="AD618" i="4"/>
  <c r="Z618" i="4"/>
  <c r="V618" i="4"/>
  <c r="V482" i="4" s="1"/>
  <c r="R618" i="4"/>
  <c r="R482" i="4" s="1"/>
  <c r="N618" i="4"/>
  <c r="J618" i="4"/>
  <c r="F618" i="4"/>
  <c r="AX617" i="4"/>
  <c r="AX481" i="4" s="1"/>
  <c r="AT617" i="4"/>
  <c r="AT481" i="4" s="1"/>
  <c r="AP617" i="4"/>
  <c r="AL617" i="4"/>
  <c r="AH617" i="4"/>
  <c r="AD617" i="4"/>
  <c r="Z617" i="4"/>
  <c r="V617" i="4"/>
  <c r="R617" i="4"/>
  <c r="R481" i="4" s="1"/>
  <c r="N617" i="4"/>
  <c r="N481" i="4" s="1"/>
  <c r="J617" i="4"/>
  <c r="F617" i="4"/>
  <c r="AX616" i="4"/>
  <c r="AT616" i="4"/>
  <c r="AT480" i="4" s="1"/>
  <c r="AP616" i="4"/>
  <c r="AP480" i="4" s="1"/>
  <c r="AL616" i="4"/>
  <c r="AH616" i="4"/>
  <c r="AD616" i="4"/>
  <c r="Z616" i="4"/>
  <c r="V616" i="4"/>
  <c r="R616" i="4"/>
  <c r="N616" i="4"/>
  <c r="N480" i="4" s="1"/>
  <c r="J616" i="4"/>
  <c r="J480" i="4" s="1"/>
  <c r="F616" i="4"/>
  <c r="AW615" i="4"/>
  <c r="AV615" i="4"/>
  <c r="AU615" i="4"/>
  <c r="AS615" i="4"/>
  <c r="AR615" i="4"/>
  <c r="AQ615" i="4"/>
  <c r="AQ479" i="4" s="1"/>
  <c r="AO615" i="4"/>
  <c r="AO479" i="4" s="1"/>
  <c r="AN615" i="4"/>
  <c r="AM615" i="4"/>
  <c r="AK615" i="4"/>
  <c r="AJ615" i="4"/>
  <c r="AI615" i="4"/>
  <c r="AG615" i="4"/>
  <c r="AF615" i="4"/>
  <c r="AF479" i="4" s="1"/>
  <c r="AE615" i="4"/>
  <c r="AE479" i="4" s="1"/>
  <c r="AC615" i="4"/>
  <c r="AB615" i="4"/>
  <c r="AA615" i="4"/>
  <c r="Y615" i="4"/>
  <c r="X615" i="4"/>
  <c r="W615" i="4"/>
  <c r="U615" i="4"/>
  <c r="U479" i="4" s="1"/>
  <c r="T615" i="4"/>
  <c r="T479" i="4" s="1"/>
  <c r="S615" i="4"/>
  <c r="Q615" i="4"/>
  <c r="P615" i="4"/>
  <c r="O615" i="4"/>
  <c r="M615" i="4"/>
  <c r="L615" i="4"/>
  <c r="K615" i="4"/>
  <c r="I615" i="4"/>
  <c r="I479" i="4" s="1"/>
  <c r="H615" i="4"/>
  <c r="G615" i="4"/>
  <c r="E615" i="4"/>
  <c r="D615" i="4"/>
  <c r="C615" i="4"/>
  <c r="AY478" i="4"/>
  <c r="AX614" i="4"/>
  <c r="AT614" i="4"/>
  <c r="AP614" i="4"/>
  <c r="AL614" i="4"/>
  <c r="AH614" i="4"/>
  <c r="AD614" i="4"/>
  <c r="Z614" i="4"/>
  <c r="V614" i="4"/>
  <c r="V478" i="4" s="1"/>
  <c r="R614" i="4"/>
  <c r="N614" i="4"/>
  <c r="J614" i="4"/>
  <c r="F614" i="4"/>
  <c r="AX613" i="4"/>
  <c r="AX477" i="4" s="1"/>
  <c r="AT613" i="4"/>
  <c r="AP613" i="4"/>
  <c r="AL613" i="4"/>
  <c r="AH613" i="4"/>
  <c r="AD613" i="4"/>
  <c r="Z613" i="4"/>
  <c r="V613" i="4"/>
  <c r="R613" i="4"/>
  <c r="R477" i="4" s="1"/>
  <c r="N613" i="4"/>
  <c r="J613" i="4"/>
  <c r="F613" i="4"/>
  <c r="AW612" i="4"/>
  <c r="AV612" i="4"/>
  <c r="AU612" i="4"/>
  <c r="AS612" i="4"/>
  <c r="AR612" i="4"/>
  <c r="AR476" i="4" s="1"/>
  <c r="AQ612" i="4"/>
  <c r="AO612" i="4"/>
  <c r="AN612" i="4"/>
  <c r="AM612" i="4"/>
  <c r="AK612" i="4"/>
  <c r="AJ612" i="4"/>
  <c r="AI612" i="4"/>
  <c r="AG612" i="4"/>
  <c r="AG476" i="4" s="1"/>
  <c r="AF612" i="4"/>
  <c r="AE612" i="4"/>
  <c r="AC612" i="4"/>
  <c r="AB612" i="4"/>
  <c r="AA612" i="4"/>
  <c r="Y612" i="4"/>
  <c r="X612" i="4"/>
  <c r="W612" i="4"/>
  <c r="W476" i="4" s="1"/>
  <c r="U612" i="4"/>
  <c r="T612" i="4"/>
  <c r="S612" i="4"/>
  <c r="Q612" i="4"/>
  <c r="P612" i="4"/>
  <c r="O612" i="4"/>
  <c r="M612" i="4"/>
  <c r="L612" i="4"/>
  <c r="L476" i="4" s="1"/>
  <c r="K612" i="4"/>
  <c r="I612" i="4"/>
  <c r="H612" i="4"/>
  <c r="G612" i="4"/>
  <c r="E612" i="4"/>
  <c r="D612" i="4"/>
  <c r="C612" i="4"/>
  <c r="BA475" i="4"/>
  <c r="AX611" i="4"/>
  <c r="AT611" i="4"/>
  <c r="AP611" i="4"/>
  <c r="AL611" i="4"/>
  <c r="AH611" i="4"/>
  <c r="AD611" i="4"/>
  <c r="AD475" i="4" s="1"/>
  <c r="Z611" i="4"/>
  <c r="V611" i="4"/>
  <c r="R611" i="4"/>
  <c r="N611" i="4"/>
  <c r="J611" i="4"/>
  <c r="F611" i="4"/>
  <c r="AZ474" i="4"/>
  <c r="AX610" i="4"/>
  <c r="AT610" i="4"/>
  <c r="AP610" i="4"/>
  <c r="AL610" i="4"/>
  <c r="AH610" i="4"/>
  <c r="AD610" i="4"/>
  <c r="Z610" i="4"/>
  <c r="Z474" i="4" s="1"/>
  <c r="V610" i="4"/>
  <c r="R610" i="4"/>
  <c r="N610" i="4"/>
  <c r="J610" i="4"/>
  <c r="F610" i="4"/>
  <c r="AW609" i="4"/>
  <c r="AV609" i="4"/>
  <c r="AU609" i="4"/>
  <c r="AU473" i="4" s="1"/>
  <c r="AS609" i="4"/>
  <c r="AR609" i="4"/>
  <c r="AQ609" i="4"/>
  <c r="AO609" i="4"/>
  <c r="AN609" i="4"/>
  <c r="AM609" i="4"/>
  <c r="AK609" i="4"/>
  <c r="AJ609" i="4"/>
  <c r="AJ473" i="4" s="1"/>
  <c r="AI609" i="4"/>
  <c r="AG609" i="4"/>
  <c r="AF609" i="4"/>
  <c r="AE609" i="4"/>
  <c r="AC609" i="4"/>
  <c r="AB609" i="4"/>
  <c r="AA609" i="4"/>
  <c r="Y609" i="4"/>
  <c r="Y473" i="4" s="1"/>
  <c r="X609" i="4"/>
  <c r="W609" i="4"/>
  <c r="U609" i="4"/>
  <c r="T609" i="4"/>
  <c r="S609" i="4"/>
  <c r="Q609" i="4"/>
  <c r="P609" i="4"/>
  <c r="O609" i="4"/>
  <c r="O473" i="4" s="1"/>
  <c r="M609" i="4"/>
  <c r="L609" i="4"/>
  <c r="K609" i="4"/>
  <c r="I609" i="4"/>
  <c r="H609" i="4"/>
  <c r="G609" i="4"/>
  <c r="E609" i="4"/>
  <c r="D609" i="4"/>
  <c r="D473" i="4" s="1"/>
  <c r="C609" i="4"/>
  <c r="AX608" i="4"/>
  <c r="AT608" i="4"/>
  <c r="AP608" i="4"/>
  <c r="AL608" i="4"/>
  <c r="AL472" i="4" s="1"/>
  <c r="AH608" i="4"/>
  <c r="AD608" i="4"/>
  <c r="Z608" i="4"/>
  <c r="V608" i="4"/>
  <c r="R608" i="4"/>
  <c r="N608" i="4"/>
  <c r="J608" i="4"/>
  <c r="F608" i="4"/>
  <c r="F472" i="4" s="1"/>
  <c r="AX607" i="4"/>
  <c r="AT607" i="4"/>
  <c r="AP607" i="4"/>
  <c r="AL607" i="4"/>
  <c r="AH607" i="4"/>
  <c r="AH471" i="4" s="1"/>
  <c r="AD607" i="4"/>
  <c r="Z607" i="4"/>
  <c r="V607" i="4"/>
  <c r="R607" i="4"/>
  <c r="N607" i="4"/>
  <c r="J607" i="4"/>
  <c r="F607" i="4"/>
  <c r="BA469" i="4"/>
  <c r="AX605" i="4"/>
  <c r="AT605" i="4"/>
  <c r="AP605" i="4"/>
  <c r="AL605" i="4"/>
  <c r="AH605" i="4"/>
  <c r="AD605" i="4"/>
  <c r="AD469" i="4" s="1"/>
  <c r="Z605" i="4"/>
  <c r="V605" i="4"/>
  <c r="R605" i="4"/>
  <c r="N605" i="4"/>
  <c r="J605" i="4"/>
  <c r="F605" i="4"/>
  <c r="AZ468" i="4"/>
  <c r="AX604" i="4"/>
  <c r="AT604" i="4"/>
  <c r="AP604" i="4"/>
  <c r="AL604" i="4"/>
  <c r="AH604" i="4"/>
  <c r="AD604" i="4"/>
  <c r="Z604" i="4"/>
  <c r="Z468" i="4" s="1"/>
  <c r="V604" i="4"/>
  <c r="R604" i="4"/>
  <c r="N604" i="4"/>
  <c r="J604" i="4"/>
  <c r="F604" i="4"/>
  <c r="AY467" i="4"/>
  <c r="AX603" i="4"/>
  <c r="AT603" i="4"/>
  <c r="AP603" i="4"/>
  <c r="AL603" i="4"/>
  <c r="AH603" i="4"/>
  <c r="AD603" i="4"/>
  <c r="Z603" i="4"/>
  <c r="V603" i="4"/>
  <c r="V467" i="4" s="1"/>
  <c r="R603" i="4"/>
  <c r="N603" i="4"/>
  <c r="J603" i="4"/>
  <c r="F603" i="4"/>
  <c r="AX602" i="4"/>
  <c r="AX466" i="4" s="1"/>
  <c r="AT602" i="4"/>
  <c r="AP602" i="4"/>
  <c r="AL602" i="4"/>
  <c r="AH602" i="4"/>
  <c r="AD602" i="4"/>
  <c r="Z602" i="4"/>
  <c r="V602" i="4"/>
  <c r="R602" i="4"/>
  <c r="R466" i="4" s="1"/>
  <c r="N602" i="4"/>
  <c r="J602" i="4"/>
  <c r="F602" i="4"/>
  <c r="AW601" i="4"/>
  <c r="AV601" i="4"/>
  <c r="AU601" i="4"/>
  <c r="AS601" i="4"/>
  <c r="AR601" i="4"/>
  <c r="AR465" i="4" s="1"/>
  <c r="AQ601" i="4"/>
  <c r="AO601" i="4"/>
  <c r="AN601" i="4"/>
  <c r="AM601" i="4"/>
  <c r="AK601" i="4"/>
  <c r="AJ601" i="4"/>
  <c r="AI601" i="4"/>
  <c r="AG601" i="4"/>
  <c r="AG465" i="4" s="1"/>
  <c r="AF601" i="4"/>
  <c r="AE601" i="4"/>
  <c r="AC601" i="4"/>
  <c r="AB601" i="4"/>
  <c r="AA601" i="4"/>
  <c r="Y601" i="4"/>
  <c r="X601" i="4"/>
  <c r="W601" i="4"/>
  <c r="W465" i="4" s="1"/>
  <c r="U601" i="4"/>
  <c r="T601" i="4"/>
  <c r="S601" i="4"/>
  <c r="Q601" i="4"/>
  <c r="P601" i="4"/>
  <c r="O601" i="4"/>
  <c r="M601" i="4"/>
  <c r="L601" i="4"/>
  <c r="L465" i="4" s="1"/>
  <c r="K601" i="4"/>
  <c r="I601" i="4"/>
  <c r="H601" i="4"/>
  <c r="G601" i="4"/>
  <c r="E601" i="4"/>
  <c r="D601" i="4"/>
  <c r="C601" i="4"/>
  <c r="BA464" i="4"/>
  <c r="AX600" i="4"/>
  <c r="AT600" i="4"/>
  <c r="AP600" i="4"/>
  <c r="AL600" i="4"/>
  <c r="AH600" i="4"/>
  <c r="AD600" i="4"/>
  <c r="AD464" i="4" s="1"/>
  <c r="Z600" i="4"/>
  <c r="V600" i="4"/>
  <c r="R600" i="4"/>
  <c r="N600" i="4"/>
  <c r="J600" i="4"/>
  <c r="F600" i="4"/>
  <c r="AZ463" i="4"/>
  <c r="AX599" i="4"/>
  <c r="AT599" i="4"/>
  <c r="AP599" i="4"/>
  <c r="AL599" i="4"/>
  <c r="AH599" i="4"/>
  <c r="AD599" i="4"/>
  <c r="Z599" i="4"/>
  <c r="Z463" i="4" s="1"/>
  <c r="V599" i="4"/>
  <c r="R599" i="4"/>
  <c r="N599" i="4"/>
  <c r="J599" i="4"/>
  <c r="F599" i="4"/>
  <c r="AY462" i="4"/>
  <c r="AX598" i="4"/>
  <c r="AT598" i="4"/>
  <c r="AP598" i="4"/>
  <c r="AL598" i="4"/>
  <c r="AH598" i="4"/>
  <c r="AD598" i="4"/>
  <c r="Z598" i="4"/>
  <c r="V598" i="4"/>
  <c r="V462" i="4" s="1"/>
  <c r="R598" i="4"/>
  <c r="N598" i="4"/>
  <c r="J598" i="4"/>
  <c r="F598" i="4"/>
  <c r="AW597" i="4"/>
  <c r="AV597" i="4"/>
  <c r="AU597" i="4"/>
  <c r="AS597" i="4"/>
  <c r="AS461" i="4" s="1"/>
  <c r="AR597" i="4"/>
  <c r="AQ597" i="4"/>
  <c r="AO597" i="4"/>
  <c r="AN597" i="4"/>
  <c r="AM597" i="4"/>
  <c r="AK597" i="4"/>
  <c r="AJ597" i="4"/>
  <c r="AI597" i="4"/>
  <c r="AI461" i="4" s="1"/>
  <c r="AG597" i="4"/>
  <c r="AF597" i="4"/>
  <c r="AE597" i="4"/>
  <c r="AC597" i="4"/>
  <c r="AB597" i="4"/>
  <c r="AA597" i="4"/>
  <c r="Y597" i="4"/>
  <c r="X597" i="4"/>
  <c r="X461" i="4" s="1"/>
  <c r="W597" i="4"/>
  <c r="U597" i="4"/>
  <c r="T597" i="4"/>
  <c r="S597" i="4"/>
  <c r="Q597" i="4"/>
  <c r="P597" i="4"/>
  <c r="O597" i="4"/>
  <c r="M597" i="4"/>
  <c r="M461" i="4" s="1"/>
  <c r="L597" i="4"/>
  <c r="K597" i="4"/>
  <c r="I597" i="4"/>
  <c r="H597" i="4"/>
  <c r="G597" i="4"/>
  <c r="E597" i="4"/>
  <c r="D597" i="4"/>
  <c r="C597" i="4"/>
  <c r="C461" i="4" s="1"/>
  <c r="AX596" i="4"/>
  <c r="AT596" i="4"/>
  <c r="AP596" i="4"/>
  <c r="AL596" i="4"/>
  <c r="AH596" i="4"/>
  <c r="AH460" i="4" s="1"/>
  <c r="AD596" i="4"/>
  <c r="Z596" i="4"/>
  <c r="V596" i="4"/>
  <c r="R596" i="4"/>
  <c r="N596" i="4"/>
  <c r="J596" i="4"/>
  <c r="F596" i="4"/>
  <c r="BA459" i="4"/>
  <c r="AX595" i="4"/>
  <c r="AT595" i="4"/>
  <c r="AP595" i="4"/>
  <c r="AL595" i="4"/>
  <c r="AH595" i="4"/>
  <c r="AD595" i="4"/>
  <c r="AD459" i="4" s="1"/>
  <c r="Z595" i="4"/>
  <c r="V595" i="4"/>
  <c r="R595" i="4"/>
  <c r="N595" i="4"/>
  <c r="J595" i="4"/>
  <c r="F595" i="4"/>
  <c r="AZ458" i="4"/>
  <c r="AX594" i="4"/>
  <c r="AT594" i="4"/>
  <c r="AP594" i="4"/>
  <c r="AL594" i="4"/>
  <c r="AH594" i="4"/>
  <c r="AD594" i="4"/>
  <c r="Z594" i="4"/>
  <c r="Z458" i="4" s="1"/>
  <c r="V594" i="4"/>
  <c r="R594" i="4"/>
  <c r="N594" i="4"/>
  <c r="J594" i="4"/>
  <c r="F594" i="4"/>
  <c r="AW593" i="4"/>
  <c r="AV593" i="4"/>
  <c r="AU593" i="4"/>
  <c r="AU457" i="4" s="1"/>
  <c r="AS593" i="4"/>
  <c r="AR593" i="4"/>
  <c r="AQ593" i="4"/>
  <c r="AO593" i="4"/>
  <c r="AN593" i="4"/>
  <c r="AM593" i="4"/>
  <c r="AK593" i="4"/>
  <c r="AJ593" i="4"/>
  <c r="AJ457" i="4" s="1"/>
  <c r="AI593" i="4"/>
  <c r="AG593" i="4"/>
  <c r="AF593" i="4"/>
  <c r="AE593" i="4"/>
  <c r="AC593" i="4"/>
  <c r="AB593" i="4"/>
  <c r="AA593" i="4"/>
  <c r="Y593" i="4"/>
  <c r="Y457" i="4" s="1"/>
  <c r="X593" i="4"/>
  <c r="W593" i="4"/>
  <c r="U593" i="4"/>
  <c r="T593" i="4"/>
  <c r="S593" i="4"/>
  <c r="Q593" i="4"/>
  <c r="P593" i="4"/>
  <c r="O593" i="4"/>
  <c r="O457" i="4" s="1"/>
  <c r="M593" i="4"/>
  <c r="L593" i="4"/>
  <c r="K593" i="4"/>
  <c r="I593" i="4"/>
  <c r="H593" i="4"/>
  <c r="G593" i="4"/>
  <c r="E593" i="4"/>
  <c r="D593" i="4"/>
  <c r="D457" i="4" s="1"/>
  <c r="C593" i="4"/>
  <c r="AX592" i="4"/>
  <c r="AT592" i="4"/>
  <c r="AP592" i="4"/>
  <c r="AL592" i="4"/>
  <c r="AL456" i="4" s="1"/>
  <c r="AH592" i="4"/>
  <c r="AD592" i="4"/>
  <c r="Z592" i="4"/>
  <c r="V592" i="4"/>
  <c r="R592" i="4"/>
  <c r="N592" i="4"/>
  <c r="J592" i="4"/>
  <c r="F592" i="4"/>
  <c r="F456" i="4" s="1"/>
  <c r="AX591" i="4"/>
  <c r="AT591" i="4"/>
  <c r="AP591" i="4"/>
  <c r="AL591" i="4"/>
  <c r="AH591" i="4"/>
  <c r="AH455" i="4" s="1"/>
  <c r="AD591" i="4"/>
  <c r="Z591" i="4"/>
  <c r="V591" i="4"/>
  <c r="R591" i="4"/>
  <c r="N591" i="4"/>
  <c r="J591" i="4"/>
  <c r="F591" i="4"/>
  <c r="BA454" i="4"/>
  <c r="AX590" i="4"/>
  <c r="AT590" i="4"/>
  <c r="AP590" i="4"/>
  <c r="AL590" i="4"/>
  <c r="AH590" i="4"/>
  <c r="AD590" i="4"/>
  <c r="AD454" i="4" s="1"/>
  <c r="Z590" i="4"/>
  <c r="V590" i="4"/>
  <c r="R590" i="4"/>
  <c r="N590" i="4"/>
  <c r="J590" i="4"/>
  <c r="F590" i="4"/>
  <c r="AW589" i="4"/>
  <c r="AV589" i="4"/>
  <c r="AV453" i="4" s="1"/>
  <c r="AU589" i="4"/>
  <c r="AS589" i="4"/>
  <c r="AR589" i="4"/>
  <c r="AQ589" i="4"/>
  <c r="AO589" i="4"/>
  <c r="AN589" i="4"/>
  <c r="AM589" i="4"/>
  <c r="AK589" i="4"/>
  <c r="AK453" i="4" s="1"/>
  <c r="AJ589" i="4"/>
  <c r="AI589" i="4"/>
  <c r="AG589" i="4"/>
  <c r="AF589" i="4"/>
  <c r="AE589" i="4"/>
  <c r="AC589" i="4"/>
  <c r="AB589" i="4"/>
  <c r="AA589" i="4"/>
  <c r="AA453" i="4" s="1"/>
  <c r="Y589" i="4"/>
  <c r="X589" i="4"/>
  <c r="W589" i="4"/>
  <c r="U589" i="4"/>
  <c r="T589" i="4"/>
  <c r="S589" i="4"/>
  <c r="Q589" i="4"/>
  <c r="P589" i="4"/>
  <c r="P453" i="4" s="1"/>
  <c r="O589" i="4"/>
  <c r="M589" i="4"/>
  <c r="L589" i="4"/>
  <c r="K589" i="4"/>
  <c r="I589" i="4"/>
  <c r="H589" i="4"/>
  <c r="G589" i="4"/>
  <c r="E589" i="4"/>
  <c r="E453" i="4" s="1"/>
  <c r="D589" i="4"/>
  <c r="C589" i="4"/>
  <c r="AX588" i="4"/>
  <c r="AT588" i="4"/>
  <c r="AP588" i="4"/>
  <c r="AP452" i="4" s="1"/>
  <c r="AL588" i="4"/>
  <c r="AH588" i="4"/>
  <c r="AD588" i="4"/>
  <c r="Z588" i="4"/>
  <c r="V588" i="4"/>
  <c r="R588" i="4"/>
  <c r="N588" i="4"/>
  <c r="J588" i="4"/>
  <c r="J452" i="4" s="1"/>
  <c r="F588" i="4"/>
  <c r="AX587" i="4"/>
  <c r="AT587" i="4"/>
  <c r="AP587" i="4"/>
  <c r="AL587" i="4"/>
  <c r="AL451" i="4" s="1"/>
  <c r="AH587" i="4"/>
  <c r="AD587" i="4"/>
  <c r="Z587" i="4"/>
  <c r="V587" i="4"/>
  <c r="R587" i="4"/>
  <c r="N587" i="4"/>
  <c r="J587" i="4"/>
  <c r="F587" i="4"/>
  <c r="F451" i="4" s="1"/>
  <c r="AX586" i="4"/>
  <c r="AT586" i="4"/>
  <c r="AP586" i="4"/>
  <c r="AL586" i="4"/>
  <c r="AH586" i="4"/>
  <c r="AH450" i="4" s="1"/>
  <c r="AD586" i="4"/>
  <c r="Z586" i="4"/>
  <c r="V586" i="4"/>
  <c r="R586" i="4"/>
  <c r="N586" i="4"/>
  <c r="J586" i="4"/>
  <c r="F586" i="4"/>
  <c r="AW585" i="4"/>
  <c r="AW449" i="4" s="1"/>
  <c r="AV585" i="4"/>
  <c r="AU585" i="4"/>
  <c r="AS585" i="4"/>
  <c r="AR585" i="4"/>
  <c r="AQ585" i="4"/>
  <c r="AO585" i="4"/>
  <c r="AN585" i="4"/>
  <c r="AM585" i="4"/>
  <c r="AM449" i="4" s="1"/>
  <c r="AK585" i="4"/>
  <c r="AJ585" i="4"/>
  <c r="AI585" i="4"/>
  <c r="AG585" i="4"/>
  <c r="AF585" i="4"/>
  <c r="AE585" i="4"/>
  <c r="AC585" i="4"/>
  <c r="AB585" i="4"/>
  <c r="AB449" i="4" s="1"/>
  <c r="AA585" i="4"/>
  <c r="Y585" i="4"/>
  <c r="X585" i="4"/>
  <c r="W585" i="4"/>
  <c r="U585" i="4"/>
  <c r="T585" i="4"/>
  <c r="S585" i="4"/>
  <c r="Q585" i="4"/>
  <c r="Q449" i="4" s="1"/>
  <c r="P585" i="4"/>
  <c r="O585" i="4"/>
  <c r="M585" i="4"/>
  <c r="M449" i="4" s="1"/>
  <c r="L585" i="4"/>
  <c r="K585" i="4"/>
  <c r="I585" i="4"/>
  <c r="H585" i="4"/>
  <c r="G585" i="4"/>
  <c r="G449" i="4" s="1"/>
  <c r="E585" i="4"/>
  <c r="D585" i="4"/>
  <c r="C585" i="4"/>
  <c r="C449" i="4" s="1"/>
  <c r="AX583" i="4"/>
  <c r="AT583" i="4"/>
  <c r="AT447" i="4" s="1"/>
  <c r="AP583" i="4"/>
  <c r="AL583" i="4"/>
  <c r="AH583" i="4"/>
  <c r="AH447" i="4" s="1"/>
  <c r="AD583" i="4"/>
  <c r="Z583" i="4"/>
  <c r="V583" i="4"/>
  <c r="R583" i="4"/>
  <c r="N583" i="4"/>
  <c r="N447" i="4" s="1"/>
  <c r="J583" i="4"/>
  <c r="F583" i="4"/>
  <c r="BA446" i="4"/>
  <c r="AX582" i="4"/>
  <c r="AT582" i="4"/>
  <c r="AP582" i="4"/>
  <c r="AP446" i="4" s="1"/>
  <c r="AL582" i="4"/>
  <c r="AH582" i="4"/>
  <c r="AD582" i="4"/>
  <c r="AD446" i="4" s="1"/>
  <c r="Z582" i="4"/>
  <c r="V582" i="4"/>
  <c r="R582" i="4"/>
  <c r="N582" i="4"/>
  <c r="J582" i="4"/>
  <c r="J446" i="4" s="1"/>
  <c r="F582" i="4"/>
  <c r="AZ445" i="4"/>
  <c r="AX581" i="4"/>
  <c r="AT581" i="4"/>
  <c r="AP581" i="4"/>
  <c r="AL581" i="4"/>
  <c r="AL445" i="4" s="1"/>
  <c r="AH581" i="4"/>
  <c r="AD581" i="4"/>
  <c r="Z581" i="4"/>
  <c r="Z445" i="4" s="1"/>
  <c r="V581" i="4"/>
  <c r="R581" i="4"/>
  <c r="N581" i="4"/>
  <c r="J581" i="4"/>
  <c r="F581" i="4"/>
  <c r="F445" i="4" s="1"/>
  <c r="AY444" i="4"/>
  <c r="AX580" i="4"/>
  <c r="AT580" i="4"/>
  <c r="AP580" i="4"/>
  <c r="AL580" i="4"/>
  <c r="AH580" i="4"/>
  <c r="AH444" i="4" s="1"/>
  <c r="AD580" i="4"/>
  <c r="Z580" i="4"/>
  <c r="V580" i="4"/>
  <c r="V444" i="4" s="1"/>
  <c r="R580" i="4"/>
  <c r="N580" i="4"/>
  <c r="J580" i="4"/>
  <c r="F580" i="4"/>
  <c r="AW579" i="4"/>
  <c r="AW443" i="4" s="1"/>
  <c r="AV579" i="4"/>
  <c r="AU579" i="4"/>
  <c r="AS579" i="4"/>
  <c r="AS443" i="4" s="1"/>
  <c r="AR579" i="4"/>
  <c r="AQ579" i="4"/>
  <c r="AO579" i="4"/>
  <c r="AN579" i="4"/>
  <c r="AM579" i="4"/>
  <c r="AM443" i="4" s="1"/>
  <c r="AK579" i="4"/>
  <c r="AJ579" i="4"/>
  <c r="AI579" i="4"/>
  <c r="AI443" i="4" s="1"/>
  <c r="AG579" i="4"/>
  <c r="AF579" i="4"/>
  <c r="AE579" i="4"/>
  <c r="AC579" i="4"/>
  <c r="AB579" i="4"/>
  <c r="AB443" i="4" s="1"/>
  <c r="AA579" i="4"/>
  <c r="Y579" i="4"/>
  <c r="X579" i="4"/>
  <c r="X443" i="4" s="1"/>
  <c r="W579" i="4"/>
  <c r="U579" i="4"/>
  <c r="T579" i="4"/>
  <c r="S579" i="4"/>
  <c r="Q579" i="4"/>
  <c r="Q443" i="4" s="1"/>
  <c r="P579" i="4"/>
  <c r="O579" i="4"/>
  <c r="M579" i="4"/>
  <c r="M443" i="4" s="1"/>
  <c r="L579" i="4"/>
  <c r="K579" i="4"/>
  <c r="I579" i="4"/>
  <c r="H579" i="4"/>
  <c r="G579" i="4"/>
  <c r="G443" i="4" s="1"/>
  <c r="E579" i="4"/>
  <c r="D579" i="4"/>
  <c r="C579" i="4"/>
  <c r="C443" i="4" s="1"/>
  <c r="AX578" i="4"/>
  <c r="AT578" i="4"/>
  <c r="AT442" i="4" s="1"/>
  <c r="AP578" i="4"/>
  <c r="AL578" i="4"/>
  <c r="AH578" i="4"/>
  <c r="AH442" i="4" s="1"/>
  <c r="AD578" i="4"/>
  <c r="Z578" i="4"/>
  <c r="V578" i="4"/>
  <c r="R578" i="4"/>
  <c r="N578" i="4"/>
  <c r="N442" i="4" s="1"/>
  <c r="J578" i="4"/>
  <c r="F578" i="4"/>
  <c r="BA441" i="4"/>
  <c r="N577" i="4"/>
  <c r="N441" i="4" s="1"/>
  <c r="J577" i="4"/>
  <c r="J441" i="4" s="1"/>
  <c r="F577" i="4"/>
  <c r="AX576" i="4"/>
  <c r="AT576" i="4"/>
  <c r="AP576" i="4"/>
  <c r="AP440" i="4" s="1"/>
  <c r="AL576" i="4"/>
  <c r="AL440" i="4" s="1"/>
  <c r="AH576" i="4"/>
  <c r="AD576" i="4"/>
  <c r="Z576" i="4"/>
  <c r="V576" i="4"/>
  <c r="R576" i="4"/>
  <c r="N576" i="4"/>
  <c r="J576" i="4"/>
  <c r="J440" i="4" s="1"/>
  <c r="F576" i="4"/>
  <c r="AW575" i="4"/>
  <c r="AV575" i="4"/>
  <c r="AU575" i="4"/>
  <c r="AS575" i="4"/>
  <c r="AR575" i="4"/>
  <c r="AQ575" i="4"/>
  <c r="AO575" i="4"/>
  <c r="AO439" i="4" s="1"/>
  <c r="AN575" i="4"/>
  <c r="AN439" i="4" s="1"/>
  <c r="AM575" i="4"/>
  <c r="AK575" i="4"/>
  <c r="AJ575" i="4"/>
  <c r="AI575" i="4"/>
  <c r="AG575" i="4"/>
  <c r="AF575" i="4"/>
  <c r="AE575" i="4"/>
  <c r="AE439" i="4" s="1"/>
  <c r="AC575" i="4"/>
  <c r="AC439" i="4" s="1"/>
  <c r="AB575" i="4"/>
  <c r="AA575" i="4"/>
  <c r="Y575" i="4"/>
  <c r="X575" i="4"/>
  <c r="W575" i="4"/>
  <c r="U575" i="4"/>
  <c r="T575" i="4"/>
  <c r="T439" i="4" s="1"/>
  <c r="S575" i="4"/>
  <c r="S439" i="4" s="1"/>
  <c r="Q575" i="4"/>
  <c r="P575" i="4"/>
  <c r="O575" i="4"/>
  <c r="M575" i="4"/>
  <c r="L575" i="4"/>
  <c r="K575" i="4"/>
  <c r="I575" i="4"/>
  <c r="I439" i="4" s="1"/>
  <c r="H575" i="4"/>
  <c r="H439" i="4" s="1"/>
  <c r="G575" i="4"/>
  <c r="E575" i="4"/>
  <c r="D575" i="4"/>
  <c r="C575" i="4"/>
  <c r="AY438" i="4"/>
  <c r="AX574" i="4"/>
  <c r="AX438" i="4" s="1"/>
  <c r="AT574" i="4"/>
  <c r="AP574" i="4"/>
  <c r="AL574" i="4"/>
  <c r="AH574" i="4"/>
  <c r="AD574" i="4"/>
  <c r="Z574" i="4"/>
  <c r="V574" i="4"/>
  <c r="V438" i="4" s="1"/>
  <c r="R574" i="4"/>
  <c r="R438" i="4" s="1"/>
  <c r="N574" i="4"/>
  <c r="J574" i="4"/>
  <c r="F574" i="4"/>
  <c r="AX573" i="4"/>
  <c r="AX437" i="4" s="1"/>
  <c r="AT573" i="4"/>
  <c r="AT437" i="4" s="1"/>
  <c r="AP573" i="4"/>
  <c r="AL573" i="4"/>
  <c r="AH573" i="4"/>
  <c r="AD573" i="4"/>
  <c r="Z573" i="4"/>
  <c r="V573" i="4"/>
  <c r="R573" i="4"/>
  <c r="R437" i="4" s="1"/>
  <c r="N573" i="4"/>
  <c r="N437" i="4" s="1"/>
  <c r="J573" i="4"/>
  <c r="F573" i="4"/>
  <c r="AW572" i="4"/>
  <c r="AV572" i="4"/>
  <c r="AU572" i="4"/>
  <c r="AS572" i="4"/>
  <c r="AR572" i="4"/>
  <c r="AR436" i="4" s="1"/>
  <c r="AQ572" i="4"/>
  <c r="AQ436" i="4" s="1"/>
  <c r="AO572" i="4"/>
  <c r="AN572" i="4"/>
  <c r="AM572" i="4"/>
  <c r="AK572" i="4"/>
  <c r="AJ572" i="4"/>
  <c r="AI572" i="4"/>
  <c r="AG572" i="4"/>
  <c r="AG436" i="4" s="1"/>
  <c r="AF572" i="4"/>
  <c r="AF436" i="4" s="1"/>
  <c r="AE572" i="4"/>
  <c r="AC572" i="4"/>
  <c r="AB572" i="4"/>
  <c r="AA572" i="4"/>
  <c r="Y572" i="4"/>
  <c r="X572" i="4"/>
  <c r="W572" i="4"/>
  <c r="W436" i="4" s="1"/>
  <c r="U572" i="4"/>
  <c r="U436" i="4" s="1"/>
  <c r="T572" i="4"/>
  <c r="S572" i="4"/>
  <c r="Q572" i="4"/>
  <c r="P572" i="4"/>
  <c r="O572" i="4"/>
  <c r="M572" i="4"/>
  <c r="L572" i="4"/>
  <c r="L436" i="4" s="1"/>
  <c r="K572" i="4"/>
  <c r="K436" i="4" s="1"/>
  <c r="I572" i="4"/>
  <c r="H572" i="4"/>
  <c r="G572" i="4"/>
  <c r="E572" i="4"/>
  <c r="D572" i="4"/>
  <c r="C572" i="4"/>
  <c r="BA434" i="4"/>
  <c r="AZ434" i="4"/>
  <c r="AX570" i="4"/>
  <c r="AT570" i="4"/>
  <c r="AP570" i="4"/>
  <c r="AL570" i="4"/>
  <c r="AH570" i="4"/>
  <c r="AD570" i="4"/>
  <c r="AD434" i="4" s="1"/>
  <c r="Z570" i="4"/>
  <c r="Z434" i="4" s="1"/>
  <c r="V570" i="4"/>
  <c r="R570" i="4"/>
  <c r="N570" i="4"/>
  <c r="J570" i="4"/>
  <c r="F570" i="4"/>
  <c r="AZ433" i="4"/>
  <c r="AY433" i="4"/>
  <c r="AX569" i="4"/>
  <c r="AT569" i="4"/>
  <c r="AP569" i="4"/>
  <c r="AL569" i="4"/>
  <c r="AH569" i="4"/>
  <c r="AD569" i="4"/>
  <c r="Z569" i="4"/>
  <c r="Z433" i="4" s="1"/>
  <c r="V569" i="4"/>
  <c r="V433" i="4" s="1"/>
  <c r="R569" i="4"/>
  <c r="N569" i="4"/>
  <c r="J569" i="4"/>
  <c r="F569" i="4"/>
  <c r="AY432" i="4"/>
  <c r="AX568" i="4"/>
  <c r="AX432" i="4" s="1"/>
  <c r="AT568" i="4"/>
  <c r="AP568" i="4"/>
  <c r="AL568" i="4"/>
  <c r="AH568" i="4"/>
  <c r="AD568" i="4"/>
  <c r="Z568" i="4"/>
  <c r="V568" i="4"/>
  <c r="V432" i="4" s="1"/>
  <c r="R568" i="4"/>
  <c r="R432" i="4" s="1"/>
  <c r="N568" i="4"/>
  <c r="J568" i="4"/>
  <c r="F568" i="4"/>
  <c r="AX567" i="4"/>
  <c r="AX431" i="4" s="1"/>
  <c r="AT567" i="4"/>
  <c r="AT431" i="4" s="1"/>
  <c r="AP567" i="4"/>
  <c r="AL567" i="4"/>
  <c r="AH567" i="4"/>
  <c r="AD567" i="4"/>
  <c r="Z567" i="4"/>
  <c r="V567" i="4"/>
  <c r="R567" i="4"/>
  <c r="R431" i="4" s="1"/>
  <c r="N567" i="4"/>
  <c r="N431" i="4" s="1"/>
  <c r="J567" i="4"/>
  <c r="F567" i="4"/>
  <c r="AW566" i="4"/>
  <c r="AV566" i="4"/>
  <c r="AU566" i="4"/>
  <c r="AS566" i="4"/>
  <c r="AR566" i="4"/>
  <c r="AR430" i="4" s="1"/>
  <c r="AQ566" i="4"/>
  <c r="AQ430" i="4" s="1"/>
  <c r="AO566" i="4"/>
  <c r="AN566" i="4"/>
  <c r="AM566" i="4"/>
  <c r="AK566" i="4"/>
  <c r="AJ566" i="4"/>
  <c r="AI566" i="4"/>
  <c r="AG566" i="4"/>
  <c r="AG430" i="4" s="1"/>
  <c r="AF566" i="4"/>
  <c r="AF430" i="4" s="1"/>
  <c r="AE566" i="4"/>
  <c r="AC566" i="4"/>
  <c r="AB566" i="4"/>
  <c r="AA566" i="4"/>
  <c r="Y566" i="4"/>
  <c r="X566" i="4"/>
  <c r="W566" i="4"/>
  <c r="W430" i="4" s="1"/>
  <c r="U566" i="4"/>
  <c r="U430" i="4" s="1"/>
  <c r="T566" i="4"/>
  <c r="S566" i="4"/>
  <c r="Q566" i="4"/>
  <c r="P566" i="4"/>
  <c r="O566" i="4"/>
  <c r="M566" i="4"/>
  <c r="L566" i="4"/>
  <c r="L430" i="4" s="1"/>
  <c r="K566" i="4"/>
  <c r="K430" i="4" s="1"/>
  <c r="I566" i="4"/>
  <c r="H566" i="4"/>
  <c r="G566" i="4"/>
  <c r="E566" i="4"/>
  <c r="D566" i="4"/>
  <c r="C566" i="4"/>
  <c r="BA429" i="4"/>
  <c r="AZ429" i="4"/>
  <c r="AX565" i="4"/>
  <c r="AT565" i="4"/>
  <c r="AP565" i="4"/>
  <c r="AL565" i="4"/>
  <c r="AH565" i="4"/>
  <c r="AD565" i="4"/>
  <c r="AD429" i="4" s="1"/>
  <c r="Z565" i="4"/>
  <c r="Z429" i="4" s="1"/>
  <c r="V565" i="4"/>
  <c r="R565" i="4"/>
  <c r="N565" i="4"/>
  <c r="J565" i="4"/>
  <c r="F565" i="4"/>
  <c r="AZ428" i="4"/>
  <c r="AY428" i="4"/>
  <c r="AX564" i="4"/>
  <c r="AT564" i="4"/>
  <c r="AP564" i="4"/>
  <c r="AL564" i="4"/>
  <c r="AH564" i="4"/>
  <c r="AD564" i="4"/>
  <c r="Z564" i="4"/>
  <c r="Z428" i="4" s="1"/>
  <c r="V564" i="4"/>
  <c r="V428" i="4" s="1"/>
  <c r="R564" i="4"/>
  <c r="N564" i="4"/>
  <c r="J564" i="4"/>
  <c r="F564" i="4"/>
  <c r="AW563" i="4"/>
  <c r="AV563" i="4"/>
  <c r="AU563" i="4"/>
  <c r="AU427" i="4" s="1"/>
  <c r="AS563" i="4"/>
  <c r="AS427" i="4" s="1"/>
  <c r="AR563" i="4"/>
  <c r="AQ563" i="4"/>
  <c r="AO563" i="4"/>
  <c r="AN563" i="4"/>
  <c r="AM563" i="4"/>
  <c r="AK563" i="4"/>
  <c r="AJ563" i="4"/>
  <c r="AJ427" i="4" s="1"/>
  <c r="AI563" i="4"/>
  <c r="AI427" i="4" s="1"/>
  <c r="AG563" i="4"/>
  <c r="AF563" i="4"/>
  <c r="AE563" i="4"/>
  <c r="AC563" i="4"/>
  <c r="AB563" i="4"/>
  <c r="AA563" i="4"/>
  <c r="Y563" i="4"/>
  <c r="Y427" i="4" s="1"/>
  <c r="X563" i="4"/>
  <c r="X427" i="4" s="1"/>
  <c r="W563" i="4"/>
  <c r="U563" i="4"/>
  <c r="T563" i="4"/>
  <c r="S563" i="4"/>
  <c r="Q563" i="4"/>
  <c r="P563" i="4"/>
  <c r="O563" i="4"/>
  <c r="O427" i="4" s="1"/>
  <c r="M563" i="4"/>
  <c r="M427" i="4" s="1"/>
  <c r="L563" i="4"/>
  <c r="K563" i="4"/>
  <c r="I563" i="4"/>
  <c r="H563" i="4"/>
  <c r="G563" i="4"/>
  <c r="E563" i="4"/>
  <c r="D563" i="4"/>
  <c r="D427" i="4" s="1"/>
  <c r="C563" i="4"/>
  <c r="C427" i="4" s="1"/>
  <c r="AX562" i="4"/>
  <c r="AT562" i="4"/>
  <c r="AP562" i="4"/>
  <c r="AL562" i="4"/>
  <c r="AL426" i="4" s="1"/>
  <c r="AH562" i="4"/>
  <c r="AH426" i="4" s="1"/>
  <c r="AD562" i="4"/>
  <c r="Z562" i="4"/>
  <c r="V562" i="4"/>
  <c r="R562" i="4"/>
  <c r="N562" i="4"/>
  <c r="J562" i="4"/>
  <c r="F562" i="4"/>
  <c r="F426" i="4" s="1"/>
  <c r="BA425" i="4"/>
  <c r="AX561" i="4"/>
  <c r="AT561" i="4"/>
  <c r="AP561" i="4"/>
  <c r="AL561" i="4"/>
  <c r="AL425" i="4" s="1"/>
  <c r="AH561" i="4"/>
  <c r="AH425" i="4" s="1"/>
  <c r="AD561" i="4"/>
  <c r="AD425" i="4" s="1"/>
  <c r="Z561" i="4"/>
  <c r="Z425" i="4" s="1"/>
  <c r="V561" i="4"/>
  <c r="V425" i="4" s="1"/>
  <c r="R561" i="4"/>
  <c r="R425" i="4" s="1"/>
  <c r="N561" i="4"/>
  <c r="N425" i="4" s="1"/>
  <c r="J561" i="4"/>
  <c r="J425" i="4" s="1"/>
  <c r="F561" i="4"/>
  <c r="F425" i="4" s="1"/>
  <c r="AY424" i="4"/>
  <c r="AX560" i="4"/>
  <c r="AT560" i="4"/>
  <c r="AP560" i="4"/>
  <c r="AP424" i="4" s="1"/>
  <c r="AL560" i="4"/>
  <c r="AH560" i="4"/>
  <c r="AD560" i="4"/>
  <c r="Z560" i="4"/>
  <c r="V560" i="4"/>
  <c r="V424" i="4" s="1"/>
  <c r="R560" i="4"/>
  <c r="N560" i="4"/>
  <c r="J560" i="4"/>
  <c r="J424" i="4" s="1"/>
  <c r="F560" i="4"/>
  <c r="AW559" i="4"/>
  <c r="AV559" i="4"/>
  <c r="AU559" i="4"/>
  <c r="AS559" i="4"/>
  <c r="AS423" i="4" s="1"/>
  <c r="AR559" i="4"/>
  <c r="AQ559" i="4"/>
  <c r="AO559" i="4"/>
  <c r="AO423" i="4" s="1"/>
  <c r="AN559" i="4"/>
  <c r="AM559" i="4"/>
  <c r="AK559" i="4"/>
  <c r="AJ559" i="4"/>
  <c r="AI559" i="4"/>
  <c r="AI423" i="4" s="1"/>
  <c r="AG559" i="4"/>
  <c r="AF559" i="4"/>
  <c r="AE559" i="4"/>
  <c r="AE423" i="4" s="1"/>
  <c r="AC559" i="4"/>
  <c r="AB559" i="4"/>
  <c r="AA559" i="4"/>
  <c r="Y559" i="4"/>
  <c r="X559" i="4"/>
  <c r="X423" i="4" s="1"/>
  <c r="W559" i="4"/>
  <c r="U559" i="4"/>
  <c r="T559" i="4"/>
  <c r="T423" i="4" s="1"/>
  <c r="S559" i="4"/>
  <c r="Q559" i="4"/>
  <c r="P559" i="4"/>
  <c r="O559" i="4"/>
  <c r="M559" i="4"/>
  <c r="M423" i="4" s="1"/>
  <c r="L559" i="4"/>
  <c r="K559" i="4"/>
  <c r="I559" i="4"/>
  <c r="I423" i="4" s="1"/>
  <c r="H559" i="4"/>
  <c r="G559" i="4"/>
  <c r="E559" i="4"/>
  <c r="D559" i="4"/>
  <c r="C559" i="4"/>
  <c r="C423" i="4" s="1"/>
  <c r="AY422" i="4"/>
  <c r="AX558" i="4"/>
  <c r="AT558" i="4"/>
  <c r="AP558" i="4"/>
  <c r="AL558" i="4"/>
  <c r="AH558" i="4"/>
  <c r="AH422" i="4" s="1"/>
  <c r="AD558" i="4"/>
  <c r="Z558" i="4"/>
  <c r="V558" i="4"/>
  <c r="V422" i="4" s="1"/>
  <c r="R558" i="4"/>
  <c r="N558" i="4"/>
  <c r="J558" i="4"/>
  <c r="F558" i="4"/>
  <c r="BA421" i="4"/>
  <c r="AX557" i="4"/>
  <c r="AX421" i="4" s="1"/>
  <c r="AT557" i="4"/>
  <c r="AP557" i="4"/>
  <c r="AL557" i="4"/>
  <c r="AH557" i="4"/>
  <c r="AD557" i="4"/>
  <c r="AD421" i="4" s="1"/>
  <c r="Z557" i="4"/>
  <c r="V557" i="4"/>
  <c r="R557" i="4"/>
  <c r="R421" i="4" s="1"/>
  <c r="N557" i="4"/>
  <c r="J557" i="4"/>
  <c r="F557" i="4"/>
  <c r="AZ420" i="4"/>
  <c r="AX556" i="4"/>
  <c r="AT556" i="4"/>
  <c r="AT420" i="4" s="1"/>
  <c r="AP556" i="4"/>
  <c r="AL556" i="4"/>
  <c r="AH556" i="4"/>
  <c r="AD556" i="4"/>
  <c r="Z556" i="4"/>
  <c r="Z420" i="4" s="1"/>
  <c r="V556" i="4"/>
  <c r="R556" i="4"/>
  <c r="N556" i="4"/>
  <c r="N420" i="4" s="1"/>
  <c r="J556" i="4"/>
  <c r="F556" i="4"/>
  <c r="AW555" i="4"/>
  <c r="AV555" i="4"/>
  <c r="AU555" i="4"/>
  <c r="AU419" i="4" s="1"/>
  <c r="AS555" i="4"/>
  <c r="AR555" i="4"/>
  <c r="AQ555" i="4"/>
  <c r="AQ419" i="4" s="1"/>
  <c r="AO555" i="4"/>
  <c r="AN555" i="4"/>
  <c r="AM555" i="4"/>
  <c r="AK555" i="4"/>
  <c r="AJ555" i="4"/>
  <c r="AJ419" i="4" s="1"/>
  <c r="AI555" i="4"/>
  <c r="AG555" i="4"/>
  <c r="AF555" i="4"/>
  <c r="AF419" i="4" s="1"/>
  <c r="AE555" i="4"/>
  <c r="AC555" i="4"/>
  <c r="AB555" i="4"/>
  <c r="AA555" i="4"/>
  <c r="Y555" i="4"/>
  <c r="Y419" i="4" s="1"/>
  <c r="X555" i="4"/>
  <c r="W555" i="4"/>
  <c r="U555" i="4"/>
  <c r="U419" i="4" s="1"/>
  <c r="T555" i="4"/>
  <c r="S555" i="4"/>
  <c r="Q555" i="4"/>
  <c r="P555" i="4"/>
  <c r="O555" i="4"/>
  <c r="O419" i="4" s="1"/>
  <c r="M555" i="4"/>
  <c r="L555" i="4"/>
  <c r="K555" i="4"/>
  <c r="K419" i="4" s="1"/>
  <c r="I555" i="4"/>
  <c r="H555" i="4"/>
  <c r="G555" i="4"/>
  <c r="E555" i="4"/>
  <c r="D555" i="4"/>
  <c r="D419" i="4" s="1"/>
  <c r="C555" i="4"/>
  <c r="AX410" i="4"/>
  <c r="AT410" i="4"/>
  <c r="AP410" i="4"/>
  <c r="AL410" i="4"/>
  <c r="AH410" i="4"/>
  <c r="AD410" i="4"/>
  <c r="Z410" i="4"/>
  <c r="V410" i="4"/>
  <c r="R410" i="4"/>
  <c r="N410" i="4"/>
  <c r="J410" i="4"/>
  <c r="F410" i="4"/>
  <c r="AX409" i="4"/>
  <c r="AT409" i="4"/>
  <c r="AP409" i="4"/>
  <c r="AL409" i="4"/>
  <c r="AH409" i="4"/>
  <c r="AD409" i="4"/>
  <c r="Z409" i="4"/>
  <c r="V409" i="4"/>
  <c r="R409" i="4"/>
  <c r="N409" i="4"/>
  <c r="J409" i="4"/>
  <c r="F409" i="4"/>
  <c r="AX408" i="4"/>
  <c r="AT408" i="4"/>
  <c r="AP408" i="4"/>
  <c r="AL408" i="4"/>
  <c r="AH408" i="4"/>
  <c r="AD408" i="4"/>
  <c r="Z408" i="4"/>
  <c r="V408" i="4"/>
  <c r="R408" i="4"/>
  <c r="N408" i="4"/>
  <c r="J408" i="4"/>
  <c r="F408" i="4"/>
  <c r="AX407" i="4"/>
  <c r="AT407" i="4"/>
  <c r="AP407" i="4"/>
  <c r="AL407" i="4"/>
  <c r="AH407" i="4"/>
  <c r="AD407" i="4"/>
  <c r="Z407" i="4"/>
  <c r="V407" i="4"/>
  <c r="R407" i="4"/>
  <c r="N407" i="4"/>
  <c r="J407" i="4"/>
  <c r="F407" i="4"/>
  <c r="AW406" i="4"/>
  <c r="AV406" i="4"/>
  <c r="AU406" i="4"/>
  <c r="AS406" i="4"/>
  <c r="AR406" i="4"/>
  <c r="AQ406" i="4"/>
  <c r="AO406" i="4"/>
  <c r="AM406" i="4"/>
  <c r="AK406" i="4"/>
  <c r="AI406" i="4"/>
  <c r="AG406" i="4"/>
  <c r="AE406" i="4"/>
  <c r="AC406" i="4"/>
  <c r="AA406" i="4"/>
  <c r="Y406" i="4"/>
  <c r="W406" i="4"/>
  <c r="U406" i="4"/>
  <c r="S406" i="4"/>
  <c r="Q406" i="4"/>
  <c r="O406" i="4"/>
  <c r="M406" i="4"/>
  <c r="K406" i="4"/>
  <c r="I406" i="4"/>
  <c r="I404" i="4" s="1"/>
  <c r="G406" i="4"/>
  <c r="E406" i="4"/>
  <c r="C406" i="4"/>
  <c r="AX405" i="4"/>
  <c r="AT405" i="4"/>
  <c r="AP405" i="4"/>
  <c r="AL405" i="4"/>
  <c r="AH405" i="4"/>
  <c r="AD405" i="4"/>
  <c r="Z405" i="4"/>
  <c r="V405" i="4"/>
  <c r="R405" i="4"/>
  <c r="N405" i="4"/>
  <c r="J405" i="4"/>
  <c r="F405" i="4"/>
  <c r="AN404" i="4"/>
  <c r="AJ404" i="4"/>
  <c r="AF404" i="4"/>
  <c r="AB404" i="4"/>
  <c r="AA404" i="4"/>
  <c r="X404" i="4"/>
  <c r="T404" i="4"/>
  <c r="P404" i="4"/>
  <c r="L404" i="4"/>
  <c r="H404" i="4"/>
  <c r="D404" i="4"/>
  <c r="AX403" i="4"/>
  <c r="AT403" i="4"/>
  <c r="AP403" i="4"/>
  <c r="AL403" i="4"/>
  <c r="AH403" i="4"/>
  <c r="AD403" i="4"/>
  <c r="Z403" i="4"/>
  <c r="V403" i="4"/>
  <c r="R403" i="4"/>
  <c r="N403" i="4"/>
  <c r="J403" i="4"/>
  <c r="F403" i="4"/>
  <c r="AX402" i="4"/>
  <c r="AT402" i="4"/>
  <c r="AP402" i="4"/>
  <c r="AL402" i="4"/>
  <c r="AH402" i="4"/>
  <c r="AD402" i="4"/>
  <c r="Z402" i="4"/>
  <c r="V402" i="4"/>
  <c r="R402" i="4"/>
  <c r="N402" i="4"/>
  <c r="J402" i="4"/>
  <c r="F402" i="4"/>
  <c r="AX401" i="4"/>
  <c r="AT401" i="4"/>
  <c r="AP401" i="4"/>
  <c r="AK401" i="4"/>
  <c r="AH401" i="4"/>
  <c r="AD401" i="4"/>
  <c r="Z401" i="4"/>
  <c r="V401" i="4"/>
  <c r="R401" i="4"/>
  <c r="N401" i="4"/>
  <c r="J401" i="4"/>
  <c r="F401" i="4"/>
  <c r="AX400" i="4"/>
  <c r="AT400" i="4"/>
  <c r="AP400" i="4"/>
  <c r="AL400" i="4"/>
  <c r="AH400" i="4"/>
  <c r="AD400" i="4"/>
  <c r="Z400" i="4"/>
  <c r="V400" i="4"/>
  <c r="R400" i="4"/>
  <c r="N400" i="4"/>
  <c r="J400" i="4"/>
  <c r="F400" i="4"/>
  <c r="AW399" i="4"/>
  <c r="AV399" i="4"/>
  <c r="AU399" i="4"/>
  <c r="AS399" i="4"/>
  <c r="AR399" i="4"/>
  <c r="AQ399" i="4"/>
  <c r="AO399" i="4"/>
  <c r="AM399" i="4"/>
  <c r="AI399" i="4"/>
  <c r="AG399" i="4"/>
  <c r="AE399" i="4"/>
  <c r="AC399" i="4"/>
  <c r="AA399" i="4"/>
  <c r="Y399" i="4"/>
  <c r="W399" i="4"/>
  <c r="U399" i="4"/>
  <c r="S399" i="4"/>
  <c r="Q399" i="4"/>
  <c r="O399" i="4"/>
  <c r="M399" i="4"/>
  <c r="K399" i="4"/>
  <c r="I399" i="4"/>
  <c r="G399" i="4"/>
  <c r="E399" i="4"/>
  <c r="C399" i="4"/>
  <c r="AX398" i="4"/>
  <c r="AT398" i="4"/>
  <c r="AP398" i="4"/>
  <c r="AL398" i="4"/>
  <c r="AH398" i="4"/>
  <c r="AD398" i="4"/>
  <c r="Z398" i="4"/>
  <c r="V398" i="4"/>
  <c r="R398" i="4"/>
  <c r="N398" i="4"/>
  <c r="J398" i="4"/>
  <c r="F398" i="4"/>
  <c r="AX397" i="4"/>
  <c r="AT397" i="4"/>
  <c r="AP397" i="4"/>
  <c r="AL397" i="4"/>
  <c r="AH397" i="4"/>
  <c r="AD397" i="4"/>
  <c r="Z397" i="4"/>
  <c r="V397" i="4"/>
  <c r="R397" i="4"/>
  <c r="N397" i="4"/>
  <c r="J397" i="4"/>
  <c r="F397" i="4"/>
  <c r="AW396" i="4"/>
  <c r="AV396" i="4"/>
  <c r="AU396" i="4"/>
  <c r="AS396" i="4"/>
  <c r="AR396" i="4"/>
  <c r="BD396" i="4" s="1"/>
  <c r="AQ396" i="4"/>
  <c r="AO396" i="4"/>
  <c r="AM396" i="4"/>
  <c r="AK396" i="4"/>
  <c r="AI396" i="4"/>
  <c r="AG396" i="4"/>
  <c r="AE396" i="4"/>
  <c r="AC396" i="4"/>
  <c r="AA396" i="4"/>
  <c r="Y396" i="4"/>
  <c r="W396" i="4"/>
  <c r="U396" i="4"/>
  <c r="S396" i="4"/>
  <c r="Q396" i="4"/>
  <c r="O396" i="4"/>
  <c r="M396" i="4"/>
  <c r="K396" i="4"/>
  <c r="I396" i="4"/>
  <c r="G396" i="4"/>
  <c r="E396" i="4"/>
  <c r="BE396" i="4" s="1"/>
  <c r="BF396" i="4" s="1"/>
  <c r="C396" i="4"/>
  <c r="AX395" i="4"/>
  <c r="AT395" i="4"/>
  <c r="AP395" i="4"/>
  <c r="AK395" i="4"/>
  <c r="AH395" i="4"/>
  <c r="AD395" i="4"/>
  <c r="Z395" i="4"/>
  <c r="V395" i="4"/>
  <c r="R395" i="4"/>
  <c r="N395" i="4"/>
  <c r="J395" i="4"/>
  <c r="F395" i="4"/>
  <c r="AX394" i="4"/>
  <c r="AT394" i="4"/>
  <c r="AP394" i="4"/>
  <c r="AL394" i="4"/>
  <c r="AH394" i="4"/>
  <c r="AD394" i="4"/>
  <c r="Z394" i="4"/>
  <c r="V394" i="4"/>
  <c r="R394" i="4"/>
  <c r="N394" i="4"/>
  <c r="J394" i="4"/>
  <c r="F394" i="4"/>
  <c r="AW393" i="4"/>
  <c r="AV393" i="4"/>
  <c r="AU393" i="4"/>
  <c r="AS393" i="4"/>
  <c r="AR393" i="4"/>
  <c r="AQ393" i="4"/>
  <c r="AO393" i="4"/>
  <c r="AM393" i="4"/>
  <c r="AI393" i="4"/>
  <c r="AG393" i="4"/>
  <c r="AE393" i="4"/>
  <c r="AC393" i="4"/>
  <c r="AA393" i="4"/>
  <c r="Y393" i="4"/>
  <c r="W393" i="4"/>
  <c r="U393" i="4"/>
  <c r="S393" i="4"/>
  <c r="Q393" i="4"/>
  <c r="O393" i="4"/>
  <c r="M393" i="4"/>
  <c r="K393" i="4"/>
  <c r="I393" i="4"/>
  <c r="G393" i="4"/>
  <c r="E393" i="4"/>
  <c r="C393" i="4"/>
  <c r="AX392" i="4"/>
  <c r="AT392" i="4"/>
  <c r="AP392" i="4"/>
  <c r="AL392" i="4"/>
  <c r="AH392" i="4"/>
  <c r="AD392" i="4"/>
  <c r="Z392" i="4"/>
  <c r="V392" i="4"/>
  <c r="R392" i="4"/>
  <c r="N392" i="4"/>
  <c r="J392" i="4"/>
  <c r="F392" i="4"/>
  <c r="AX391" i="4"/>
  <c r="AS391" i="4"/>
  <c r="AT391" i="4" s="1"/>
  <c r="AO391" i="4"/>
  <c r="AL391" i="4"/>
  <c r="AH391" i="4"/>
  <c r="AD391" i="4"/>
  <c r="Z391" i="4"/>
  <c r="V391" i="4"/>
  <c r="R391" i="4"/>
  <c r="N391" i="4"/>
  <c r="J391" i="4"/>
  <c r="F391" i="4"/>
  <c r="AX390" i="4"/>
  <c r="AT390" i="4"/>
  <c r="AP390" i="4"/>
  <c r="AL390" i="4"/>
  <c r="AH390" i="4"/>
  <c r="AD390" i="4"/>
  <c r="Z390" i="4"/>
  <c r="V390" i="4"/>
  <c r="R390" i="4"/>
  <c r="N390" i="4"/>
  <c r="J390" i="4"/>
  <c r="F390" i="4"/>
  <c r="AW389" i="4"/>
  <c r="AV389" i="4"/>
  <c r="AU389" i="4"/>
  <c r="AS389" i="4"/>
  <c r="AR389" i="4"/>
  <c r="BD389" i="4" s="1"/>
  <c r="AQ389" i="4"/>
  <c r="AM389" i="4"/>
  <c r="AK389" i="4"/>
  <c r="AI389" i="4"/>
  <c r="AG389" i="4"/>
  <c r="AE389" i="4"/>
  <c r="AC389" i="4"/>
  <c r="AA389" i="4"/>
  <c r="Y389" i="4"/>
  <c r="W389" i="4"/>
  <c r="U389" i="4"/>
  <c r="S389" i="4"/>
  <c r="Q389" i="4"/>
  <c r="O389" i="4"/>
  <c r="M389" i="4"/>
  <c r="K389" i="4"/>
  <c r="I389" i="4"/>
  <c r="G389" i="4"/>
  <c r="E389" i="4"/>
  <c r="C389" i="4"/>
  <c r="BC389" i="4" s="1"/>
  <c r="AX388" i="4"/>
  <c r="AT388" i="4"/>
  <c r="AP388" i="4"/>
  <c r="AL388" i="4"/>
  <c r="AH388" i="4"/>
  <c r="AD388" i="4"/>
  <c r="Z388" i="4"/>
  <c r="V388" i="4"/>
  <c r="R388" i="4"/>
  <c r="N388" i="4"/>
  <c r="J388" i="4"/>
  <c r="F388" i="4"/>
  <c r="AX387" i="4"/>
  <c r="AT387" i="4"/>
  <c r="AP387" i="4"/>
  <c r="AL387" i="4"/>
  <c r="AH387" i="4"/>
  <c r="AD387" i="4"/>
  <c r="Z387" i="4"/>
  <c r="V387" i="4"/>
  <c r="R387" i="4"/>
  <c r="N387" i="4"/>
  <c r="J387" i="4"/>
  <c r="F387" i="4"/>
  <c r="AX386" i="4"/>
  <c r="AT386" i="4"/>
  <c r="AP386" i="4"/>
  <c r="AL386" i="4"/>
  <c r="AH386" i="4"/>
  <c r="AD386" i="4"/>
  <c r="Z386" i="4"/>
  <c r="V386" i="4"/>
  <c r="R386" i="4"/>
  <c r="N386" i="4"/>
  <c r="J386" i="4"/>
  <c r="F386" i="4"/>
  <c r="AX385" i="4"/>
  <c r="AT385" i="4"/>
  <c r="AP385" i="4"/>
  <c r="AL385" i="4"/>
  <c r="AH385" i="4"/>
  <c r="AD385" i="4"/>
  <c r="Z385" i="4"/>
  <c r="V385" i="4"/>
  <c r="R385" i="4"/>
  <c r="N385" i="4"/>
  <c r="J385" i="4"/>
  <c r="F385" i="4"/>
  <c r="AW384" i="4"/>
  <c r="AV384" i="4"/>
  <c r="AU384" i="4"/>
  <c r="AS384" i="4"/>
  <c r="AR384" i="4"/>
  <c r="AQ384" i="4"/>
  <c r="AO384" i="4"/>
  <c r="AM384" i="4"/>
  <c r="AK384" i="4"/>
  <c r="AI384" i="4"/>
  <c r="AG384" i="4"/>
  <c r="AE384" i="4"/>
  <c r="AC384" i="4"/>
  <c r="AA384" i="4"/>
  <c r="Y384" i="4"/>
  <c r="W384" i="4"/>
  <c r="U384" i="4"/>
  <c r="S384" i="4"/>
  <c r="Q384" i="4"/>
  <c r="O384" i="4"/>
  <c r="M384" i="4"/>
  <c r="K384" i="4"/>
  <c r="I384" i="4"/>
  <c r="G384" i="4"/>
  <c r="E384" i="4"/>
  <c r="C384" i="4"/>
  <c r="AX383" i="4"/>
  <c r="AT383" i="4"/>
  <c r="AP383" i="4"/>
  <c r="AL383" i="4"/>
  <c r="AH383" i="4"/>
  <c r="AD383" i="4"/>
  <c r="Z383" i="4"/>
  <c r="V383" i="4"/>
  <c r="R383" i="4"/>
  <c r="M383" i="4"/>
  <c r="J383" i="4"/>
  <c r="F383" i="4"/>
  <c r="AX382" i="4"/>
  <c r="AT382" i="4"/>
  <c r="AP382" i="4"/>
  <c r="AL382" i="4"/>
  <c r="AH382" i="4"/>
  <c r="AD382" i="4"/>
  <c r="Z382" i="4"/>
  <c r="V382" i="4"/>
  <c r="R382" i="4"/>
  <c r="M382" i="4"/>
  <c r="M112" i="4" s="1"/>
  <c r="I382" i="4"/>
  <c r="F382" i="4"/>
  <c r="AW381" i="4"/>
  <c r="AV381" i="4"/>
  <c r="AU381" i="4"/>
  <c r="AS381" i="4"/>
  <c r="AR381" i="4"/>
  <c r="AQ381" i="4"/>
  <c r="AO381" i="4"/>
  <c r="AM381" i="4"/>
  <c r="AK381" i="4"/>
  <c r="AI381" i="4"/>
  <c r="AG381" i="4"/>
  <c r="AE381" i="4"/>
  <c r="AC381" i="4"/>
  <c r="AA381" i="4"/>
  <c r="Y381" i="4"/>
  <c r="W381" i="4"/>
  <c r="U381" i="4"/>
  <c r="S381" i="4"/>
  <c r="Q381" i="4"/>
  <c r="O381" i="4"/>
  <c r="K381" i="4"/>
  <c r="I381" i="4"/>
  <c r="G381" i="4"/>
  <c r="E381" i="4"/>
  <c r="C381" i="4"/>
  <c r="AX380" i="4"/>
  <c r="AT380" i="4"/>
  <c r="AP380" i="4"/>
  <c r="AL380" i="4"/>
  <c r="AH380" i="4"/>
  <c r="AD380" i="4"/>
  <c r="Z380" i="4"/>
  <c r="V380" i="4"/>
  <c r="R380" i="4"/>
  <c r="N380" i="4"/>
  <c r="J380" i="4"/>
  <c r="F380" i="4"/>
  <c r="AX379" i="4"/>
  <c r="AT379" i="4"/>
  <c r="AP379" i="4"/>
  <c r="AL379" i="4"/>
  <c r="AH379" i="4"/>
  <c r="AD379" i="4"/>
  <c r="Z379" i="4"/>
  <c r="V379" i="4"/>
  <c r="R379" i="4"/>
  <c r="N379" i="4"/>
  <c r="J379" i="4"/>
  <c r="F379" i="4"/>
  <c r="AW378" i="4"/>
  <c r="AV378" i="4"/>
  <c r="AU378" i="4"/>
  <c r="AS378" i="4"/>
  <c r="AR378" i="4"/>
  <c r="AQ378" i="4"/>
  <c r="AO378" i="4"/>
  <c r="AM378" i="4"/>
  <c r="AK378" i="4"/>
  <c r="AI378" i="4"/>
  <c r="AG378" i="4"/>
  <c r="AE378" i="4"/>
  <c r="AC378" i="4"/>
  <c r="AA378" i="4"/>
  <c r="Y378" i="4"/>
  <c r="W378" i="4"/>
  <c r="U378" i="4"/>
  <c r="S378" i="4"/>
  <c r="Q378" i="4"/>
  <c r="O378" i="4"/>
  <c r="M378" i="4"/>
  <c r="K378" i="4"/>
  <c r="I378" i="4"/>
  <c r="G378" i="4"/>
  <c r="E378" i="4"/>
  <c r="C378" i="4"/>
  <c r="AX377" i="4"/>
  <c r="AT377" i="4"/>
  <c r="AP377" i="4"/>
  <c r="AL377" i="4"/>
  <c r="AH377" i="4"/>
  <c r="AD377" i="4"/>
  <c r="Z377" i="4"/>
  <c r="V377" i="4"/>
  <c r="R377" i="4"/>
  <c r="N377" i="4"/>
  <c r="J377" i="4"/>
  <c r="F377" i="4"/>
  <c r="AX376" i="4"/>
  <c r="AT376" i="4"/>
  <c r="AP376" i="4"/>
  <c r="AL376" i="4"/>
  <c r="AH376" i="4"/>
  <c r="AD376" i="4"/>
  <c r="Z376" i="4"/>
  <c r="V376" i="4"/>
  <c r="R376" i="4"/>
  <c r="N376" i="4"/>
  <c r="J376" i="4"/>
  <c r="F376" i="4"/>
  <c r="AW375" i="4"/>
  <c r="AV375" i="4"/>
  <c r="AU375" i="4"/>
  <c r="AS375" i="4"/>
  <c r="AR375" i="4"/>
  <c r="AQ375" i="4"/>
  <c r="AO375" i="4"/>
  <c r="AM375" i="4"/>
  <c r="AK375" i="4"/>
  <c r="AI375" i="4"/>
  <c r="AG375" i="4"/>
  <c r="AE375" i="4"/>
  <c r="AC375" i="4"/>
  <c r="AA375" i="4"/>
  <c r="Y375" i="4"/>
  <c r="W375" i="4"/>
  <c r="U375" i="4"/>
  <c r="S375" i="4"/>
  <c r="Q375" i="4"/>
  <c r="O375" i="4"/>
  <c r="M375" i="4"/>
  <c r="K375" i="4"/>
  <c r="I375" i="4"/>
  <c r="G375" i="4"/>
  <c r="E375" i="4"/>
  <c r="C375" i="4"/>
  <c r="AX374" i="4"/>
  <c r="AT374" i="4"/>
  <c r="AP374" i="4"/>
  <c r="AL374" i="4"/>
  <c r="AH374" i="4"/>
  <c r="AD374" i="4"/>
  <c r="Z374" i="4"/>
  <c r="V374" i="4"/>
  <c r="R374" i="4"/>
  <c r="N374" i="4"/>
  <c r="J374" i="4"/>
  <c r="F374" i="4"/>
  <c r="AX373" i="4"/>
  <c r="AT373" i="4"/>
  <c r="AP373" i="4"/>
  <c r="AL373" i="4"/>
  <c r="AH373" i="4"/>
  <c r="AD373" i="4"/>
  <c r="Z373" i="4"/>
  <c r="V373" i="4"/>
  <c r="R373" i="4"/>
  <c r="N373" i="4"/>
  <c r="J373" i="4"/>
  <c r="F373" i="4"/>
  <c r="AW372" i="4"/>
  <c r="AV372" i="4"/>
  <c r="AU372" i="4"/>
  <c r="AS372" i="4"/>
  <c r="AR372" i="4"/>
  <c r="AQ372" i="4"/>
  <c r="AO372" i="4"/>
  <c r="AM372" i="4"/>
  <c r="AK372" i="4"/>
  <c r="AI372" i="4"/>
  <c r="AG372" i="4"/>
  <c r="AE372" i="4"/>
  <c r="AC372" i="4"/>
  <c r="AA372" i="4"/>
  <c r="Y372" i="4"/>
  <c r="W372" i="4"/>
  <c r="U372" i="4"/>
  <c r="S372" i="4"/>
  <c r="Q372" i="4"/>
  <c r="O372" i="4"/>
  <c r="M372" i="4"/>
  <c r="K372" i="4"/>
  <c r="I372" i="4"/>
  <c r="G372" i="4"/>
  <c r="E372" i="4"/>
  <c r="C372" i="4"/>
  <c r="AX371" i="4"/>
  <c r="AT371" i="4"/>
  <c r="AP371" i="4"/>
  <c r="AL371" i="4"/>
  <c r="AH371" i="4"/>
  <c r="AD371" i="4"/>
  <c r="Z371" i="4"/>
  <c r="V371" i="4"/>
  <c r="R371" i="4"/>
  <c r="N371" i="4"/>
  <c r="J371" i="4"/>
  <c r="F371" i="4"/>
  <c r="AX370" i="4"/>
  <c r="AT370" i="4"/>
  <c r="AP370" i="4"/>
  <c r="AL370" i="4"/>
  <c r="AH370" i="4"/>
  <c r="AD370" i="4"/>
  <c r="Z370" i="4"/>
  <c r="V370" i="4"/>
  <c r="R370" i="4"/>
  <c r="N370" i="4"/>
  <c r="J370" i="4"/>
  <c r="F370" i="4"/>
  <c r="AX369" i="4"/>
  <c r="AT369" i="4"/>
  <c r="AP369" i="4"/>
  <c r="AL369" i="4"/>
  <c r="AH369" i="4"/>
  <c r="AD369" i="4"/>
  <c r="Z369" i="4"/>
  <c r="V369" i="4"/>
  <c r="R369" i="4"/>
  <c r="N369" i="4"/>
  <c r="J369" i="4"/>
  <c r="F369" i="4"/>
  <c r="AW368" i="4"/>
  <c r="AV368" i="4"/>
  <c r="AU368" i="4"/>
  <c r="AS368" i="4"/>
  <c r="AR368" i="4"/>
  <c r="AQ368" i="4"/>
  <c r="AO368" i="4"/>
  <c r="AM368" i="4"/>
  <c r="AK368" i="4"/>
  <c r="AI368" i="4"/>
  <c r="AG368" i="4"/>
  <c r="AE368" i="4"/>
  <c r="AC368" i="4"/>
  <c r="AA368" i="4"/>
  <c r="Y368" i="4"/>
  <c r="W368" i="4"/>
  <c r="U368" i="4"/>
  <c r="S368" i="4"/>
  <c r="Q368" i="4"/>
  <c r="O368" i="4"/>
  <c r="M368" i="4"/>
  <c r="K368" i="4"/>
  <c r="I368" i="4"/>
  <c r="G368" i="4"/>
  <c r="E368" i="4"/>
  <c r="C368" i="4"/>
  <c r="AX367" i="4"/>
  <c r="AT367" i="4"/>
  <c r="AP367" i="4"/>
  <c r="AL367" i="4"/>
  <c r="AH367" i="4"/>
  <c r="AD367" i="4"/>
  <c r="Z367" i="4"/>
  <c r="V367" i="4"/>
  <c r="R367" i="4"/>
  <c r="N367" i="4"/>
  <c r="J367" i="4"/>
  <c r="F367" i="4"/>
  <c r="AX366" i="4"/>
  <c r="AT366" i="4"/>
  <c r="AP366" i="4"/>
  <c r="AL366" i="4"/>
  <c r="AG366" i="4"/>
  <c r="AD366" i="4"/>
  <c r="Z366" i="4"/>
  <c r="V366" i="4"/>
  <c r="R366" i="4"/>
  <c r="N366" i="4"/>
  <c r="J366" i="4"/>
  <c r="F366" i="4"/>
  <c r="AX365" i="4"/>
  <c r="AT365" i="4"/>
  <c r="AP365" i="4"/>
  <c r="AL365" i="4"/>
  <c r="AG365" i="4"/>
  <c r="AD365" i="4"/>
  <c r="Z365" i="4"/>
  <c r="V365" i="4"/>
  <c r="R365" i="4"/>
  <c r="N365" i="4"/>
  <c r="J365" i="4"/>
  <c r="F365" i="4"/>
  <c r="AX364" i="4"/>
  <c r="AT364" i="4"/>
  <c r="AP364" i="4"/>
  <c r="AL364" i="4"/>
  <c r="AH364" i="4"/>
  <c r="AD364" i="4"/>
  <c r="Z364" i="4"/>
  <c r="V364" i="4"/>
  <c r="R364" i="4"/>
  <c r="N364" i="4"/>
  <c r="J364" i="4"/>
  <c r="F364" i="4"/>
  <c r="AX363" i="4"/>
  <c r="AT363" i="4"/>
  <c r="AP363" i="4"/>
  <c r="AL363" i="4"/>
  <c r="AH363" i="4"/>
  <c r="AD363" i="4"/>
  <c r="Z363" i="4"/>
  <c r="V363" i="4"/>
  <c r="R363" i="4"/>
  <c r="N363" i="4"/>
  <c r="J363" i="4"/>
  <c r="F363" i="4"/>
  <c r="AX362" i="4"/>
  <c r="AT362" i="4"/>
  <c r="AP362" i="4"/>
  <c r="AL362" i="4"/>
  <c r="AH362" i="4"/>
  <c r="AD362" i="4"/>
  <c r="Z362" i="4"/>
  <c r="V362" i="4"/>
  <c r="R362" i="4"/>
  <c r="N362" i="4"/>
  <c r="J362" i="4"/>
  <c r="F362" i="4"/>
  <c r="AX361" i="4"/>
  <c r="AT361" i="4"/>
  <c r="AP361" i="4"/>
  <c r="AL361" i="4"/>
  <c r="AH361" i="4"/>
  <c r="AD361" i="4"/>
  <c r="Z361" i="4"/>
  <c r="V361" i="4"/>
  <c r="R361" i="4"/>
  <c r="N361" i="4"/>
  <c r="J361" i="4"/>
  <c r="F361" i="4"/>
  <c r="AW360" i="4"/>
  <c r="AV360" i="4"/>
  <c r="AU360" i="4"/>
  <c r="AS360" i="4"/>
  <c r="AR360" i="4"/>
  <c r="AQ360" i="4"/>
  <c r="AO360" i="4"/>
  <c r="AM360" i="4"/>
  <c r="AK360" i="4"/>
  <c r="AI360" i="4"/>
  <c r="AE360" i="4"/>
  <c r="AC360" i="4"/>
  <c r="AA360" i="4"/>
  <c r="Y360" i="4"/>
  <c r="W360" i="4"/>
  <c r="U360" i="4"/>
  <c r="S360" i="4"/>
  <c r="Q360" i="4"/>
  <c r="O360" i="4"/>
  <c r="M360" i="4"/>
  <c r="K360" i="4"/>
  <c r="I360" i="4"/>
  <c r="G360" i="4"/>
  <c r="E360" i="4"/>
  <c r="C360" i="4"/>
  <c r="AX359" i="4"/>
  <c r="AT359" i="4"/>
  <c r="AP359" i="4"/>
  <c r="AL359" i="4"/>
  <c r="AH359" i="4"/>
  <c r="AD359" i="4"/>
  <c r="Z359" i="4"/>
  <c r="V359" i="4"/>
  <c r="R359" i="4"/>
  <c r="N359" i="4"/>
  <c r="J359" i="4"/>
  <c r="F359" i="4"/>
  <c r="AX358" i="4"/>
  <c r="AT358" i="4"/>
  <c r="AP358" i="4"/>
  <c r="AL358" i="4"/>
  <c r="AH358" i="4"/>
  <c r="AD358" i="4"/>
  <c r="Z358" i="4"/>
  <c r="V358" i="4"/>
  <c r="R358" i="4"/>
  <c r="N358" i="4"/>
  <c r="J358" i="4"/>
  <c r="F358" i="4"/>
  <c r="AX357" i="4"/>
  <c r="AT357" i="4"/>
  <c r="AP357" i="4"/>
  <c r="AL357" i="4"/>
  <c r="AH357" i="4"/>
  <c r="AD357" i="4"/>
  <c r="Z357" i="4"/>
  <c r="V357" i="4"/>
  <c r="R357" i="4"/>
  <c r="N357" i="4"/>
  <c r="J357" i="4"/>
  <c r="F357" i="4"/>
  <c r="AX356" i="4"/>
  <c r="AT356" i="4"/>
  <c r="AP356" i="4"/>
  <c r="AL356" i="4"/>
  <c r="AH356" i="4"/>
  <c r="AD356" i="4"/>
  <c r="Z356" i="4"/>
  <c r="V356" i="4"/>
  <c r="R356" i="4"/>
  <c r="N356" i="4"/>
  <c r="J356" i="4"/>
  <c r="F356" i="4"/>
  <c r="AW355" i="4"/>
  <c r="AV355" i="4"/>
  <c r="AU355" i="4"/>
  <c r="AS355" i="4"/>
  <c r="AR355" i="4"/>
  <c r="AQ355" i="4"/>
  <c r="AO355" i="4"/>
  <c r="AM355" i="4"/>
  <c r="AK355" i="4"/>
  <c r="AI355" i="4"/>
  <c r="AG355" i="4"/>
  <c r="AE355" i="4"/>
  <c r="AC355" i="4"/>
  <c r="AA355" i="4"/>
  <c r="Y355" i="4"/>
  <c r="W355" i="4"/>
  <c r="U355" i="4"/>
  <c r="S355" i="4"/>
  <c r="Q355" i="4"/>
  <c r="O355" i="4"/>
  <c r="M355" i="4"/>
  <c r="K355" i="4"/>
  <c r="I355" i="4"/>
  <c r="G355" i="4"/>
  <c r="E355" i="4"/>
  <c r="BE355" i="4" s="1"/>
  <c r="C355" i="4"/>
  <c r="BC355" i="4" s="1"/>
  <c r="AX354" i="4"/>
  <c r="AT354" i="4"/>
  <c r="AP354" i="4"/>
  <c r="AL354" i="4"/>
  <c r="AH354" i="4"/>
  <c r="AD354" i="4"/>
  <c r="Z354" i="4"/>
  <c r="V354" i="4"/>
  <c r="R354" i="4"/>
  <c r="N354" i="4"/>
  <c r="J354" i="4"/>
  <c r="F354" i="4"/>
  <c r="AN353" i="4"/>
  <c r="AJ353" i="4"/>
  <c r="AF353" i="4"/>
  <c r="AB353" i="4"/>
  <c r="X353" i="4"/>
  <c r="T353" i="4"/>
  <c r="P353" i="4"/>
  <c r="L353" i="4"/>
  <c r="H353" i="4"/>
  <c r="D353" i="4"/>
  <c r="AX352" i="4"/>
  <c r="AT352" i="4"/>
  <c r="AO352" i="4"/>
  <c r="AL352" i="4"/>
  <c r="AH352" i="4"/>
  <c r="AD352" i="4"/>
  <c r="Z352" i="4"/>
  <c r="V352" i="4"/>
  <c r="R352" i="4"/>
  <c r="N352" i="4"/>
  <c r="J352" i="4"/>
  <c r="F352" i="4"/>
  <c r="AW351" i="4"/>
  <c r="AW81" i="4" s="1"/>
  <c r="AT351" i="4"/>
  <c r="AP351" i="4"/>
  <c r="AL351" i="4"/>
  <c r="AH351" i="4"/>
  <c r="AD351" i="4"/>
  <c r="Z351" i="4"/>
  <c r="V351" i="4"/>
  <c r="R351" i="4"/>
  <c r="M351" i="4"/>
  <c r="J351" i="4"/>
  <c r="F351" i="4"/>
  <c r="AX350" i="4"/>
  <c r="AT350" i="4"/>
  <c r="AP350" i="4"/>
  <c r="AL350" i="4"/>
  <c r="AH350" i="4"/>
  <c r="AD350" i="4"/>
  <c r="Z350" i="4"/>
  <c r="V350" i="4"/>
  <c r="R350" i="4"/>
  <c r="N350" i="4"/>
  <c r="J350" i="4"/>
  <c r="F350" i="4"/>
  <c r="AV349" i="4"/>
  <c r="AU349" i="4"/>
  <c r="AS349" i="4"/>
  <c r="AR349" i="4"/>
  <c r="BD349" i="4" s="1"/>
  <c r="AQ349" i="4"/>
  <c r="AM349" i="4"/>
  <c r="AK349" i="4"/>
  <c r="AI349" i="4"/>
  <c r="AG349" i="4"/>
  <c r="AE349" i="4"/>
  <c r="AC349" i="4"/>
  <c r="AA349" i="4"/>
  <c r="Y349" i="4"/>
  <c r="W349" i="4"/>
  <c r="U349" i="4"/>
  <c r="S349" i="4"/>
  <c r="Q349" i="4"/>
  <c r="O349" i="4"/>
  <c r="M349" i="4"/>
  <c r="K349" i="4"/>
  <c r="I349" i="4"/>
  <c r="G349" i="4"/>
  <c r="E349" i="4"/>
  <c r="C349" i="4"/>
  <c r="BC349" i="4" s="1"/>
  <c r="AX348" i="4"/>
  <c r="AT348" i="4"/>
  <c r="AP348" i="4"/>
  <c r="AL348" i="4"/>
  <c r="AH348" i="4"/>
  <c r="AD348" i="4"/>
  <c r="Z348" i="4"/>
  <c r="V348" i="4"/>
  <c r="R348" i="4"/>
  <c r="N348" i="4"/>
  <c r="J348" i="4"/>
  <c r="F348" i="4"/>
  <c r="AX347" i="4"/>
  <c r="AT347" i="4"/>
  <c r="AO347" i="4"/>
  <c r="AP347" i="4" s="1"/>
  <c r="AK347" i="4"/>
  <c r="AH347" i="4"/>
  <c r="AD347" i="4"/>
  <c r="Z347" i="4"/>
  <c r="V347" i="4"/>
  <c r="R347" i="4"/>
  <c r="N347" i="4"/>
  <c r="J347" i="4"/>
  <c r="F347" i="4"/>
  <c r="AX346" i="4"/>
  <c r="AT346" i="4"/>
  <c r="AO346" i="4"/>
  <c r="AP346" i="4" s="1"/>
  <c r="AK346" i="4"/>
  <c r="AH346" i="4"/>
  <c r="AD346" i="4"/>
  <c r="Z346" i="4"/>
  <c r="V346" i="4"/>
  <c r="R346" i="4"/>
  <c r="N346" i="4"/>
  <c r="J346" i="4"/>
  <c r="F346" i="4"/>
  <c r="AX345" i="4"/>
  <c r="AT345" i="4"/>
  <c r="AP345" i="4"/>
  <c r="AL345" i="4"/>
  <c r="AH345" i="4"/>
  <c r="AD345" i="4"/>
  <c r="Z345" i="4"/>
  <c r="V345" i="4"/>
  <c r="R345" i="4"/>
  <c r="M345" i="4"/>
  <c r="J345" i="4"/>
  <c r="F345" i="4"/>
  <c r="AW344" i="4"/>
  <c r="AV344" i="4"/>
  <c r="AU344" i="4"/>
  <c r="AS344" i="4"/>
  <c r="AR344" i="4"/>
  <c r="AQ344" i="4"/>
  <c r="AM344" i="4"/>
  <c r="AJ344" i="4"/>
  <c r="AI344" i="4"/>
  <c r="AG344" i="4"/>
  <c r="AE344" i="4"/>
  <c r="AC344" i="4"/>
  <c r="AA344" i="4"/>
  <c r="Y344" i="4"/>
  <c r="X344" i="4"/>
  <c r="BD344" i="4" s="1"/>
  <c r="W344" i="4"/>
  <c r="U344" i="4"/>
  <c r="S344" i="4"/>
  <c r="Q344" i="4"/>
  <c r="O344" i="4"/>
  <c r="K344" i="4"/>
  <c r="I344" i="4"/>
  <c r="G344" i="4"/>
  <c r="E344" i="4"/>
  <c r="C344" i="4"/>
  <c r="AX343" i="4"/>
  <c r="AT343" i="4"/>
  <c r="AP343" i="4"/>
  <c r="AL343" i="4"/>
  <c r="AH343" i="4"/>
  <c r="AD343" i="4"/>
  <c r="Z343" i="4"/>
  <c r="V343" i="4"/>
  <c r="R343" i="4"/>
  <c r="N343" i="4"/>
  <c r="J343" i="4"/>
  <c r="F343" i="4"/>
  <c r="AX342" i="4"/>
  <c r="AT342" i="4"/>
  <c r="AP342" i="4"/>
  <c r="AL342" i="4"/>
  <c r="AH342" i="4"/>
  <c r="AD342" i="4"/>
  <c r="Z342" i="4"/>
  <c r="V342" i="4"/>
  <c r="R342" i="4"/>
  <c r="N342" i="4"/>
  <c r="J342" i="4"/>
  <c r="F342" i="4"/>
  <c r="AW341" i="4"/>
  <c r="AV341" i="4"/>
  <c r="AU341" i="4"/>
  <c r="AS341" i="4"/>
  <c r="AR341" i="4"/>
  <c r="AQ341" i="4"/>
  <c r="AO341" i="4"/>
  <c r="AM341" i="4"/>
  <c r="AK341" i="4"/>
  <c r="AI341" i="4"/>
  <c r="AG341" i="4"/>
  <c r="AE341" i="4"/>
  <c r="AC341" i="4"/>
  <c r="AA341" i="4"/>
  <c r="Y341" i="4"/>
  <c r="W341" i="4"/>
  <c r="U341" i="4"/>
  <c r="S341" i="4"/>
  <c r="Q341" i="4"/>
  <c r="O341" i="4"/>
  <c r="M341" i="4"/>
  <c r="K341" i="4"/>
  <c r="I341" i="4"/>
  <c r="G341" i="4"/>
  <c r="E341" i="4"/>
  <c r="C341" i="4"/>
  <c r="AX340" i="4"/>
  <c r="AT340" i="4"/>
  <c r="AP340" i="4"/>
  <c r="AL340" i="4"/>
  <c r="AH340" i="4"/>
  <c r="AD340" i="4"/>
  <c r="Z340" i="4"/>
  <c r="V340" i="4"/>
  <c r="R340" i="4"/>
  <c r="N340" i="4"/>
  <c r="J340" i="4"/>
  <c r="F340" i="4"/>
  <c r="AX339" i="4"/>
  <c r="AT339" i="4"/>
  <c r="AP339" i="4"/>
  <c r="AL339" i="4"/>
  <c r="AH339" i="4"/>
  <c r="AD339" i="4"/>
  <c r="Z339" i="4"/>
  <c r="V339" i="4"/>
  <c r="R339" i="4"/>
  <c r="M339" i="4"/>
  <c r="J339" i="4"/>
  <c r="F339" i="4"/>
  <c r="AW338" i="4"/>
  <c r="AV338" i="4"/>
  <c r="AU338" i="4"/>
  <c r="AS338" i="4"/>
  <c r="AR338" i="4"/>
  <c r="BD338" i="4" s="1"/>
  <c r="AQ338" i="4"/>
  <c r="AO338" i="4"/>
  <c r="AM338" i="4"/>
  <c r="AK338" i="4"/>
  <c r="AI338" i="4"/>
  <c r="AG338" i="4"/>
  <c r="AE338" i="4"/>
  <c r="AC338" i="4"/>
  <c r="AA338" i="4"/>
  <c r="Y338" i="4"/>
  <c r="W338" i="4"/>
  <c r="U338" i="4"/>
  <c r="S338" i="4"/>
  <c r="Q338" i="4"/>
  <c r="O338" i="4"/>
  <c r="K338" i="4"/>
  <c r="I338" i="4"/>
  <c r="G338" i="4"/>
  <c r="E338" i="4"/>
  <c r="C338" i="4"/>
  <c r="BC338" i="4" s="1"/>
  <c r="AX337" i="4"/>
  <c r="AT337" i="4"/>
  <c r="AP337" i="4"/>
  <c r="AL337" i="4"/>
  <c r="AG337" i="4"/>
  <c r="AD337" i="4"/>
  <c r="Z337" i="4"/>
  <c r="V337" i="4"/>
  <c r="R337" i="4"/>
  <c r="N337" i="4"/>
  <c r="J337" i="4"/>
  <c r="F337" i="4"/>
  <c r="AX336" i="4"/>
  <c r="AT336" i="4"/>
  <c r="AP336" i="4"/>
  <c r="AL336" i="4"/>
  <c r="AH336" i="4"/>
  <c r="AD336" i="4"/>
  <c r="Z336" i="4"/>
  <c r="V336" i="4"/>
  <c r="R336" i="4"/>
  <c r="N336" i="4"/>
  <c r="J336" i="4"/>
  <c r="F336" i="4"/>
  <c r="AX334" i="4"/>
  <c r="AT334" i="4"/>
  <c r="AP334" i="4"/>
  <c r="AL334" i="4"/>
  <c r="AH334" i="4"/>
  <c r="AD334" i="4"/>
  <c r="Z334" i="4"/>
  <c r="V334" i="4"/>
  <c r="R334" i="4"/>
  <c r="N334" i="4"/>
  <c r="J334" i="4"/>
  <c r="F334" i="4"/>
  <c r="AX333" i="4"/>
  <c r="AT333" i="4"/>
  <c r="AP333" i="4"/>
  <c r="AK333" i="4"/>
  <c r="AH333" i="4"/>
  <c r="AD333" i="4"/>
  <c r="Z333" i="4"/>
  <c r="V333" i="4"/>
  <c r="R333" i="4"/>
  <c r="N333" i="4"/>
  <c r="J333" i="4"/>
  <c r="F333" i="4"/>
  <c r="AX332" i="4"/>
  <c r="AT332" i="4"/>
  <c r="AP332" i="4"/>
  <c r="AL332" i="4"/>
  <c r="AH332" i="4"/>
  <c r="AD332" i="4"/>
  <c r="Y332" i="4"/>
  <c r="Y330" i="4" s="1"/>
  <c r="V332" i="4"/>
  <c r="Q332" i="4"/>
  <c r="Q330" i="4" s="1"/>
  <c r="M332" i="4"/>
  <c r="J332" i="4"/>
  <c r="F332" i="4"/>
  <c r="AX331" i="4"/>
  <c r="AT331" i="4"/>
  <c r="AP331" i="4"/>
  <c r="AL331" i="4"/>
  <c r="AH331" i="4"/>
  <c r="AD331" i="4"/>
  <c r="Z331" i="4"/>
  <c r="V331" i="4"/>
  <c r="R331" i="4"/>
  <c r="N331" i="4"/>
  <c r="J331" i="4"/>
  <c r="F331" i="4"/>
  <c r="AW330" i="4"/>
  <c r="AV330" i="4"/>
  <c r="AU330" i="4"/>
  <c r="AS330" i="4"/>
  <c r="AR330" i="4"/>
  <c r="AQ330" i="4"/>
  <c r="AO330" i="4"/>
  <c r="AM330" i="4"/>
  <c r="AI330" i="4"/>
  <c r="AG330" i="4"/>
  <c r="AE330" i="4"/>
  <c r="AC330" i="4"/>
  <c r="AA330" i="4"/>
  <c r="X330" i="4"/>
  <c r="W330" i="4"/>
  <c r="U330" i="4"/>
  <c r="S330" i="4"/>
  <c r="O330" i="4"/>
  <c r="K330" i="4"/>
  <c r="I330" i="4"/>
  <c r="G330" i="4"/>
  <c r="E330" i="4"/>
  <c r="C330" i="4"/>
  <c r="AX329" i="4"/>
  <c r="AT329" i="4"/>
  <c r="AP329" i="4"/>
  <c r="AL329" i="4"/>
  <c r="AH329" i="4"/>
  <c r="AD329" i="4"/>
  <c r="Z329" i="4"/>
  <c r="V329" i="4"/>
  <c r="R329" i="4"/>
  <c r="N329" i="4"/>
  <c r="J329" i="4"/>
  <c r="F329" i="4"/>
  <c r="AX328" i="4"/>
  <c r="AT328" i="4"/>
  <c r="AP328" i="4"/>
  <c r="AK328" i="4"/>
  <c r="AL328" i="4" s="1"/>
  <c r="AH328" i="4"/>
  <c r="AD328" i="4"/>
  <c r="Z328" i="4"/>
  <c r="U328" i="4"/>
  <c r="R328" i="4"/>
  <c r="N328" i="4"/>
  <c r="J328" i="4"/>
  <c r="F328" i="4"/>
  <c r="AX327" i="4"/>
  <c r="AT327" i="4"/>
  <c r="AP327" i="4"/>
  <c r="AK327" i="4"/>
  <c r="AH327" i="4"/>
  <c r="AD327" i="4"/>
  <c r="Z327" i="4"/>
  <c r="V327" i="4"/>
  <c r="R327" i="4"/>
  <c r="N327" i="4"/>
  <c r="J327" i="4"/>
  <c r="F327" i="4"/>
  <c r="AW326" i="4"/>
  <c r="AV326" i="4"/>
  <c r="AU326" i="4"/>
  <c r="AS326" i="4"/>
  <c r="AR326" i="4"/>
  <c r="AQ326" i="4"/>
  <c r="AO326" i="4"/>
  <c r="AM326" i="4"/>
  <c r="AI326" i="4"/>
  <c r="AG326" i="4"/>
  <c r="AE326" i="4"/>
  <c r="AC326" i="4"/>
  <c r="AA326" i="4"/>
  <c r="Y326" i="4"/>
  <c r="W326" i="4"/>
  <c r="S326" i="4"/>
  <c r="Q326" i="4"/>
  <c r="O326" i="4"/>
  <c r="M326" i="4"/>
  <c r="K326" i="4"/>
  <c r="I326" i="4"/>
  <c r="G326" i="4"/>
  <c r="E326" i="4"/>
  <c r="C326" i="4"/>
  <c r="AX325" i="4"/>
  <c r="AT325" i="4"/>
  <c r="AP325" i="4"/>
  <c r="AL325" i="4"/>
  <c r="AH325" i="4"/>
  <c r="AD325" i="4"/>
  <c r="Z325" i="4"/>
  <c r="V325" i="4"/>
  <c r="R325" i="4"/>
  <c r="N325" i="4"/>
  <c r="J325" i="4"/>
  <c r="F325" i="4"/>
  <c r="AX324" i="4"/>
  <c r="AT324" i="4"/>
  <c r="AP324" i="4"/>
  <c r="AL324" i="4"/>
  <c r="AH324" i="4"/>
  <c r="AD324" i="4"/>
  <c r="Z324" i="4"/>
  <c r="V324" i="4"/>
  <c r="R324" i="4"/>
  <c r="N324" i="4"/>
  <c r="J324" i="4"/>
  <c r="F324" i="4"/>
  <c r="AX323" i="4"/>
  <c r="AT323" i="4"/>
  <c r="AP323" i="4"/>
  <c r="AL323" i="4"/>
  <c r="AH323" i="4"/>
  <c r="AD323" i="4"/>
  <c r="Z323" i="4"/>
  <c r="V323" i="4"/>
  <c r="R323" i="4"/>
  <c r="N323" i="4"/>
  <c r="J323" i="4"/>
  <c r="F323" i="4"/>
  <c r="AW322" i="4"/>
  <c r="AV322" i="4"/>
  <c r="AU322" i="4"/>
  <c r="AS322" i="4"/>
  <c r="AR322" i="4"/>
  <c r="AQ322" i="4"/>
  <c r="AO322" i="4"/>
  <c r="AM322" i="4"/>
  <c r="AK322" i="4"/>
  <c r="AI322" i="4"/>
  <c r="AG322" i="4"/>
  <c r="AE322" i="4"/>
  <c r="AC322" i="4"/>
  <c r="AA322" i="4"/>
  <c r="Y322" i="4"/>
  <c r="W322" i="4"/>
  <c r="U322" i="4"/>
  <c r="S322" i="4"/>
  <c r="Q322" i="4"/>
  <c r="O322" i="4"/>
  <c r="M322" i="4"/>
  <c r="K322" i="4"/>
  <c r="I322" i="4"/>
  <c r="G322" i="4"/>
  <c r="E322" i="4"/>
  <c r="BE322" i="4" s="1"/>
  <c r="C322" i="4"/>
  <c r="BC322" i="4" s="1"/>
  <c r="AX321" i="4"/>
  <c r="AT321" i="4"/>
  <c r="AP321" i="4"/>
  <c r="AL321" i="4"/>
  <c r="AH321" i="4"/>
  <c r="AD321" i="4"/>
  <c r="Z321" i="4"/>
  <c r="V321" i="4"/>
  <c r="R321" i="4"/>
  <c r="N321" i="4"/>
  <c r="J321" i="4"/>
  <c r="F321" i="4"/>
  <c r="AX320" i="4"/>
  <c r="AT320" i="4"/>
  <c r="AP320" i="4"/>
  <c r="AL320" i="4"/>
  <c r="AH320" i="4"/>
  <c r="AD320" i="4"/>
  <c r="Z320" i="4"/>
  <c r="V320" i="4"/>
  <c r="R320" i="4"/>
  <c r="N320" i="4"/>
  <c r="J320" i="4"/>
  <c r="F320" i="4"/>
  <c r="AX319" i="4"/>
  <c r="AT319" i="4"/>
  <c r="AP319" i="4"/>
  <c r="AL319" i="4"/>
  <c r="AH319" i="4"/>
  <c r="AD319" i="4"/>
  <c r="Z319" i="4"/>
  <c r="V319" i="4"/>
  <c r="R319" i="4"/>
  <c r="N319" i="4"/>
  <c r="J319" i="4"/>
  <c r="F319" i="4"/>
  <c r="AW318" i="4"/>
  <c r="AV318" i="4"/>
  <c r="AU318" i="4"/>
  <c r="AS318" i="4"/>
  <c r="AR318" i="4"/>
  <c r="AQ318" i="4"/>
  <c r="AO318" i="4"/>
  <c r="AM318" i="4"/>
  <c r="AK318" i="4"/>
  <c r="AI318" i="4"/>
  <c r="AG318" i="4"/>
  <c r="AE318" i="4"/>
  <c r="AC318" i="4"/>
  <c r="AA318" i="4"/>
  <c r="Y318" i="4"/>
  <c r="W318" i="4"/>
  <c r="U318" i="4"/>
  <c r="S318" i="4"/>
  <c r="Q318" i="4"/>
  <c r="O318" i="4"/>
  <c r="M318" i="4"/>
  <c r="K318" i="4"/>
  <c r="I318" i="4"/>
  <c r="G318" i="4"/>
  <c r="E318" i="4"/>
  <c r="C318" i="4"/>
  <c r="AX317" i="4"/>
  <c r="AT317" i="4"/>
  <c r="AP317" i="4"/>
  <c r="AL317" i="4"/>
  <c r="AH317" i="4"/>
  <c r="AD317" i="4"/>
  <c r="Y317" i="4"/>
  <c r="V317" i="4"/>
  <c r="R317" i="4"/>
  <c r="N317" i="4"/>
  <c r="J317" i="4"/>
  <c r="F317" i="4"/>
  <c r="AX316" i="4"/>
  <c r="AT316" i="4"/>
  <c r="AP316" i="4"/>
  <c r="AL316" i="4"/>
  <c r="AH316" i="4"/>
  <c r="AD316" i="4"/>
  <c r="Z316" i="4"/>
  <c r="V316" i="4"/>
  <c r="R316" i="4"/>
  <c r="N316" i="4"/>
  <c r="J316" i="4"/>
  <c r="F316" i="4"/>
  <c r="AX315" i="4"/>
  <c r="AT315" i="4"/>
  <c r="AO315" i="4"/>
  <c r="AL315" i="4"/>
  <c r="AH315" i="4"/>
  <c r="AD315" i="4"/>
  <c r="Z315" i="4"/>
  <c r="V315" i="4"/>
  <c r="R315" i="4"/>
  <c r="N315" i="4"/>
  <c r="J315" i="4"/>
  <c r="F315" i="4"/>
  <c r="AW314" i="4"/>
  <c r="AV314" i="4"/>
  <c r="AU314" i="4"/>
  <c r="AS314" i="4"/>
  <c r="AR314" i="4"/>
  <c r="AQ314" i="4"/>
  <c r="AN314" i="4"/>
  <c r="AM314" i="4"/>
  <c r="AK314" i="4"/>
  <c r="AJ314" i="4"/>
  <c r="AI314" i="4"/>
  <c r="AG314" i="4"/>
  <c r="AE314" i="4"/>
  <c r="AC314" i="4"/>
  <c r="AD314" i="4" s="1"/>
  <c r="AA314" i="4"/>
  <c r="W314" i="4"/>
  <c r="U314" i="4"/>
  <c r="V314" i="4" s="1"/>
  <c r="S314" i="4"/>
  <c r="Q314" i="4"/>
  <c r="R314" i="4" s="1"/>
  <c r="O314" i="4"/>
  <c r="M314" i="4"/>
  <c r="K314" i="4"/>
  <c r="I314" i="4"/>
  <c r="J314" i="4" s="1"/>
  <c r="G314" i="4"/>
  <c r="E314" i="4"/>
  <c r="C314" i="4"/>
  <c r="BC314" i="4" s="1"/>
  <c r="AX312" i="4"/>
  <c r="AT312" i="4"/>
  <c r="AP312" i="4"/>
  <c r="AL312" i="4"/>
  <c r="AH312" i="4"/>
  <c r="AD312" i="4"/>
  <c r="Z312" i="4"/>
  <c r="V312" i="4"/>
  <c r="R312" i="4"/>
  <c r="N312" i="4"/>
  <c r="J312" i="4"/>
  <c r="F312" i="4"/>
  <c r="AX311" i="4"/>
  <c r="AT311" i="4"/>
  <c r="AP311" i="4"/>
  <c r="AL311" i="4"/>
  <c r="AH311" i="4"/>
  <c r="AD311" i="4"/>
  <c r="Z311" i="4"/>
  <c r="V311" i="4"/>
  <c r="R311" i="4"/>
  <c r="N311" i="4"/>
  <c r="J311" i="4"/>
  <c r="F311" i="4"/>
  <c r="AX310" i="4"/>
  <c r="AT310" i="4"/>
  <c r="AP310" i="4"/>
  <c r="AL310" i="4"/>
  <c r="AH310" i="4"/>
  <c r="AD310" i="4"/>
  <c r="Z310" i="4"/>
  <c r="V310" i="4"/>
  <c r="R310" i="4"/>
  <c r="N310" i="4"/>
  <c r="J310" i="4"/>
  <c r="F310" i="4"/>
  <c r="AX309" i="4"/>
  <c r="AT309" i="4"/>
  <c r="AP309" i="4"/>
  <c r="AL309" i="4"/>
  <c r="AH309" i="4"/>
  <c r="AD309" i="4"/>
  <c r="Z309" i="4"/>
  <c r="V309" i="4"/>
  <c r="R309" i="4"/>
  <c r="N309" i="4"/>
  <c r="J309" i="4"/>
  <c r="F309" i="4"/>
  <c r="AW308" i="4"/>
  <c r="AV308" i="4"/>
  <c r="AU308" i="4"/>
  <c r="AS308" i="4"/>
  <c r="AR308" i="4"/>
  <c r="AQ308" i="4"/>
  <c r="AO308" i="4"/>
  <c r="AM308" i="4"/>
  <c r="AK308" i="4"/>
  <c r="AI308" i="4"/>
  <c r="AG308" i="4"/>
  <c r="AE308" i="4"/>
  <c r="AC308" i="4"/>
  <c r="AA308" i="4"/>
  <c r="Y308" i="4"/>
  <c r="W308" i="4"/>
  <c r="U308" i="4"/>
  <c r="S308" i="4"/>
  <c r="Q308" i="4"/>
  <c r="O308" i="4"/>
  <c r="M308" i="4"/>
  <c r="K308" i="4"/>
  <c r="I308" i="4"/>
  <c r="G308" i="4"/>
  <c r="E308" i="4"/>
  <c r="C308" i="4"/>
  <c r="AX307" i="4"/>
  <c r="AT307" i="4"/>
  <c r="AP307" i="4"/>
  <c r="AL307" i="4"/>
  <c r="AH307" i="4"/>
  <c r="AD307" i="4"/>
  <c r="Z307" i="4"/>
  <c r="V307" i="4"/>
  <c r="R307" i="4"/>
  <c r="N307" i="4"/>
  <c r="J307" i="4"/>
  <c r="F307" i="4"/>
  <c r="AX306" i="4"/>
  <c r="AT306" i="4"/>
  <c r="AP306" i="4"/>
  <c r="AL306" i="4"/>
  <c r="AH306" i="4"/>
  <c r="AD306" i="4"/>
  <c r="Z306" i="4"/>
  <c r="V306" i="4"/>
  <c r="R306" i="4"/>
  <c r="N306" i="4"/>
  <c r="J306" i="4"/>
  <c r="F306" i="4"/>
  <c r="AX305" i="4"/>
  <c r="AT305" i="4"/>
  <c r="AP305" i="4"/>
  <c r="AL305" i="4"/>
  <c r="AH305" i="4"/>
  <c r="AD305" i="4"/>
  <c r="Z305" i="4"/>
  <c r="V305" i="4"/>
  <c r="R305" i="4"/>
  <c r="N305" i="4"/>
  <c r="J305" i="4"/>
  <c r="F305" i="4"/>
  <c r="AW304" i="4"/>
  <c r="AV304" i="4"/>
  <c r="AU304" i="4"/>
  <c r="AS304" i="4"/>
  <c r="AR304" i="4"/>
  <c r="BD304" i="4" s="1"/>
  <c r="AQ304" i="4"/>
  <c r="AO304" i="4"/>
  <c r="AM304" i="4"/>
  <c r="AK304" i="4"/>
  <c r="AI304" i="4"/>
  <c r="AG304" i="4"/>
  <c r="AE304" i="4"/>
  <c r="AC304" i="4"/>
  <c r="AA304" i="4"/>
  <c r="Y304" i="4"/>
  <c r="W304" i="4"/>
  <c r="U304" i="4"/>
  <c r="S304" i="4"/>
  <c r="Q304" i="4"/>
  <c r="O304" i="4"/>
  <c r="M304" i="4"/>
  <c r="K304" i="4"/>
  <c r="I304" i="4"/>
  <c r="G304" i="4"/>
  <c r="E304" i="4"/>
  <c r="BE304" i="4" s="1"/>
  <c r="BF304" i="4" s="1"/>
  <c r="C304" i="4"/>
  <c r="AX303" i="4"/>
  <c r="AT303" i="4"/>
  <c r="AP303" i="4"/>
  <c r="AL303" i="4"/>
  <c r="AH303" i="4"/>
  <c r="AD303" i="4"/>
  <c r="Z303" i="4"/>
  <c r="V303" i="4"/>
  <c r="R303" i="4"/>
  <c r="N303" i="4"/>
  <c r="J303" i="4"/>
  <c r="F303" i="4"/>
  <c r="AX302" i="4"/>
  <c r="AT302" i="4"/>
  <c r="AP302" i="4"/>
  <c r="AL302" i="4"/>
  <c r="AH302" i="4"/>
  <c r="AD302" i="4"/>
  <c r="Z302" i="4"/>
  <c r="V302" i="4"/>
  <c r="R302" i="4"/>
  <c r="N302" i="4"/>
  <c r="J302" i="4"/>
  <c r="F302" i="4"/>
  <c r="AW301" i="4"/>
  <c r="AV301" i="4"/>
  <c r="AU301" i="4"/>
  <c r="AS301" i="4"/>
  <c r="AR301" i="4"/>
  <c r="AQ301" i="4"/>
  <c r="AO301" i="4"/>
  <c r="AM301" i="4"/>
  <c r="AK301" i="4"/>
  <c r="AJ301" i="4"/>
  <c r="AI301" i="4"/>
  <c r="AG301" i="4"/>
  <c r="AE301" i="4"/>
  <c r="AC301" i="4"/>
  <c r="AD301" i="4" s="1"/>
  <c r="AA301" i="4"/>
  <c r="Y301" i="4"/>
  <c r="Z301" i="4" s="1"/>
  <c r="W301" i="4"/>
  <c r="U301" i="4"/>
  <c r="V301" i="4" s="1"/>
  <c r="S301" i="4"/>
  <c r="Q301" i="4"/>
  <c r="R301" i="4" s="1"/>
  <c r="O301" i="4"/>
  <c r="M301" i="4"/>
  <c r="N301" i="4" s="1"/>
  <c r="K301" i="4"/>
  <c r="I301" i="4"/>
  <c r="J301" i="4" s="1"/>
  <c r="G301" i="4"/>
  <c r="E301" i="4"/>
  <c r="C301" i="4"/>
  <c r="AN300" i="4"/>
  <c r="AF300" i="4"/>
  <c r="AB300" i="4"/>
  <c r="X300" i="4"/>
  <c r="T300" i="4"/>
  <c r="P300" i="4"/>
  <c r="L300" i="4"/>
  <c r="H300" i="4"/>
  <c r="D300" i="4"/>
  <c r="AX299" i="4"/>
  <c r="AT299" i="4"/>
  <c r="AP299" i="4"/>
  <c r="AL299" i="4"/>
  <c r="AH299" i="4"/>
  <c r="AD299" i="4"/>
  <c r="Z299" i="4"/>
  <c r="V299" i="4"/>
  <c r="R299" i="4"/>
  <c r="N299" i="4"/>
  <c r="J299" i="4"/>
  <c r="F299" i="4"/>
  <c r="AX298" i="4"/>
  <c r="AT298" i="4"/>
  <c r="AP298" i="4"/>
  <c r="AL298" i="4"/>
  <c r="AH298" i="4"/>
  <c r="AD298" i="4"/>
  <c r="Z298" i="4"/>
  <c r="V298" i="4"/>
  <c r="R298" i="4"/>
  <c r="N298" i="4"/>
  <c r="J298" i="4"/>
  <c r="F298" i="4"/>
  <c r="AX297" i="4"/>
  <c r="AT297" i="4"/>
  <c r="AP297" i="4"/>
  <c r="AL297" i="4"/>
  <c r="AH297" i="4"/>
  <c r="AD297" i="4"/>
  <c r="Z297" i="4"/>
  <c r="V297" i="4"/>
  <c r="R297" i="4"/>
  <c r="N297" i="4"/>
  <c r="J297" i="4"/>
  <c r="F297" i="4"/>
  <c r="AW296" i="4"/>
  <c r="AT296" i="4"/>
  <c r="AP296" i="4"/>
  <c r="AL296" i="4"/>
  <c r="AH296" i="4"/>
  <c r="AD296" i="4"/>
  <c r="Z296" i="4"/>
  <c r="V296" i="4"/>
  <c r="R296" i="4"/>
  <c r="N296" i="4"/>
  <c r="J296" i="4"/>
  <c r="F296" i="4"/>
  <c r="AV295" i="4"/>
  <c r="AU295" i="4"/>
  <c r="AS295" i="4"/>
  <c r="AR295" i="4"/>
  <c r="AQ295" i="4"/>
  <c r="AO295" i="4"/>
  <c r="AP295" i="4" s="1"/>
  <c r="AM295" i="4"/>
  <c r="AK295" i="4"/>
  <c r="AL295" i="4" s="1"/>
  <c r="AI295" i="4"/>
  <c r="AG295" i="4"/>
  <c r="AH295" i="4" s="1"/>
  <c r="AE295" i="4"/>
  <c r="AC295" i="4"/>
  <c r="AD295" i="4" s="1"/>
  <c r="AA295" i="4"/>
  <c r="Y295" i="4"/>
  <c r="Z295" i="4" s="1"/>
  <c r="W295" i="4"/>
  <c r="U295" i="4"/>
  <c r="V295" i="4" s="1"/>
  <c r="S295" i="4"/>
  <c r="Q295" i="4"/>
  <c r="R295" i="4" s="1"/>
  <c r="O295" i="4"/>
  <c r="M295" i="4"/>
  <c r="K295" i="4"/>
  <c r="I295" i="4"/>
  <c r="G295" i="4"/>
  <c r="E295" i="4"/>
  <c r="C295" i="4"/>
  <c r="AX294" i="4"/>
  <c r="AT294" i="4"/>
  <c r="AP294" i="4"/>
  <c r="AL294" i="4"/>
  <c r="AH294" i="4"/>
  <c r="AD294" i="4"/>
  <c r="Z294" i="4"/>
  <c r="V294" i="4"/>
  <c r="R294" i="4"/>
  <c r="N294" i="4"/>
  <c r="J294" i="4"/>
  <c r="F294" i="4"/>
  <c r="AX293" i="4"/>
  <c r="AT293" i="4"/>
  <c r="AP293" i="4"/>
  <c r="AL293" i="4"/>
  <c r="AH293" i="4"/>
  <c r="AD293" i="4"/>
  <c r="Z293" i="4"/>
  <c r="V293" i="4"/>
  <c r="R293" i="4"/>
  <c r="M293" i="4"/>
  <c r="J293" i="4"/>
  <c r="F293" i="4"/>
  <c r="AW292" i="4"/>
  <c r="AV292" i="4"/>
  <c r="AU292" i="4"/>
  <c r="AS292" i="4"/>
  <c r="AR292" i="4"/>
  <c r="AQ292" i="4"/>
  <c r="AO292" i="4"/>
  <c r="AP292" i="4" s="1"/>
  <c r="AM292" i="4"/>
  <c r="AK292" i="4"/>
  <c r="AI292" i="4"/>
  <c r="AG292" i="4"/>
  <c r="AH292" i="4" s="1"/>
  <c r="AE292" i="4"/>
  <c r="AC292" i="4"/>
  <c r="AA292" i="4"/>
  <c r="Y292" i="4"/>
  <c r="Z292" i="4" s="1"/>
  <c r="W292" i="4"/>
  <c r="U292" i="4"/>
  <c r="S292" i="4"/>
  <c r="Q292" i="4"/>
  <c r="P292" i="4"/>
  <c r="O292" i="4"/>
  <c r="L292" i="4"/>
  <c r="K292" i="4"/>
  <c r="I292" i="4"/>
  <c r="H292" i="4"/>
  <c r="G292" i="4"/>
  <c r="E292" i="4"/>
  <c r="D292" i="4"/>
  <c r="BD292" i="4" s="1"/>
  <c r="C292" i="4"/>
  <c r="AX291" i="4"/>
  <c r="AT291" i="4"/>
  <c r="AP291" i="4"/>
  <c r="AL291" i="4"/>
  <c r="AH291" i="4"/>
  <c r="AD291" i="4"/>
  <c r="Z291" i="4"/>
  <c r="V291" i="4"/>
  <c r="R291" i="4"/>
  <c r="N291" i="4"/>
  <c r="J291" i="4"/>
  <c r="F291" i="4"/>
  <c r="AX290" i="4"/>
  <c r="AT290" i="4"/>
  <c r="AP290" i="4"/>
  <c r="AL290" i="4"/>
  <c r="AH290" i="4"/>
  <c r="AD290" i="4"/>
  <c r="Z290" i="4"/>
  <c r="V290" i="4"/>
  <c r="R290" i="4"/>
  <c r="N290" i="4"/>
  <c r="J290" i="4"/>
  <c r="F290" i="4"/>
  <c r="AX289" i="4"/>
  <c r="AT289" i="4"/>
  <c r="AP289" i="4"/>
  <c r="AL289" i="4"/>
  <c r="AH289" i="4"/>
  <c r="AD289" i="4"/>
  <c r="Z289" i="4"/>
  <c r="V289" i="4"/>
  <c r="R289" i="4"/>
  <c r="N289" i="4"/>
  <c r="J289" i="4"/>
  <c r="F289" i="4"/>
  <c r="AW288" i="4"/>
  <c r="AV288" i="4"/>
  <c r="AU288" i="4"/>
  <c r="AS288" i="4"/>
  <c r="AR288" i="4"/>
  <c r="AQ288" i="4"/>
  <c r="AO288" i="4"/>
  <c r="AP288" i="4" s="1"/>
  <c r="AM288" i="4"/>
  <c r="AK288" i="4"/>
  <c r="AI288" i="4"/>
  <c r="AG288" i="4"/>
  <c r="AH288" i="4" s="1"/>
  <c r="AE288" i="4"/>
  <c r="AC288" i="4"/>
  <c r="AA288" i="4"/>
  <c r="Y288" i="4"/>
  <c r="Z288" i="4" s="1"/>
  <c r="W288" i="4"/>
  <c r="U288" i="4"/>
  <c r="S288" i="4"/>
  <c r="Q288" i="4"/>
  <c r="P288" i="4"/>
  <c r="O288" i="4"/>
  <c r="M288" i="4"/>
  <c r="L288" i="4"/>
  <c r="K288" i="4"/>
  <c r="I288" i="4"/>
  <c r="H288" i="4"/>
  <c r="G288" i="4"/>
  <c r="E288" i="4"/>
  <c r="D288" i="4"/>
  <c r="C288" i="4"/>
  <c r="BC288" i="4" s="1"/>
  <c r="AX287" i="4"/>
  <c r="AT287" i="4"/>
  <c r="AP287" i="4"/>
  <c r="AL287" i="4"/>
  <c r="AH287" i="4"/>
  <c r="AD287" i="4"/>
  <c r="Z287" i="4"/>
  <c r="V287" i="4"/>
  <c r="R287" i="4"/>
  <c r="N287" i="4"/>
  <c r="J287" i="4"/>
  <c r="F287" i="4"/>
  <c r="AX286" i="4"/>
  <c r="AT286" i="4"/>
  <c r="AP286" i="4"/>
  <c r="AL286" i="4"/>
  <c r="AH286" i="4"/>
  <c r="AD286" i="4"/>
  <c r="Z286" i="4"/>
  <c r="V286" i="4"/>
  <c r="R286" i="4"/>
  <c r="N286" i="4"/>
  <c r="J286" i="4"/>
  <c r="F286" i="4"/>
  <c r="AX285" i="4"/>
  <c r="AT285" i="4"/>
  <c r="AP285" i="4"/>
  <c r="AL285" i="4"/>
  <c r="AH285" i="4"/>
  <c r="AC285" i="4"/>
  <c r="AD285" i="4" s="1"/>
  <c r="Z285" i="4"/>
  <c r="U285" i="4"/>
  <c r="R285" i="4"/>
  <c r="N285" i="4"/>
  <c r="J285" i="4"/>
  <c r="F285" i="4"/>
  <c r="AW284" i="4"/>
  <c r="AV284" i="4"/>
  <c r="AU284" i="4"/>
  <c r="AS284" i="4"/>
  <c r="AR284" i="4"/>
  <c r="AQ284" i="4"/>
  <c r="AO284" i="4"/>
  <c r="AN284" i="4"/>
  <c r="AM284" i="4"/>
  <c r="AK284" i="4"/>
  <c r="AJ284" i="4"/>
  <c r="AI284" i="4"/>
  <c r="AG284" i="4"/>
  <c r="AF284" i="4"/>
  <c r="AF411" i="4" s="1"/>
  <c r="AE284" i="4"/>
  <c r="AB284" i="4"/>
  <c r="AB411" i="4" s="1"/>
  <c r="AA284" i="4"/>
  <c r="Y284" i="4"/>
  <c r="X284" i="4"/>
  <c r="W284" i="4"/>
  <c r="T284" i="4"/>
  <c r="T411" i="4" s="1"/>
  <c r="S284" i="4"/>
  <c r="Q284" i="4"/>
  <c r="P284" i="4"/>
  <c r="O284" i="4"/>
  <c r="M284" i="4"/>
  <c r="L284" i="4"/>
  <c r="K284" i="4"/>
  <c r="I284" i="4"/>
  <c r="H284" i="4"/>
  <c r="G284" i="4"/>
  <c r="E284" i="4"/>
  <c r="D284" i="4"/>
  <c r="C284" i="4"/>
  <c r="AX275" i="4"/>
  <c r="AX140" i="4" s="1"/>
  <c r="AT275" i="4"/>
  <c r="AP275" i="4"/>
  <c r="AL275" i="4"/>
  <c r="AH275" i="4"/>
  <c r="AD275" i="4"/>
  <c r="Z275" i="4"/>
  <c r="V275" i="4"/>
  <c r="R275" i="4"/>
  <c r="R140" i="4" s="1"/>
  <c r="N275" i="4"/>
  <c r="J275" i="4"/>
  <c r="F275" i="4"/>
  <c r="AX274" i="4"/>
  <c r="AT274" i="4"/>
  <c r="AP274" i="4"/>
  <c r="AL274" i="4"/>
  <c r="AL139" i="4" s="1"/>
  <c r="AH274" i="4"/>
  <c r="AD274" i="4"/>
  <c r="Z274" i="4"/>
  <c r="V274" i="4"/>
  <c r="R274" i="4"/>
  <c r="N274" i="4"/>
  <c r="J274" i="4"/>
  <c r="E274" i="4"/>
  <c r="AX273" i="4"/>
  <c r="AT273" i="4"/>
  <c r="AP273" i="4"/>
  <c r="AL273" i="4"/>
  <c r="AH273" i="4"/>
  <c r="AD273" i="4"/>
  <c r="Z273" i="4"/>
  <c r="V273" i="4"/>
  <c r="R273" i="4"/>
  <c r="N273" i="4"/>
  <c r="J273" i="4"/>
  <c r="E273" i="4"/>
  <c r="E138" i="4" s="1"/>
  <c r="AX272" i="4"/>
  <c r="AT272" i="4"/>
  <c r="AP272" i="4"/>
  <c r="AL272" i="4"/>
  <c r="AH272" i="4"/>
  <c r="AD272" i="4"/>
  <c r="Z272" i="4"/>
  <c r="V272" i="4"/>
  <c r="R272" i="4"/>
  <c r="N272" i="4"/>
  <c r="J272" i="4"/>
  <c r="E272" i="4"/>
  <c r="AW271" i="4"/>
  <c r="AV271" i="4"/>
  <c r="AU271" i="4"/>
  <c r="AS271" i="4"/>
  <c r="AR271" i="4"/>
  <c r="AR269" i="4" s="1"/>
  <c r="AQ271" i="4"/>
  <c r="AO271" i="4"/>
  <c r="AN271" i="4"/>
  <c r="AN136" i="4" s="1"/>
  <c r="AM271" i="4"/>
  <c r="AM136" i="4" s="1"/>
  <c r="AK271" i="4"/>
  <c r="AJ271" i="4"/>
  <c r="AJ136" i="4" s="1"/>
  <c r="AI271" i="4"/>
  <c r="AI136" i="4" s="1"/>
  <c r="AG271" i="4"/>
  <c r="AG136" i="4" s="1"/>
  <c r="AF271" i="4"/>
  <c r="AF269" i="4" s="1"/>
  <c r="AE271" i="4"/>
  <c r="AC271" i="4"/>
  <c r="AB271" i="4"/>
  <c r="AB136" i="4" s="1"/>
  <c r="AA271" i="4"/>
  <c r="Y271" i="4"/>
  <c r="X271" i="4"/>
  <c r="X136" i="4" s="1"/>
  <c r="W271" i="4"/>
  <c r="W136" i="4" s="1"/>
  <c r="U271" i="4"/>
  <c r="T271" i="4"/>
  <c r="T136" i="4" s="1"/>
  <c r="S271" i="4"/>
  <c r="Q271" i="4"/>
  <c r="P271" i="4"/>
  <c r="P136" i="4" s="1"/>
  <c r="O271" i="4"/>
  <c r="M271" i="4"/>
  <c r="L271" i="4"/>
  <c r="L136" i="4" s="1"/>
  <c r="K271" i="4"/>
  <c r="I271" i="4"/>
  <c r="H271" i="4"/>
  <c r="H136" i="4" s="1"/>
  <c r="G271" i="4"/>
  <c r="G136" i="4" s="1"/>
  <c r="D271" i="4"/>
  <c r="AX270" i="4"/>
  <c r="AT270" i="4"/>
  <c r="AP270" i="4"/>
  <c r="AP135" i="4" s="1"/>
  <c r="AL270" i="4"/>
  <c r="AH270" i="4"/>
  <c r="AD270" i="4"/>
  <c r="Z270" i="4"/>
  <c r="V270" i="4"/>
  <c r="R270" i="4"/>
  <c r="N270" i="4"/>
  <c r="J270" i="4"/>
  <c r="J135" i="4" s="1"/>
  <c r="F270" i="4"/>
  <c r="AY133" i="4"/>
  <c r="AX268" i="4"/>
  <c r="AX133" i="4" s="1"/>
  <c r="AT268" i="4"/>
  <c r="AP268" i="4"/>
  <c r="AL268" i="4"/>
  <c r="AH268" i="4"/>
  <c r="AD268" i="4"/>
  <c r="Z268" i="4"/>
  <c r="V268" i="4"/>
  <c r="V133" i="4" s="1"/>
  <c r="R268" i="4"/>
  <c r="R133" i="4" s="1"/>
  <c r="N268" i="4"/>
  <c r="J268" i="4"/>
  <c r="F268" i="4"/>
  <c r="AX267" i="4"/>
  <c r="AT267" i="4"/>
  <c r="AP267" i="4"/>
  <c r="AL267" i="4"/>
  <c r="AH267" i="4"/>
  <c r="AD267" i="4"/>
  <c r="Z267" i="4"/>
  <c r="V267" i="4"/>
  <c r="R267" i="4"/>
  <c r="N267" i="4"/>
  <c r="J267" i="4"/>
  <c r="E267" i="4"/>
  <c r="E132" i="4" s="1"/>
  <c r="AX266" i="4"/>
  <c r="AT266" i="4"/>
  <c r="AP266" i="4"/>
  <c r="AL266" i="4"/>
  <c r="AH266" i="4"/>
  <c r="AD266" i="4"/>
  <c r="Z266" i="4"/>
  <c r="V266" i="4"/>
  <c r="R266" i="4"/>
  <c r="N266" i="4"/>
  <c r="J266" i="4"/>
  <c r="F266" i="4"/>
  <c r="AX265" i="4"/>
  <c r="AT265" i="4"/>
  <c r="AP265" i="4"/>
  <c r="AL265" i="4"/>
  <c r="AH265" i="4"/>
  <c r="AD265" i="4"/>
  <c r="Z265" i="4"/>
  <c r="V265" i="4"/>
  <c r="R265" i="4"/>
  <c r="N265" i="4"/>
  <c r="J265" i="4"/>
  <c r="F265" i="4"/>
  <c r="AW264" i="4"/>
  <c r="AV264" i="4"/>
  <c r="AU264" i="4"/>
  <c r="AS264" i="4"/>
  <c r="AR264" i="4"/>
  <c r="AQ264" i="4"/>
  <c r="AO264" i="4"/>
  <c r="AN264" i="4"/>
  <c r="AM264" i="4"/>
  <c r="AK264" i="4"/>
  <c r="AJ264" i="4"/>
  <c r="AI264" i="4"/>
  <c r="AG264" i="4"/>
  <c r="AF264" i="4"/>
  <c r="AE264" i="4"/>
  <c r="AC264" i="4"/>
  <c r="AB264" i="4"/>
  <c r="AA264" i="4"/>
  <c r="Y264" i="4"/>
  <c r="X264" i="4"/>
  <c r="W264" i="4"/>
  <c r="U264" i="4"/>
  <c r="T264" i="4"/>
  <c r="S264" i="4"/>
  <c r="Q264" i="4"/>
  <c r="P264" i="4"/>
  <c r="O264" i="4"/>
  <c r="M264" i="4"/>
  <c r="L264" i="4"/>
  <c r="K264" i="4"/>
  <c r="I264" i="4"/>
  <c r="H264" i="4"/>
  <c r="G264" i="4"/>
  <c r="E264" i="4"/>
  <c r="D264" i="4"/>
  <c r="C264" i="4"/>
  <c r="AX263" i="4"/>
  <c r="AT263" i="4"/>
  <c r="AP263" i="4"/>
  <c r="AL263" i="4"/>
  <c r="AH263" i="4"/>
  <c r="AH128" i="4" s="1"/>
  <c r="AD263" i="4"/>
  <c r="Z263" i="4"/>
  <c r="V263" i="4"/>
  <c r="R263" i="4"/>
  <c r="N263" i="4"/>
  <c r="J263" i="4"/>
  <c r="F263" i="4"/>
  <c r="AX262" i="4"/>
  <c r="AT262" i="4"/>
  <c r="AP262" i="4"/>
  <c r="AL262" i="4"/>
  <c r="AH262" i="4"/>
  <c r="AD262" i="4"/>
  <c r="Z262" i="4"/>
  <c r="V262" i="4"/>
  <c r="R262" i="4"/>
  <c r="N262" i="4"/>
  <c r="J262" i="4"/>
  <c r="F262" i="4"/>
  <c r="AW261" i="4"/>
  <c r="AV261" i="4"/>
  <c r="AU261" i="4"/>
  <c r="AS261" i="4"/>
  <c r="AR261" i="4"/>
  <c r="AQ261" i="4"/>
  <c r="AO261" i="4"/>
  <c r="AN261" i="4"/>
  <c r="AM261" i="4"/>
  <c r="AK261" i="4"/>
  <c r="AJ261" i="4"/>
  <c r="AI261" i="4"/>
  <c r="AG261" i="4"/>
  <c r="AF261" i="4"/>
  <c r="AE261" i="4"/>
  <c r="AC261" i="4"/>
  <c r="AB261" i="4"/>
  <c r="AA261" i="4"/>
  <c r="Y261" i="4"/>
  <c r="X261" i="4"/>
  <c r="W261" i="4"/>
  <c r="U261" i="4"/>
  <c r="T261" i="4"/>
  <c r="S261" i="4"/>
  <c r="Q261" i="4"/>
  <c r="P261" i="4"/>
  <c r="O261" i="4"/>
  <c r="M261" i="4"/>
  <c r="L261" i="4"/>
  <c r="K261" i="4"/>
  <c r="I261" i="4"/>
  <c r="H261" i="4"/>
  <c r="G261" i="4"/>
  <c r="E261" i="4"/>
  <c r="D261" i="4"/>
  <c r="C261" i="4"/>
  <c r="AX260" i="4"/>
  <c r="AT260" i="4"/>
  <c r="AP260" i="4"/>
  <c r="AL260" i="4"/>
  <c r="AH260" i="4"/>
  <c r="AD260" i="4"/>
  <c r="AD125" i="4" s="1"/>
  <c r="Z260" i="4"/>
  <c r="V260" i="4"/>
  <c r="R260" i="4"/>
  <c r="N260" i="4"/>
  <c r="J260" i="4"/>
  <c r="F260" i="4"/>
  <c r="AX259" i="4"/>
  <c r="AT259" i="4"/>
  <c r="AP259" i="4"/>
  <c r="AL259" i="4"/>
  <c r="AH259" i="4"/>
  <c r="AD259" i="4"/>
  <c r="Z259" i="4"/>
  <c r="V259" i="4"/>
  <c r="R259" i="4"/>
  <c r="N259" i="4"/>
  <c r="J259" i="4"/>
  <c r="F259" i="4"/>
  <c r="AW258" i="4"/>
  <c r="AV258" i="4"/>
  <c r="AU258" i="4"/>
  <c r="AS258" i="4"/>
  <c r="AR258" i="4"/>
  <c r="AQ258" i="4"/>
  <c r="AO258" i="4"/>
  <c r="AN258" i="4"/>
  <c r="AM258" i="4"/>
  <c r="AK258" i="4"/>
  <c r="AJ258" i="4"/>
  <c r="AI258" i="4"/>
  <c r="AG258" i="4"/>
  <c r="AF258" i="4"/>
  <c r="AE258" i="4"/>
  <c r="AC258" i="4"/>
  <c r="AB258" i="4"/>
  <c r="AA258" i="4"/>
  <c r="Y258" i="4"/>
  <c r="X258" i="4"/>
  <c r="W258" i="4"/>
  <c r="U258" i="4"/>
  <c r="T258" i="4"/>
  <c r="S258" i="4"/>
  <c r="Q258" i="4"/>
  <c r="P258" i="4"/>
  <c r="O258" i="4"/>
  <c r="M258" i="4"/>
  <c r="L258" i="4"/>
  <c r="K258" i="4"/>
  <c r="I258" i="4"/>
  <c r="H258" i="4"/>
  <c r="G258" i="4"/>
  <c r="E258" i="4"/>
  <c r="D258" i="4"/>
  <c r="C258" i="4"/>
  <c r="BA122" i="4"/>
  <c r="AZ122" i="4"/>
  <c r="AX257" i="4"/>
  <c r="AT257" i="4"/>
  <c r="AP257" i="4"/>
  <c r="AL257" i="4"/>
  <c r="AH257" i="4"/>
  <c r="AD257" i="4"/>
  <c r="AD122" i="4" s="1"/>
  <c r="Z257" i="4"/>
  <c r="Z122" i="4" s="1"/>
  <c r="V257" i="4"/>
  <c r="R257" i="4"/>
  <c r="N257" i="4"/>
  <c r="J257" i="4"/>
  <c r="F257" i="4"/>
  <c r="AX256" i="4"/>
  <c r="AT256" i="4"/>
  <c r="AP256" i="4"/>
  <c r="AL256" i="4"/>
  <c r="AH256" i="4"/>
  <c r="AD256" i="4"/>
  <c r="Z256" i="4"/>
  <c r="V256" i="4"/>
  <c r="R256" i="4"/>
  <c r="N256" i="4"/>
  <c r="J256" i="4"/>
  <c r="F256" i="4"/>
  <c r="AX255" i="4"/>
  <c r="AT255" i="4"/>
  <c r="AP255" i="4"/>
  <c r="AL255" i="4"/>
  <c r="AH255" i="4"/>
  <c r="AD255" i="4"/>
  <c r="Z255" i="4"/>
  <c r="V255" i="4"/>
  <c r="R255" i="4"/>
  <c r="N255" i="4"/>
  <c r="J255" i="4"/>
  <c r="F255" i="4"/>
  <c r="AW254" i="4"/>
  <c r="AV254" i="4"/>
  <c r="AU254" i="4"/>
  <c r="AS254" i="4"/>
  <c r="AR254" i="4"/>
  <c r="AQ254" i="4"/>
  <c r="AO254" i="4"/>
  <c r="AN254" i="4"/>
  <c r="AM254" i="4"/>
  <c r="AK254" i="4"/>
  <c r="AJ254" i="4"/>
  <c r="AI254" i="4"/>
  <c r="AG254" i="4"/>
  <c r="AF254" i="4"/>
  <c r="AE254" i="4"/>
  <c r="AC254" i="4"/>
  <c r="AB254" i="4"/>
  <c r="AA254" i="4"/>
  <c r="Y254" i="4"/>
  <c r="X254" i="4"/>
  <c r="W254" i="4"/>
  <c r="U254" i="4"/>
  <c r="T254" i="4"/>
  <c r="S254" i="4"/>
  <c r="Q254" i="4"/>
  <c r="P254" i="4"/>
  <c r="O254" i="4"/>
  <c r="M254" i="4"/>
  <c r="L254" i="4"/>
  <c r="K254" i="4"/>
  <c r="I254" i="4"/>
  <c r="H254" i="4"/>
  <c r="G254" i="4"/>
  <c r="E254" i="4"/>
  <c r="D254" i="4"/>
  <c r="C254" i="4"/>
  <c r="AY118" i="4"/>
  <c r="AX253" i="4"/>
  <c r="AT253" i="4"/>
  <c r="AT118" i="4" s="1"/>
  <c r="AP253" i="4"/>
  <c r="AP118" i="4" s="1"/>
  <c r="AL253" i="4"/>
  <c r="AH253" i="4"/>
  <c r="AD253" i="4"/>
  <c r="Z253" i="4"/>
  <c r="V253" i="4"/>
  <c r="V118" i="4" s="1"/>
  <c r="R253" i="4"/>
  <c r="N253" i="4"/>
  <c r="N118" i="4" s="1"/>
  <c r="J253" i="4"/>
  <c r="J118" i="4" s="1"/>
  <c r="F253" i="4"/>
  <c r="AX252" i="4"/>
  <c r="AT252" i="4"/>
  <c r="AP252" i="4"/>
  <c r="AL252" i="4"/>
  <c r="AH252" i="4"/>
  <c r="AD252" i="4"/>
  <c r="Z252" i="4"/>
  <c r="V252" i="4"/>
  <c r="R252" i="4"/>
  <c r="N252" i="4"/>
  <c r="J252" i="4"/>
  <c r="F252" i="4"/>
  <c r="AX251" i="4"/>
  <c r="AT251" i="4"/>
  <c r="AP251" i="4"/>
  <c r="AL251" i="4"/>
  <c r="AH251" i="4"/>
  <c r="AD251" i="4"/>
  <c r="Z251" i="4"/>
  <c r="V251" i="4"/>
  <c r="R251" i="4"/>
  <c r="N251" i="4"/>
  <c r="J251" i="4"/>
  <c r="F251" i="4"/>
  <c r="AX250" i="4"/>
  <c r="AT250" i="4"/>
  <c r="AP250" i="4"/>
  <c r="AL250" i="4"/>
  <c r="AH250" i="4"/>
  <c r="AD250" i="4"/>
  <c r="Z250" i="4"/>
  <c r="V250" i="4"/>
  <c r="R250" i="4"/>
  <c r="N250" i="4"/>
  <c r="J250" i="4"/>
  <c r="F250" i="4"/>
  <c r="AW249" i="4"/>
  <c r="AV249" i="4"/>
  <c r="AU249" i="4"/>
  <c r="AS249" i="4"/>
  <c r="AR249" i="4"/>
  <c r="AQ249" i="4"/>
  <c r="AO249" i="4"/>
  <c r="AN249" i="4"/>
  <c r="AM249" i="4"/>
  <c r="AK249" i="4"/>
  <c r="AJ249" i="4"/>
  <c r="AI249" i="4"/>
  <c r="AG249" i="4"/>
  <c r="AF249" i="4"/>
  <c r="AE249" i="4"/>
  <c r="AC249" i="4"/>
  <c r="AB249" i="4"/>
  <c r="AA249" i="4"/>
  <c r="Y249" i="4"/>
  <c r="X249" i="4"/>
  <c r="W249" i="4"/>
  <c r="U249" i="4"/>
  <c r="T249" i="4"/>
  <c r="S249" i="4"/>
  <c r="Q249" i="4"/>
  <c r="P249" i="4"/>
  <c r="O249" i="4"/>
  <c r="M249" i="4"/>
  <c r="L249" i="4"/>
  <c r="K249" i="4"/>
  <c r="I249" i="4"/>
  <c r="H249" i="4"/>
  <c r="G249" i="4"/>
  <c r="E249" i="4"/>
  <c r="D249" i="4"/>
  <c r="C249" i="4"/>
  <c r="AX248" i="4"/>
  <c r="AT248" i="4"/>
  <c r="AP248" i="4"/>
  <c r="AL248" i="4"/>
  <c r="AL113" i="4" s="1"/>
  <c r="AH248" i="4"/>
  <c r="AH113" i="4" s="1"/>
  <c r="AD248" i="4"/>
  <c r="Z248" i="4"/>
  <c r="V248" i="4"/>
  <c r="R248" i="4"/>
  <c r="N248" i="4"/>
  <c r="J248" i="4"/>
  <c r="F248" i="4"/>
  <c r="F113" i="4" s="1"/>
  <c r="AX247" i="4"/>
  <c r="AT247" i="4"/>
  <c r="AP247" i="4"/>
  <c r="AL247" i="4"/>
  <c r="AH247" i="4"/>
  <c r="AD247" i="4"/>
  <c r="Z247" i="4"/>
  <c r="V247" i="4"/>
  <c r="R247" i="4"/>
  <c r="N247" i="4"/>
  <c r="J247" i="4"/>
  <c r="E247" i="4"/>
  <c r="AW246" i="4"/>
  <c r="AV246" i="4"/>
  <c r="AU246" i="4"/>
  <c r="AS246" i="4"/>
  <c r="AR246" i="4"/>
  <c r="AQ246" i="4"/>
  <c r="AO246" i="4"/>
  <c r="AN246" i="4"/>
  <c r="AM246" i="4"/>
  <c r="AK246" i="4"/>
  <c r="AJ246" i="4"/>
  <c r="AI246" i="4"/>
  <c r="AG246" i="4"/>
  <c r="AF246" i="4"/>
  <c r="AE246" i="4"/>
  <c r="AC246" i="4"/>
  <c r="AB246" i="4"/>
  <c r="AA246" i="4"/>
  <c r="Y246" i="4"/>
  <c r="X246" i="4"/>
  <c r="W246" i="4"/>
  <c r="U246" i="4"/>
  <c r="T246" i="4"/>
  <c r="S246" i="4"/>
  <c r="Q246" i="4"/>
  <c r="P246" i="4"/>
  <c r="O246" i="4"/>
  <c r="M246" i="4"/>
  <c r="L246" i="4"/>
  <c r="K246" i="4"/>
  <c r="I246" i="4"/>
  <c r="H246" i="4"/>
  <c r="G246" i="4"/>
  <c r="D246" i="4"/>
  <c r="C246" i="4"/>
  <c r="BA110" i="4"/>
  <c r="AZ110" i="4"/>
  <c r="AX245" i="4"/>
  <c r="AT245" i="4"/>
  <c r="AP245" i="4"/>
  <c r="AL245" i="4"/>
  <c r="AH245" i="4"/>
  <c r="AD245" i="4"/>
  <c r="AD110" i="4" s="1"/>
  <c r="Z245" i="4"/>
  <c r="Z110" i="4" s="1"/>
  <c r="V245" i="4"/>
  <c r="R245" i="4"/>
  <c r="N245" i="4"/>
  <c r="J245" i="4"/>
  <c r="F245" i="4"/>
  <c r="AX244" i="4"/>
  <c r="AT244" i="4"/>
  <c r="AP244" i="4"/>
  <c r="AL244" i="4"/>
  <c r="AH244" i="4"/>
  <c r="AD244" i="4"/>
  <c r="Z244" i="4"/>
  <c r="V244" i="4"/>
  <c r="R244" i="4"/>
  <c r="N244" i="4"/>
  <c r="J244" i="4"/>
  <c r="F244" i="4"/>
  <c r="AW243" i="4"/>
  <c r="AV243" i="4"/>
  <c r="AU243" i="4"/>
  <c r="AS243" i="4"/>
  <c r="AR243" i="4"/>
  <c r="AQ243" i="4"/>
  <c r="AO243" i="4"/>
  <c r="AN243" i="4"/>
  <c r="AM243" i="4"/>
  <c r="AK243" i="4"/>
  <c r="AJ243" i="4"/>
  <c r="AI243" i="4"/>
  <c r="AG243" i="4"/>
  <c r="AF243" i="4"/>
  <c r="AE243" i="4"/>
  <c r="AC243" i="4"/>
  <c r="AB243" i="4"/>
  <c r="AA243" i="4"/>
  <c r="Y243" i="4"/>
  <c r="X243" i="4"/>
  <c r="W243" i="4"/>
  <c r="U243" i="4"/>
  <c r="T243" i="4"/>
  <c r="S243" i="4"/>
  <c r="Q243" i="4"/>
  <c r="P243" i="4"/>
  <c r="O243" i="4"/>
  <c r="M243" i="4"/>
  <c r="L243" i="4"/>
  <c r="K243" i="4"/>
  <c r="I243" i="4"/>
  <c r="H243" i="4"/>
  <c r="G243" i="4"/>
  <c r="E243" i="4"/>
  <c r="D243" i="4"/>
  <c r="C243" i="4"/>
  <c r="BA107" i="4"/>
  <c r="AZ107" i="4"/>
  <c r="AX242" i="4"/>
  <c r="AT242" i="4"/>
  <c r="AP242" i="4"/>
  <c r="AL242" i="4"/>
  <c r="AH242" i="4"/>
  <c r="AD242" i="4"/>
  <c r="AD107" i="4" s="1"/>
  <c r="Z242" i="4"/>
  <c r="Z107" i="4" s="1"/>
  <c r="V242" i="4"/>
  <c r="R242" i="4"/>
  <c r="N242" i="4"/>
  <c r="J242" i="4"/>
  <c r="F242" i="4"/>
  <c r="AX241" i="4"/>
  <c r="AT241" i="4"/>
  <c r="AP241" i="4"/>
  <c r="AL241" i="4"/>
  <c r="AH241" i="4"/>
  <c r="AD241" i="4"/>
  <c r="Z241" i="4"/>
  <c r="V241" i="4"/>
  <c r="R241" i="4"/>
  <c r="N241" i="4"/>
  <c r="J241" i="4"/>
  <c r="F241" i="4"/>
  <c r="AW240" i="4"/>
  <c r="AV240" i="4"/>
  <c r="AU240" i="4"/>
  <c r="AS240" i="4"/>
  <c r="AR240" i="4"/>
  <c r="AQ240" i="4"/>
  <c r="AO240" i="4"/>
  <c r="AN240" i="4"/>
  <c r="AM240" i="4"/>
  <c r="AK240" i="4"/>
  <c r="AJ240" i="4"/>
  <c r="AI240" i="4"/>
  <c r="AG240" i="4"/>
  <c r="AF240" i="4"/>
  <c r="AE240" i="4"/>
  <c r="AC240" i="4"/>
  <c r="AB240" i="4"/>
  <c r="AA240" i="4"/>
  <c r="Y240" i="4"/>
  <c r="X240" i="4"/>
  <c r="W240" i="4"/>
  <c r="U240" i="4"/>
  <c r="T240" i="4"/>
  <c r="S240" i="4"/>
  <c r="Q240" i="4"/>
  <c r="P240" i="4"/>
  <c r="O240" i="4"/>
  <c r="M240" i="4"/>
  <c r="L240" i="4"/>
  <c r="K240" i="4"/>
  <c r="I240" i="4"/>
  <c r="H240" i="4"/>
  <c r="G240" i="4"/>
  <c r="E240" i="4"/>
  <c r="D240" i="4"/>
  <c r="C240" i="4"/>
  <c r="AZ104" i="4"/>
  <c r="AX239" i="4"/>
  <c r="AT239" i="4"/>
  <c r="AP239" i="4"/>
  <c r="AL239" i="4"/>
  <c r="AH239" i="4"/>
  <c r="AD239" i="4"/>
  <c r="Z239" i="4"/>
  <c r="Z104" i="4" s="1"/>
  <c r="V239" i="4"/>
  <c r="R239" i="4"/>
  <c r="N239" i="4"/>
  <c r="J239" i="4"/>
  <c r="F239" i="4"/>
  <c r="AX238" i="4"/>
  <c r="AT238" i="4"/>
  <c r="AP238" i="4"/>
  <c r="AL238" i="4"/>
  <c r="AH238" i="4"/>
  <c r="AD238" i="4"/>
  <c r="Z238" i="4"/>
  <c r="V238" i="4"/>
  <c r="R238" i="4"/>
  <c r="N238" i="4"/>
  <c r="J238" i="4"/>
  <c r="F238" i="4"/>
  <c r="AW237" i="4"/>
  <c r="AV237" i="4"/>
  <c r="AU237" i="4"/>
  <c r="AS237" i="4"/>
  <c r="AR237" i="4"/>
  <c r="AQ237" i="4"/>
  <c r="AO237" i="4"/>
  <c r="AN237" i="4"/>
  <c r="AM237" i="4"/>
  <c r="AK237" i="4"/>
  <c r="AJ237" i="4"/>
  <c r="AI237" i="4"/>
  <c r="AG237" i="4"/>
  <c r="AF237" i="4"/>
  <c r="AE237" i="4"/>
  <c r="AC237" i="4"/>
  <c r="AB237" i="4"/>
  <c r="AA237" i="4"/>
  <c r="Y237" i="4"/>
  <c r="X237" i="4"/>
  <c r="W237" i="4"/>
  <c r="U237" i="4"/>
  <c r="T237" i="4"/>
  <c r="S237" i="4"/>
  <c r="Q237" i="4"/>
  <c r="P237" i="4"/>
  <c r="O237" i="4"/>
  <c r="M237" i="4"/>
  <c r="L237" i="4"/>
  <c r="K237" i="4"/>
  <c r="I237" i="4"/>
  <c r="H237" i="4"/>
  <c r="G237" i="4"/>
  <c r="E237" i="4"/>
  <c r="D237" i="4"/>
  <c r="C237" i="4"/>
  <c r="BA101" i="4"/>
  <c r="AZ101" i="4"/>
  <c r="AX236" i="4"/>
  <c r="AT236" i="4"/>
  <c r="AP236" i="4"/>
  <c r="AL236" i="4"/>
  <c r="AH236" i="4"/>
  <c r="AD236" i="4"/>
  <c r="AD101" i="4" s="1"/>
  <c r="Z236" i="4"/>
  <c r="Z101" i="4" s="1"/>
  <c r="V236" i="4"/>
  <c r="R236" i="4"/>
  <c r="N236" i="4"/>
  <c r="J236" i="4"/>
  <c r="F236" i="4"/>
  <c r="AX235" i="4"/>
  <c r="AT235" i="4"/>
  <c r="AP235" i="4"/>
  <c r="AL235" i="4"/>
  <c r="AH235" i="4"/>
  <c r="AD235" i="4"/>
  <c r="Z235" i="4"/>
  <c r="V235" i="4"/>
  <c r="R235" i="4"/>
  <c r="N235" i="4"/>
  <c r="J235" i="4"/>
  <c r="F235" i="4"/>
  <c r="AX234" i="4"/>
  <c r="AT234" i="4"/>
  <c r="AP234" i="4"/>
  <c r="AL234" i="4"/>
  <c r="AH234" i="4"/>
  <c r="AD234" i="4"/>
  <c r="Z234" i="4"/>
  <c r="V234" i="4"/>
  <c r="R234" i="4"/>
  <c r="N234" i="4"/>
  <c r="J234" i="4"/>
  <c r="F234" i="4"/>
  <c r="AW233" i="4"/>
  <c r="AV233" i="4"/>
  <c r="AU233" i="4"/>
  <c r="AS233" i="4"/>
  <c r="AR233" i="4"/>
  <c r="AQ233" i="4"/>
  <c r="AO233" i="4"/>
  <c r="AN233" i="4"/>
  <c r="AM233" i="4"/>
  <c r="AK233" i="4"/>
  <c r="AJ233" i="4"/>
  <c r="AI233" i="4"/>
  <c r="AG233" i="4"/>
  <c r="AF233" i="4"/>
  <c r="AE233" i="4"/>
  <c r="AC233" i="4"/>
  <c r="AB233" i="4"/>
  <c r="AA233" i="4"/>
  <c r="Y233" i="4"/>
  <c r="X233" i="4"/>
  <c r="W233" i="4"/>
  <c r="U233" i="4"/>
  <c r="T233" i="4"/>
  <c r="S233" i="4"/>
  <c r="Q233" i="4"/>
  <c r="P233" i="4"/>
  <c r="O233" i="4"/>
  <c r="M233" i="4"/>
  <c r="L233" i="4"/>
  <c r="K233" i="4"/>
  <c r="I233" i="4"/>
  <c r="H233" i="4"/>
  <c r="G233" i="4"/>
  <c r="E233" i="4"/>
  <c r="D233" i="4"/>
  <c r="C233" i="4"/>
  <c r="AZ97" i="4"/>
  <c r="AY97" i="4"/>
  <c r="AX232" i="4"/>
  <c r="AT232" i="4"/>
  <c r="AP232" i="4"/>
  <c r="AL232" i="4"/>
  <c r="AH232" i="4"/>
  <c r="AD232" i="4"/>
  <c r="Z232" i="4"/>
  <c r="Z97" i="4" s="1"/>
  <c r="V232" i="4"/>
  <c r="V97" i="4" s="1"/>
  <c r="R232" i="4"/>
  <c r="N232" i="4"/>
  <c r="J232" i="4"/>
  <c r="F232" i="4"/>
  <c r="AX231" i="4"/>
  <c r="AT231" i="4"/>
  <c r="AT96" i="4" s="1"/>
  <c r="AP231" i="4"/>
  <c r="AL231" i="4"/>
  <c r="AH231" i="4"/>
  <c r="AD231" i="4"/>
  <c r="Z231" i="4"/>
  <c r="V231" i="4"/>
  <c r="R231" i="4"/>
  <c r="N231" i="4"/>
  <c r="N96" i="4" s="1"/>
  <c r="J231" i="4"/>
  <c r="F231" i="4"/>
  <c r="AX230" i="4"/>
  <c r="AT230" i="4"/>
  <c r="AP230" i="4"/>
  <c r="AL230" i="4"/>
  <c r="AL95" i="4" s="1"/>
  <c r="AH230" i="4"/>
  <c r="AD230" i="4"/>
  <c r="Z230" i="4"/>
  <c r="V230" i="4"/>
  <c r="R230" i="4"/>
  <c r="N230" i="4"/>
  <c r="J230" i="4"/>
  <c r="F230" i="4"/>
  <c r="AX229" i="4"/>
  <c r="AT229" i="4"/>
  <c r="AP229" i="4"/>
  <c r="AL229" i="4"/>
  <c r="AH229" i="4"/>
  <c r="AH94" i="4" s="1"/>
  <c r="AD229" i="4"/>
  <c r="Z229" i="4"/>
  <c r="V229" i="4"/>
  <c r="R229" i="4"/>
  <c r="N229" i="4"/>
  <c r="J229" i="4"/>
  <c r="F229" i="4"/>
  <c r="AX228" i="4"/>
  <c r="AT228" i="4"/>
  <c r="AP228" i="4"/>
  <c r="AL228" i="4"/>
  <c r="AH228" i="4"/>
  <c r="AD228" i="4"/>
  <c r="Z228" i="4"/>
  <c r="V228" i="4"/>
  <c r="R228" i="4"/>
  <c r="N228" i="4"/>
  <c r="J228" i="4"/>
  <c r="F228" i="4"/>
  <c r="AX227" i="4"/>
  <c r="AT227" i="4"/>
  <c r="AP227" i="4"/>
  <c r="AL227" i="4"/>
  <c r="AH227" i="4"/>
  <c r="AD227" i="4"/>
  <c r="Z227" i="4"/>
  <c r="V227" i="4"/>
  <c r="R227" i="4"/>
  <c r="N227" i="4"/>
  <c r="J227" i="4"/>
  <c r="F227" i="4"/>
  <c r="AX226" i="4"/>
  <c r="AT226" i="4"/>
  <c r="AP226" i="4"/>
  <c r="AL226" i="4"/>
  <c r="AH226" i="4"/>
  <c r="AD226" i="4"/>
  <c r="Z226" i="4"/>
  <c r="V226" i="4"/>
  <c r="R226" i="4"/>
  <c r="N226" i="4"/>
  <c r="J226" i="4"/>
  <c r="F226" i="4"/>
  <c r="AW225" i="4"/>
  <c r="AV225" i="4"/>
  <c r="AU225" i="4"/>
  <c r="AS225" i="4"/>
  <c r="AR225" i="4"/>
  <c r="AQ225" i="4"/>
  <c r="AO225" i="4"/>
  <c r="AN225" i="4"/>
  <c r="AM225" i="4"/>
  <c r="AK225" i="4"/>
  <c r="AJ225" i="4"/>
  <c r="AI225" i="4"/>
  <c r="AG225" i="4"/>
  <c r="AF225" i="4"/>
  <c r="AE225" i="4"/>
  <c r="AC225" i="4"/>
  <c r="AB225" i="4"/>
  <c r="AA225" i="4"/>
  <c r="Y225" i="4"/>
  <c r="X225" i="4"/>
  <c r="W225" i="4"/>
  <c r="U225" i="4"/>
  <c r="T225" i="4"/>
  <c r="S225" i="4"/>
  <c r="Q225" i="4"/>
  <c r="P225" i="4"/>
  <c r="O225" i="4"/>
  <c r="M225" i="4"/>
  <c r="L225" i="4"/>
  <c r="K225" i="4"/>
  <c r="I225" i="4"/>
  <c r="H225" i="4"/>
  <c r="G225" i="4"/>
  <c r="E225" i="4"/>
  <c r="D225" i="4"/>
  <c r="C225" i="4"/>
  <c r="AY89" i="4"/>
  <c r="AX224" i="4"/>
  <c r="AT224" i="4"/>
  <c r="AP224" i="4"/>
  <c r="AL224" i="4"/>
  <c r="AH224" i="4"/>
  <c r="AD224" i="4"/>
  <c r="Z224" i="4"/>
  <c r="V224" i="4"/>
  <c r="V89" i="4" s="1"/>
  <c r="R224" i="4"/>
  <c r="N224" i="4"/>
  <c r="J224" i="4"/>
  <c r="F224" i="4"/>
  <c r="AX223" i="4"/>
  <c r="AT223" i="4"/>
  <c r="AP223" i="4"/>
  <c r="AL223" i="4"/>
  <c r="AH223" i="4"/>
  <c r="AD223" i="4"/>
  <c r="Z223" i="4"/>
  <c r="V223" i="4"/>
  <c r="R223" i="4"/>
  <c r="N223" i="4"/>
  <c r="J223" i="4"/>
  <c r="F223" i="4"/>
  <c r="AX222" i="4"/>
  <c r="AT222" i="4"/>
  <c r="AP222" i="4"/>
  <c r="AL222" i="4"/>
  <c r="AH222" i="4"/>
  <c r="AD222" i="4"/>
  <c r="Z222" i="4"/>
  <c r="V222" i="4"/>
  <c r="R222" i="4"/>
  <c r="N222" i="4"/>
  <c r="J222" i="4"/>
  <c r="E222" i="4"/>
  <c r="E87" i="4" s="1"/>
  <c r="AX221" i="4"/>
  <c r="AT221" i="4"/>
  <c r="AP221" i="4"/>
  <c r="AL221" i="4"/>
  <c r="AH221" i="4"/>
  <c r="AD221" i="4"/>
  <c r="Z221" i="4"/>
  <c r="V221" i="4"/>
  <c r="R221" i="4"/>
  <c r="N221" i="4"/>
  <c r="J221" i="4"/>
  <c r="F221" i="4"/>
  <c r="AW220" i="4"/>
  <c r="AV220" i="4"/>
  <c r="AU220" i="4"/>
  <c r="AS220" i="4"/>
  <c r="AR220" i="4"/>
  <c r="AQ220" i="4"/>
  <c r="AO220" i="4"/>
  <c r="AN220" i="4"/>
  <c r="AM220" i="4"/>
  <c r="AK220" i="4"/>
  <c r="AJ220" i="4"/>
  <c r="AI220" i="4"/>
  <c r="AG220" i="4"/>
  <c r="AF220" i="4"/>
  <c r="AE220" i="4"/>
  <c r="AC220" i="4"/>
  <c r="AB220" i="4"/>
  <c r="AA220" i="4"/>
  <c r="Y220" i="4"/>
  <c r="X220" i="4"/>
  <c r="W220" i="4"/>
  <c r="U220" i="4"/>
  <c r="T220" i="4"/>
  <c r="S220" i="4"/>
  <c r="Q220" i="4"/>
  <c r="P220" i="4"/>
  <c r="O220" i="4"/>
  <c r="M220" i="4"/>
  <c r="L220" i="4"/>
  <c r="K220" i="4"/>
  <c r="I220" i="4"/>
  <c r="H220" i="4"/>
  <c r="G220" i="4"/>
  <c r="D220" i="4"/>
  <c r="C220" i="4"/>
  <c r="AX219" i="4"/>
  <c r="AT219" i="4"/>
  <c r="AT84" i="4" s="1"/>
  <c r="AP219" i="4"/>
  <c r="AL219" i="4"/>
  <c r="AH219" i="4"/>
  <c r="AD219" i="4"/>
  <c r="Z219" i="4"/>
  <c r="V219" i="4"/>
  <c r="R219" i="4"/>
  <c r="N219" i="4"/>
  <c r="N84" i="4" s="1"/>
  <c r="J219" i="4"/>
  <c r="F219" i="4"/>
  <c r="AX217" i="4"/>
  <c r="AT217" i="4"/>
  <c r="AT82" i="4" s="1"/>
  <c r="AP217" i="4"/>
  <c r="AL217" i="4"/>
  <c r="AH217" i="4"/>
  <c r="AD217" i="4"/>
  <c r="Z217" i="4"/>
  <c r="V217" i="4"/>
  <c r="R217" i="4"/>
  <c r="N217" i="4"/>
  <c r="N82" i="4" s="1"/>
  <c r="J217" i="4"/>
  <c r="F217" i="4"/>
  <c r="AX216" i="4"/>
  <c r="AT216" i="4"/>
  <c r="AP216" i="4"/>
  <c r="AL216" i="4"/>
  <c r="AL81" i="4" s="1"/>
  <c r="AH216" i="4"/>
  <c r="AD216" i="4"/>
  <c r="Z216" i="4"/>
  <c r="V216" i="4"/>
  <c r="R216" i="4"/>
  <c r="N216" i="4"/>
  <c r="J216" i="4"/>
  <c r="F216" i="4"/>
  <c r="AX215" i="4"/>
  <c r="AT215" i="4"/>
  <c r="AP215" i="4"/>
  <c r="AL215" i="4"/>
  <c r="AH215" i="4"/>
  <c r="AD215" i="4"/>
  <c r="Z215" i="4"/>
  <c r="V215" i="4"/>
  <c r="R215" i="4"/>
  <c r="N215" i="4"/>
  <c r="J215" i="4"/>
  <c r="F215" i="4"/>
  <c r="AW214" i="4"/>
  <c r="AV214" i="4"/>
  <c r="AU214" i="4"/>
  <c r="AS214" i="4"/>
  <c r="AR214" i="4"/>
  <c r="AQ214" i="4"/>
  <c r="AO214" i="4"/>
  <c r="AN214" i="4"/>
  <c r="AM214" i="4"/>
  <c r="AK214" i="4"/>
  <c r="AJ214" i="4"/>
  <c r="AI214" i="4"/>
  <c r="AG214" i="4"/>
  <c r="AF214" i="4"/>
  <c r="AE214" i="4"/>
  <c r="AC214" i="4"/>
  <c r="AB214" i="4"/>
  <c r="AA214" i="4"/>
  <c r="Y214" i="4"/>
  <c r="X214" i="4"/>
  <c r="W214" i="4"/>
  <c r="U214" i="4"/>
  <c r="T214" i="4"/>
  <c r="S214" i="4"/>
  <c r="Q214" i="4"/>
  <c r="P214" i="4"/>
  <c r="O214" i="4"/>
  <c r="M214" i="4"/>
  <c r="L214" i="4"/>
  <c r="K214" i="4"/>
  <c r="I214" i="4"/>
  <c r="H214" i="4"/>
  <c r="G214" i="4"/>
  <c r="E214" i="4"/>
  <c r="D214" i="4"/>
  <c r="C214" i="4"/>
  <c r="BA78" i="4"/>
  <c r="AX213" i="4"/>
  <c r="AT213" i="4"/>
  <c r="AP213" i="4"/>
  <c r="AL213" i="4"/>
  <c r="AH213" i="4"/>
  <c r="AD213" i="4"/>
  <c r="AD78" i="4" s="1"/>
  <c r="Z213" i="4"/>
  <c r="V213" i="4"/>
  <c r="R213" i="4"/>
  <c r="N213" i="4"/>
  <c r="J213" i="4"/>
  <c r="F213" i="4"/>
  <c r="AY77" i="4"/>
  <c r="AX212" i="4"/>
  <c r="AT212" i="4"/>
  <c r="AP212" i="4"/>
  <c r="AL212" i="4"/>
  <c r="AH212" i="4"/>
  <c r="AD212" i="4"/>
  <c r="Z212" i="4"/>
  <c r="V212" i="4"/>
  <c r="V77" i="4" s="1"/>
  <c r="R212" i="4"/>
  <c r="N212" i="4"/>
  <c r="J212" i="4"/>
  <c r="F212" i="4"/>
  <c r="AX211" i="4"/>
  <c r="AT211" i="4"/>
  <c r="AT76" i="4" s="1"/>
  <c r="AP211" i="4"/>
  <c r="AL211" i="4"/>
  <c r="AH211" i="4"/>
  <c r="AD211" i="4"/>
  <c r="Z211" i="4"/>
  <c r="V211" i="4"/>
  <c r="R211" i="4"/>
  <c r="N211" i="4"/>
  <c r="N76" i="4" s="1"/>
  <c r="J211" i="4"/>
  <c r="F211" i="4"/>
  <c r="AX210" i="4"/>
  <c r="AT210" i="4"/>
  <c r="AP210" i="4"/>
  <c r="AL210" i="4"/>
  <c r="AL75" i="4" s="1"/>
  <c r="AH210" i="4"/>
  <c r="AD210" i="4"/>
  <c r="Z210" i="4"/>
  <c r="V210" i="4"/>
  <c r="R210" i="4"/>
  <c r="N210" i="4"/>
  <c r="J210" i="4"/>
  <c r="F210" i="4"/>
  <c r="AW209" i="4"/>
  <c r="AV209" i="4"/>
  <c r="AU209" i="4"/>
  <c r="AS209" i="4"/>
  <c r="AR209" i="4"/>
  <c r="AQ209" i="4"/>
  <c r="AO209" i="4"/>
  <c r="AN209" i="4"/>
  <c r="AM209" i="4"/>
  <c r="AK209" i="4"/>
  <c r="AJ209" i="4"/>
  <c r="AI209" i="4"/>
  <c r="AG209" i="4"/>
  <c r="AF209" i="4"/>
  <c r="AE209" i="4"/>
  <c r="AC209" i="4"/>
  <c r="AB209" i="4"/>
  <c r="AA209" i="4"/>
  <c r="Y209" i="4"/>
  <c r="X209" i="4"/>
  <c r="W209" i="4"/>
  <c r="U209" i="4"/>
  <c r="T209" i="4"/>
  <c r="S209" i="4"/>
  <c r="Q209" i="4"/>
  <c r="P209" i="4"/>
  <c r="O209" i="4"/>
  <c r="M209" i="4"/>
  <c r="L209" i="4"/>
  <c r="K209" i="4"/>
  <c r="I209" i="4"/>
  <c r="H209" i="4"/>
  <c r="G209" i="4"/>
  <c r="E209" i="4"/>
  <c r="D209" i="4"/>
  <c r="C209" i="4"/>
  <c r="AX208" i="4"/>
  <c r="AT208" i="4"/>
  <c r="AP208" i="4"/>
  <c r="AP73" i="4" s="1"/>
  <c r="AL208" i="4"/>
  <c r="AL73" i="4" s="1"/>
  <c r="AH208" i="4"/>
  <c r="AD208" i="4"/>
  <c r="Z208" i="4"/>
  <c r="V208" i="4"/>
  <c r="R208" i="4"/>
  <c r="N208" i="4"/>
  <c r="J208" i="4"/>
  <c r="J73" i="4" s="1"/>
  <c r="F208" i="4"/>
  <c r="F73" i="4" s="1"/>
  <c r="AX207" i="4"/>
  <c r="AT207" i="4"/>
  <c r="AP207" i="4"/>
  <c r="AL207" i="4"/>
  <c r="AH207" i="4"/>
  <c r="AD207" i="4"/>
  <c r="Z207" i="4"/>
  <c r="V207" i="4"/>
  <c r="R207" i="4"/>
  <c r="N207" i="4"/>
  <c r="J207" i="4"/>
  <c r="F207" i="4"/>
  <c r="AW206" i="4"/>
  <c r="AV206" i="4"/>
  <c r="AU206" i="4"/>
  <c r="AS206" i="4"/>
  <c r="AR206" i="4"/>
  <c r="AQ206" i="4"/>
  <c r="AO206" i="4"/>
  <c r="AN206" i="4"/>
  <c r="AM206" i="4"/>
  <c r="AK206" i="4"/>
  <c r="AJ206" i="4"/>
  <c r="AI206" i="4"/>
  <c r="AG206" i="4"/>
  <c r="AF206" i="4"/>
  <c r="AE206" i="4"/>
  <c r="AC206" i="4"/>
  <c r="AB206" i="4"/>
  <c r="AA206" i="4"/>
  <c r="Y206" i="4"/>
  <c r="X206" i="4"/>
  <c r="W206" i="4"/>
  <c r="U206" i="4"/>
  <c r="T206" i="4"/>
  <c r="S206" i="4"/>
  <c r="Q206" i="4"/>
  <c r="P206" i="4"/>
  <c r="O206" i="4"/>
  <c r="M206" i="4"/>
  <c r="L206" i="4"/>
  <c r="K206" i="4"/>
  <c r="I206" i="4"/>
  <c r="H206" i="4"/>
  <c r="G206" i="4"/>
  <c r="E206" i="4"/>
  <c r="D206" i="4"/>
  <c r="C206" i="4"/>
  <c r="AX205" i="4"/>
  <c r="AT205" i="4"/>
  <c r="AP205" i="4"/>
  <c r="AL205" i="4"/>
  <c r="AL70" i="4" s="1"/>
  <c r="AH205" i="4"/>
  <c r="AD205" i="4"/>
  <c r="Z205" i="4"/>
  <c r="V205" i="4"/>
  <c r="R205" i="4"/>
  <c r="N205" i="4"/>
  <c r="J205" i="4"/>
  <c r="F205" i="4"/>
  <c r="F70" i="4" s="1"/>
  <c r="AX204" i="4"/>
  <c r="AT204" i="4"/>
  <c r="AP204" i="4"/>
  <c r="AL204" i="4"/>
  <c r="AH204" i="4"/>
  <c r="AD204" i="4"/>
  <c r="AD69" i="4" s="1"/>
  <c r="Z204" i="4"/>
  <c r="V204" i="4"/>
  <c r="R204" i="4"/>
  <c r="N204" i="4"/>
  <c r="J204" i="4"/>
  <c r="F204" i="4"/>
  <c r="AW203" i="4"/>
  <c r="AV203" i="4"/>
  <c r="AU203" i="4"/>
  <c r="AS203" i="4"/>
  <c r="AR203" i="4"/>
  <c r="AQ203" i="4"/>
  <c r="AO203" i="4"/>
  <c r="AN203" i="4"/>
  <c r="AM203" i="4"/>
  <c r="AK203" i="4"/>
  <c r="AJ203" i="4"/>
  <c r="AI203" i="4"/>
  <c r="AG203" i="4"/>
  <c r="AF203" i="4"/>
  <c r="AE203" i="4"/>
  <c r="AC203" i="4"/>
  <c r="AB203" i="4"/>
  <c r="AA203" i="4"/>
  <c r="Y203" i="4"/>
  <c r="X203" i="4"/>
  <c r="W203" i="4"/>
  <c r="U203" i="4"/>
  <c r="T203" i="4"/>
  <c r="S203" i="4"/>
  <c r="Q203" i="4"/>
  <c r="P203" i="4"/>
  <c r="O203" i="4"/>
  <c r="M203" i="4"/>
  <c r="L203" i="4"/>
  <c r="K203" i="4"/>
  <c r="I203" i="4"/>
  <c r="H203" i="4"/>
  <c r="G203" i="4"/>
  <c r="E203" i="4"/>
  <c r="D203" i="4"/>
  <c r="C203" i="4"/>
  <c r="AZ67" i="4"/>
  <c r="AX202" i="4"/>
  <c r="AT202" i="4"/>
  <c r="AP202" i="4"/>
  <c r="AL202" i="4"/>
  <c r="AH202" i="4"/>
  <c r="AD202" i="4"/>
  <c r="AD67" i="4" s="1"/>
  <c r="Z202" i="4"/>
  <c r="Z67" i="4" s="1"/>
  <c r="V202" i="4"/>
  <c r="R202" i="4"/>
  <c r="N202" i="4"/>
  <c r="J202" i="4"/>
  <c r="F202" i="4"/>
  <c r="AX201" i="4"/>
  <c r="AT201" i="4"/>
  <c r="AP201" i="4"/>
  <c r="AL201" i="4"/>
  <c r="AH201" i="4"/>
  <c r="AD201" i="4"/>
  <c r="Z201" i="4"/>
  <c r="V201" i="4"/>
  <c r="R201" i="4"/>
  <c r="N201" i="4"/>
  <c r="J201" i="4"/>
  <c r="F201" i="4"/>
  <c r="AY64" i="4"/>
  <c r="AX199" i="4"/>
  <c r="AX64" i="4" s="1"/>
  <c r="AT199" i="4"/>
  <c r="AP199" i="4"/>
  <c r="AL199" i="4"/>
  <c r="AH199" i="4"/>
  <c r="AD199" i="4"/>
  <c r="Z199" i="4"/>
  <c r="V199" i="4"/>
  <c r="V64" i="4" s="1"/>
  <c r="R199" i="4"/>
  <c r="R64" i="4" s="1"/>
  <c r="N199" i="4"/>
  <c r="J199" i="4"/>
  <c r="F199" i="4"/>
  <c r="AX198" i="4"/>
  <c r="AT198" i="4"/>
  <c r="AT63" i="4" s="1"/>
  <c r="AP198" i="4"/>
  <c r="AL198" i="4"/>
  <c r="AH198" i="4"/>
  <c r="AD198" i="4"/>
  <c r="Z198" i="4"/>
  <c r="V198" i="4"/>
  <c r="R198" i="4"/>
  <c r="N198" i="4"/>
  <c r="N63" i="4" s="1"/>
  <c r="I198" i="4"/>
  <c r="I63" i="4" s="1"/>
  <c r="F198" i="4"/>
  <c r="AX197" i="4"/>
  <c r="AT197" i="4"/>
  <c r="AP197" i="4"/>
  <c r="AL197" i="4"/>
  <c r="AH197" i="4"/>
  <c r="AD197" i="4"/>
  <c r="Z197" i="4"/>
  <c r="V197" i="4"/>
  <c r="R197" i="4"/>
  <c r="N197" i="4"/>
  <c r="J197" i="4"/>
  <c r="J62" i="4" s="1"/>
  <c r="F197" i="4"/>
  <c r="AX196" i="4"/>
  <c r="AT196" i="4"/>
  <c r="AP196" i="4"/>
  <c r="AL196" i="4"/>
  <c r="AH196" i="4"/>
  <c r="AD196" i="4"/>
  <c r="Z196" i="4"/>
  <c r="V196" i="4"/>
  <c r="R196" i="4"/>
  <c r="N196" i="4"/>
  <c r="J196" i="4"/>
  <c r="F196" i="4"/>
  <c r="AW195" i="4"/>
  <c r="AV195" i="4"/>
  <c r="AU195" i="4"/>
  <c r="AS195" i="4"/>
  <c r="AR195" i="4"/>
  <c r="AQ195" i="4"/>
  <c r="AO195" i="4"/>
  <c r="AN195" i="4"/>
  <c r="AM195" i="4"/>
  <c r="AK195" i="4"/>
  <c r="AJ195" i="4"/>
  <c r="AI195" i="4"/>
  <c r="AG195" i="4"/>
  <c r="AF195" i="4"/>
  <c r="AE195" i="4"/>
  <c r="AC195" i="4"/>
  <c r="AB195" i="4"/>
  <c r="AA195" i="4"/>
  <c r="Y195" i="4"/>
  <c r="X195" i="4"/>
  <c r="W195" i="4"/>
  <c r="U195" i="4"/>
  <c r="T195" i="4"/>
  <c r="S195" i="4"/>
  <c r="Q195" i="4"/>
  <c r="P195" i="4"/>
  <c r="O195" i="4"/>
  <c r="M195" i="4"/>
  <c r="L195" i="4"/>
  <c r="L60" i="4" s="1"/>
  <c r="K195" i="4"/>
  <c r="H195" i="4"/>
  <c r="G195" i="4"/>
  <c r="E195" i="4"/>
  <c r="D195" i="4"/>
  <c r="C195" i="4"/>
  <c r="BA59" i="4"/>
  <c r="AX194" i="4"/>
  <c r="AT194" i="4"/>
  <c r="AP194" i="4"/>
  <c r="AL194" i="4"/>
  <c r="AH194" i="4"/>
  <c r="AD194" i="4"/>
  <c r="AD59" i="4" s="1"/>
  <c r="Z194" i="4"/>
  <c r="V194" i="4"/>
  <c r="R194" i="4"/>
  <c r="N194" i="4"/>
  <c r="J194" i="4"/>
  <c r="F194" i="4"/>
  <c r="AZ58" i="4"/>
  <c r="AX193" i="4"/>
  <c r="AT193" i="4"/>
  <c r="AP193" i="4"/>
  <c r="AL193" i="4"/>
  <c r="AH193" i="4"/>
  <c r="AD193" i="4"/>
  <c r="Z193" i="4"/>
  <c r="Z58" i="4" s="1"/>
  <c r="V193" i="4"/>
  <c r="R193" i="4"/>
  <c r="N193" i="4"/>
  <c r="J193" i="4"/>
  <c r="F193" i="4"/>
  <c r="AX192" i="4"/>
  <c r="AX57" i="4" s="1"/>
  <c r="AT192" i="4"/>
  <c r="AP192" i="4"/>
  <c r="AL192" i="4"/>
  <c r="AH192" i="4"/>
  <c r="AD192" i="4"/>
  <c r="Z192" i="4"/>
  <c r="V192" i="4"/>
  <c r="R192" i="4"/>
  <c r="R57" i="4" s="1"/>
  <c r="N192" i="4"/>
  <c r="J192" i="4"/>
  <c r="F192" i="4"/>
  <c r="AW191" i="4"/>
  <c r="AV191" i="4"/>
  <c r="AU191" i="4"/>
  <c r="AS191" i="4"/>
  <c r="AR191" i="4"/>
  <c r="AQ191" i="4"/>
  <c r="AO191" i="4"/>
  <c r="AN191" i="4"/>
  <c r="AM191" i="4"/>
  <c r="AK191" i="4"/>
  <c r="AJ191" i="4"/>
  <c r="AI191" i="4"/>
  <c r="AG191" i="4"/>
  <c r="AF191" i="4"/>
  <c r="AE191" i="4"/>
  <c r="AC191" i="4"/>
  <c r="AB191" i="4"/>
  <c r="AA191" i="4"/>
  <c r="Y191" i="4"/>
  <c r="X191" i="4"/>
  <c r="W191" i="4"/>
  <c r="U191" i="4"/>
  <c r="T191" i="4"/>
  <c r="S191" i="4"/>
  <c r="Q191" i="4"/>
  <c r="P191" i="4"/>
  <c r="O191" i="4"/>
  <c r="M191" i="4"/>
  <c r="L191" i="4"/>
  <c r="K191" i="4"/>
  <c r="I191" i="4"/>
  <c r="H191" i="4"/>
  <c r="G191" i="4"/>
  <c r="E191" i="4"/>
  <c r="D191" i="4"/>
  <c r="C191" i="4"/>
  <c r="AX190" i="4"/>
  <c r="AX55" i="4" s="1"/>
  <c r="AT190" i="4"/>
  <c r="AT55" i="4" s="1"/>
  <c r="AP190" i="4"/>
  <c r="AL190" i="4"/>
  <c r="AH190" i="4"/>
  <c r="AD190" i="4"/>
  <c r="Z190" i="4"/>
  <c r="V190" i="4"/>
  <c r="R190" i="4"/>
  <c r="R55" i="4" s="1"/>
  <c r="N190" i="4"/>
  <c r="N55" i="4" s="1"/>
  <c r="J190" i="4"/>
  <c r="F190" i="4"/>
  <c r="AX189" i="4"/>
  <c r="AT189" i="4"/>
  <c r="AP189" i="4"/>
  <c r="AL189" i="4"/>
  <c r="AH189" i="4"/>
  <c r="AD189" i="4"/>
  <c r="Z189" i="4"/>
  <c r="V189" i="4"/>
  <c r="R189" i="4"/>
  <c r="N189" i="4"/>
  <c r="J189" i="4"/>
  <c r="F189" i="4"/>
  <c r="AX188" i="4"/>
  <c r="AT188" i="4"/>
  <c r="AP188" i="4"/>
  <c r="AL188" i="4"/>
  <c r="AH188" i="4"/>
  <c r="AD188" i="4"/>
  <c r="Z188" i="4"/>
  <c r="V188" i="4"/>
  <c r="R188" i="4"/>
  <c r="N188" i="4"/>
  <c r="J188" i="4"/>
  <c r="F188" i="4"/>
  <c r="AW187" i="4"/>
  <c r="AV187" i="4"/>
  <c r="AU187" i="4"/>
  <c r="AS187" i="4"/>
  <c r="AR187" i="4"/>
  <c r="AQ187" i="4"/>
  <c r="AO187" i="4"/>
  <c r="AN187" i="4"/>
  <c r="AM187" i="4"/>
  <c r="AK187" i="4"/>
  <c r="AJ187" i="4"/>
  <c r="AI187" i="4"/>
  <c r="AG187" i="4"/>
  <c r="AF187" i="4"/>
  <c r="AE187" i="4"/>
  <c r="AC187" i="4"/>
  <c r="AB187" i="4"/>
  <c r="AA187" i="4"/>
  <c r="Y187" i="4"/>
  <c r="X187" i="4"/>
  <c r="W187" i="4"/>
  <c r="U187" i="4"/>
  <c r="T187" i="4"/>
  <c r="S187" i="4"/>
  <c r="Q187" i="4"/>
  <c r="P187" i="4"/>
  <c r="O187" i="4"/>
  <c r="M187" i="4"/>
  <c r="L187" i="4"/>
  <c r="K187" i="4"/>
  <c r="I187" i="4"/>
  <c r="H187" i="4"/>
  <c r="G187" i="4"/>
  <c r="E187" i="4"/>
  <c r="D187" i="4"/>
  <c r="C187" i="4"/>
  <c r="AX186" i="4"/>
  <c r="AT186" i="4"/>
  <c r="AT51" i="4" s="1"/>
  <c r="AP186" i="4"/>
  <c r="AP51" i="4" s="1"/>
  <c r="AL186" i="4"/>
  <c r="AH186" i="4"/>
  <c r="AD186" i="4"/>
  <c r="Z186" i="4"/>
  <c r="V186" i="4"/>
  <c r="R186" i="4"/>
  <c r="N186" i="4"/>
  <c r="N51" i="4" s="1"/>
  <c r="J186" i="4"/>
  <c r="J51" i="4" s="1"/>
  <c r="F186" i="4"/>
  <c r="AX185" i="4"/>
  <c r="AT185" i="4"/>
  <c r="AP185" i="4"/>
  <c r="AL185" i="4"/>
  <c r="AL50" i="4" s="1"/>
  <c r="AH185" i="4"/>
  <c r="AD185" i="4"/>
  <c r="Z185" i="4"/>
  <c r="V185" i="4"/>
  <c r="R185" i="4"/>
  <c r="N185" i="4"/>
  <c r="J185" i="4"/>
  <c r="F185" i="4"/>
  <c r="AX184" i="4"/>
  <c r="AT184" i="4"/>
  <c r="AP184" i="4"/>
  <c r="AL184" i="4"/>
  <c r="AH184" i="4"/>
  <c r="AH49" i="4" s="1"/>
  <c r="AD184" i="4"/>
  <c r="Z184" i="4"/>
  <c r="V184" i="4"/>
  <c r="R184" i="4"/>
  <c r="N184" i="4"/>
  <c r="J184" i="4"/>
  <c r="F184" i="4"/>
  <c r="AW183" i="4"/>
  <c r="AV183" i="4"/>
  <c r="AU183" i="4"/>
  <c r="AS183" i="4"/>
  <c r="AR183" i="4"/>
  <c r="AQ183" i="4"/>
  <c r="AO183" i="4"/>
  <c r="AN183" i="4"/>
  <c r="AM183" i="4"/>
  <c r="AK183" i="4"/>
  <c r="AJ183" i="4"/>
  <c r="AI183" i="4"/>
  <c r="AG183" i="4"/>
  <c r="AF183" i="4"/>
  <c r="AE183" i="4"/>
  <c r="AC183" i="4"/>
  <c r="AB183" i="4"/>
  <c r="AA183" i="4"/>
  <c r="Y183" i="4"/>
  <c r="X183" i="4"/>
  <c r="W183" i="4"/>
  <c r="U183" i="4"/>
  <c r="T183" i="4"/>
  <c r="S183" i="4"/>
  <c r="Q183" i="4"/>
  <c r="P183" i="4"/>
  <c r="O183" i="4"/>
  <c r="M183" i="4"/>
  <c r="L183" i="4"/>
  <c r="K183" i="4"/>
  <c r="I183" i="4"/>
  <c r="H183" i="4"/>
  <c r="G183" i="4"/>
  <c r="E183" i="4"/>
  <c r="D183" i="4"/>
  <c r="C183" i="4"/>
  <c r="AZ47" i="4"/>
  <c r="AY47" i="4"/>
  <c r="AX182" i="4"/>
  <c r="AT182" i="4"/>
  <c r="AP182" i="4"/>
  <c r="AL182" i="4"/>
  <c r="AH182" i="4"/>
  <c r="AH47" i="4" s="1"/>
  <c r="AD182" i="4"/>
  <c r="AD47" i="4" s="1"/>
  <c r="Z182" i="4"/>
  <c r="V182" i="4"/>
  <c r="V47" i="4" s="1"/>
  <c r="R182" i="4"/>
  <c r="N182" i="4"/>
  <c r="J182" i="4"/>
  <c r="F182" i="4"/>
  <c r="BA46" i="4"/>
  <c r="AX181" i="4"/>
  <c r="AT181" i="4"/>
  <c r="AP181" i="4"/>
  <c r="AL181" i="4"/>
  <c r="AH181" i="4"/>
  <c r="AD181" i="4"/>
  <c r="Z181" i="4"/>
  <c r="Z46" i="4" s="1"/>
  <c r="V181" i="4"/>
  <c r="R181" i="4"/>
  <c r="N181" i="4"/>
  <c r="J181" i="4"/>
  <c r="F181" i="4"/>
  <c r="AX180" i="4"/>
  <c r="AT180" i="4"/>
  <c r="AP180" i="4"/>
  <c r="AL180" i="4"/>
  <c r="AH180" i="4"/>
  <c r="AD180" i="4"/>
  <c r="Z180" i="4"/>
  <c r="V180" i="4"/>
  <c r="R180" i="4"/>
  <c r="N180" i="4"/>
  <c r="J180" i="4"/>
  <c r="F180" i="4"/>
  <c r="AW179" i="4"/>
  <c r="AV179" i="4"/>
  <c r="AU179" i="4"/>
  <c r="AS179" i="4"/>
  <c r="AR179" i="4"/>
  <c r="AQ179" i="4"/>
  <c r="AO179" i="4"/>
  <c r="AN179" i="4"/>
  <c r="AM179" i="4"/>
  <c r="AK179" i="4"/>
  <c r="AJ179" i="4"/>
  <c r="AI179" i="4"/>
  <c r="AG179" i="4"/>
  <c r="AF179" i="4"/>
  <c r="AE179" i="4"/>
  <c r="AC179" i="4"/>
  <c r="AB179" i="4"/>
  <c r="AA179" i="4"/>
  <c r="Y179" i="4"/>
  <c r="X179" i="4"/>
  <c r="W179" i="4"/>
  <c r="U179" i="4"/>
  <c r="T179" i="4"/>
  <c r="S179" i="4"/>
  <c r="Q179" i="4"/>
  <c r="P179" i="4"/>
  <c r="O179" i="4"/>
  <c r="M179" i="4"/>
  <c r="L179" i="4"/>
  <c r="K179" i="4"/>
  <c r="I179" i="4"/>
  <c r="H179" i="4"/>
  <c r="G179" i="4"/>
  <c r="E179" i="4"/>
  <c r="D179" i="4"/>
  <c r="C179" i="4"/>
  <c r="BA42" i="4"/>
  <c r="AZ42" i="4"/>
  <c r="AX177" i="4"/>
  <c r="AT177" i="4"/>
  <c r="AP177" i="4"/>
  <c r="AL177" i="4"/>
  <c r="AH177" i="4"/>
  <c r="AD177" i="4"/>
  <c r="AD42" i="4" s="1"/>
  <c r="Z177" i="4"/>
  <c r="Z42" i="4" s="1"/>
  <c r="V177" i="4"/>
  <c r="R177" i="4"/>
  <c r="N177" i="4"/>
  <c r="J177" i="4"/>
  <c r="F177" i="4"/>
  <c r="AZ41" i="4"/>
  <c r="AX176" i="4"/>
  <c r="AT176" i="4"/>
  <c r="AP176" i="4"/>
  <c r="AL176" i="4"/>
  <c r="AH176" i="4"/>
  <c r="AD176" i="4"/>
  <c r="Z176" i="4"/>
  <c r="Z41" i="4" s="1"/>
  <c r="V176" i="4"/>
  <c r="R176" i="4"/>
  <c r="N176" i="4"/>
  <c r="J176" i="4"/>
  <c r="F176" i="4"/>
  <c r="AY40" i="4"/>
  <c r="AX175" i="4"/>
  <c r="AT175" i="4"/>
  <c r="AP175" i="4"/>
  <c r="AL175" i="4"/>
  <c r="AH175" i="4"/>
  <c r="AD175" i="4"/>
  <c r="Z175" i="4"/>
  <c r="V175" i="4"/>
  <c r="V40" i="4" s="1"/>
  <c r="R175" i="4"/>
  <c r="N175" i="4"/>
  <c r="J175" i="4"/>
  <c r="F175" i="4"/>
  <c r="AX174" i="4"/>
  <c r="AX39" i="4" s="1"/>
  <c r="AT174" i="4"/>
  <c r="AP174" i="4"/>
  <c r="AL174" i="4"/>
  <c r="AH174" i="4"/>
  <c r="AD174" i="4"/>
  <c r="Z174" i="4"/>
  <c r="V174" i="4"/>
  <c r="R174" i="4"/>
  <c r="R39" i="4" s="1"/>
  <c r="N174" i="4"/>
  <c r="J174" i="4"/>
  <c r="F174" i="4"/>
  <c r="AW173" i="4"/>
  <c r="AV173" i="4"/>
  <c r="AU173" i="4"/>
  <c r="AS173" i="4"/>
  <c r="AR173" i="4"/>
  <c r="AQ173" i="4"/>
  <c r="AO173" i="4"/>
  <c r="AN173" i="4"/>
  <c r="AM173" i="4"/>
  <c r="AK173" i="4"/>
  <c r="AJ173" i="4"/>
  <c r="AI173" i="4"/>
  <c r="AG173" i="4"/>
  <c r="AF173" i="4"/>
  <c r="AE173" i="4"/>
  <c r="AC173" i="4"/>
  <c r="AB173" i="4"/>
  <c r="AA173" i="4"/>
  <c r="Y173" i="4"/>
  <c r="X173" i="4"/>
  <c r="W173" i="4"/>
  <c r="U173" i="4"/>
  <c r="T173" i="4"/>
  <c r="S173" i="4"/>
  <c r="Q173" i="4"/>
  <c r="P173" i="4"/>
  <c r="O173" i="4"/>
  <c r="M173" i="4"/>
  <c r="L173" i="4"/>
  <c r="K173" i="4"/>
  <c r="I173" i="4"/>
  <c r="H173" i="4"/>
  <c r="G173" i="4"/>
  <c r="E173" i="4"/>
  <c r="D173" i="4"/>
  <c r="C173" i="4"/>
  <c r="AY37" i="4"/>
  <c r="AX172" i="4"/>
  <c r="AX37" i="4" s="1"/>
  <c r="AT172" i="4"/>
  <c r="AP172" i="4"/>
  <c r="AL172" i="4"/>
  <c r="AH172" i="4"/>
  <c r="AD172" i="4"/>
  <c r="Z172" i="4"/>
  <c r="V172" i="4"/>
  <c r="V37" i="4" s="1"/>
  <c r="R172" i="4"/>
  <c r="R37" i="4" s="1"/>
  <c r="N172" i="4"/>
  <c r="J172" i="4"/>
  <c r="F172" i="4"/>
  <c r="AX171" i="4"/>
  <c r="AX36" i="4" s="1"/>
  <c r="AT171" i="4"/>
  <c r="AP171" i="4"/>
  <c r="AL171" i="4"/>
  <c r="AH171" i="4"/>
  <c r="AD171" i="4"/>
  <c r="Z171" i="4"/>
  <c r="V171" i="4"/>
  <c r="R171" i="4"/>
  <c r="R36" i="4" s="1"/>
  <c r="N171" i="4"/>
  <c r="J171" i="4"/>
  <c r="F171" i="4"/>
  <c r="AX170" i="4"/>
  <c r="AT170" i="4"/>
  <c r="AT35" i="4" s="1"/>
  <c r="AP170" i="4"/>
  <c r="AL170" i="4"/>
  <c r="AH170" i="4"/>
  <c r="AD170" i="4"/>
  <c r="Z170" i="4"/>
  <c r="V170" i="4"/>
  <c r="R170" i="4"/>
  <c r="N170" i="4"/>
  <c r="N35" i="4" s="1"/>
  <c r="J170" i="4"/>
  <c r="F170" i="4"/>
  <c r="AW169" i="4"/>
  <c r="AV169" i="4"/>
  <c r="AU169" i="4"/>
  <c r="AS169" i="4"/>
  <c r="AR169" i="4"/>
  <c r="AQ169" i="4"/>
  <c r="AO169" i="4"/>
  <c r="AN169" i="4"/>
  <c r="AM169" i="4"/>
  <c r="AK169" i="4"/>
  <c r="AJ169" i="4"/>
  <c r="AI169" i="4"/>
  <c r="AG169" i="4"/>
  <c r="AF169" i="4"/>
  <c r="AE169" i="4"/>
  <c r="AC169" i="4"/>
  <c r="AB169" i="4"/>
  <c r="AA169" i="4"/>
  <c r="Y169" i="4"/>
  <c r="X169" i="4"/>
  <c r="W169" i="4"/>
  <c r="U169" i="4"/>
  <c r="T169" i="4"/>
  <c r="S169" i="4"/>
  <c r="Q169" i="4"/>
  <c r="P169" i="4"/>
  <c r="O169" i="4"/>
  <c r="M169" i="4"/>
  <c r="L169" i="4"/>
  <c r="K169" i="4"/>
  <c r="I169" i="4"/>
  <c r="H169" i="4"/>
  <c r="G169" i="4"/>
  <c r="E169" i="4"/>
  <c r="D169" i="4"/>
  <c r="C169" i="4"/>
  <c r="AX168" i="4"/>
  <c r="AX33" i="4" s="1"/>
  <c r="AT168" i="4"/>
  <c r="AT33" i="4" s="1"/>
  <c r="AP168" i="4"/>
  <c r="AL168" i="4"/>
  <c r="AH168" i="4"/>
  <c r="AD168" i="4"/>
  <c r="Z168" i="4"/>
  <c r="V168" i="4"/>
  <c r="R168" i="4"/>
  <c r="R33" i="4" s="1"/>
  <c r="N168" i="4"/>
  <c r="N33" i="4" s="1"/>
  <c r="J168" i="4"/>
  <c r="F168" i="4"/>
  <c r="AX167" i="4"/>
  <c r="AT167" i="4"/>
  <c r="AP167" i="4"/>
  <c r="AL167" i="4"/>
  <c r="AH167" i="4"/>
  <c r="AD167" i="4"/>
  <c r="Z167" i="4"/>
  <c r="V167" i="4"/>
  <c r="R167" i="4"/>
  <c r="N167" i="4"/>
  <c r="J167" i="4"/>
  <c r="F167" i="4"/>
  <c r="AW166" i="4"/>
  <c r="AV166" i="4"/>
  <c r="AU166" i="4"/>
  <c r="AS166" i="4"/>
  <c r="AR166" i="4"/>
  <c r="AQ166" i="4"/>
  <c r="AO166" i="4"/>
  <c r="AN166" i="4"/>
  <c r="AM166" i="4"/>
  <c r="AK166" i="4"/>
  <c r="AJ166" i="4"/>
  <c r="AI166" i="4"/>
  <c r="AG166" i="4"/>
  <c r="AF166" i="4"/>
  <c r="AE166" i="4"/>
  <c r="AC166" i="4"/>
  <c r="AB166" i="4"/>
  <c r="AA166" i="4"/>
  <c r="Y166" i="4"/>
  <c r="X166" i="4"/>
  <c r="W166" i="4"/>
  <c r="U166" i="4"/>
  <c r="T166" i="4"/>
  <c r="S166" i="4"/>
  <c r="Q166" i="4"/>
  <c r="P166" i="4"/>
  <c r="O166" i="4"/>
  <c r="M166" i="4"/>
  <c r="L166" i="4"/>
  <c r="K166" i="4"/>
  <c r="I166" i="4"/>
  <c r="H166" i="4"/>
  <c r="G166" i="4"/>
  <c r="E166" i="4"/>
  <c r="D166" i="4"/>
  <c r="C166" i="4"/>
  <c r="AZ29" i="4"/>
  <c r="AY29" i="4"/>
  <c r="AX164" i="4"/>
  <c r="AT164" i="4"/>
  <c r="AP164" i="4"/>
  <c r="AL164" i="4"/>
  <c r="AH164" i="4"/>
  <c r="AD164" i="4"/>
  <c r="Z164" i="4"/>
  <c r="Z29" i="4" s="1"/>
  <c r="V164" i="4"/>
  <c r="V29" i="4" s="1"/>
  <c r="R164" i="4"/>
  <c r="N164" i="4"/>
  <c r="J164" i="4"/>
  <c r="F164" i="4"/>
  <c r="AX163" i="4"/>
  <c r="AT163" i="4"/>
  <c r="AP163" i="4"/>
  <c r="AL163" i="4"/>
  <c r="AH163" i="4"/>
  <c r="AD163" i="4"/>
  <c r="Z163" i="4"/>
  <c r="V163" i="4"/>
  <c r="R163" i="4"/>
  <c r="N163" i="4"/>
  <c r="J163" i="4"/>
  <c r="F163" i="4"/>
  <c r="AX162" i="4"/>
  <c r="AT162" i="4"/>
  <c r="AP162" i="4"/>
  <c r="AL162" i="4"/>
  <c r="AH162" i="4"/>
  <c r="AD162" i="4"/>
  <c r="Z162" i="4"/>
  <c r="V162" i="4"/>
  <c r="R162" i="4"/>
  <c r="N162" i="4"/>
  <c r="J162" i="4"/>
  <c r="F162" i="4"/>
  <c r="AX161" i="4"/>
  <c r="AT161" i="4"/>
  <c r="AP161" i="4"/>
  <c r="AL161" i="4"/>
  <c r="AH161" i="4"/>
  <c r="AD161" i="4"/>
  <c r="Z161" i="4"/>
  <c r="V161" i="4"/>
  <c r="R161" i="4"/>
  <c r="N161" i="4"/>
  <c r="J161" i="4"/>
  <c r="E161" i="4"/>
  <c r="E26" i="4" s="1"/>
  <c r="AW160" i="4"/>
  <c r="AV160" i="4"/>
  <c r="AU160" i="4"/>
  <c r="AS160" i="4"/>
  <c r="AR160" i="4"/>
  <c r="AQ160" i="4"/>
  <c r="AO160" i="4"/>
  <c r="AN160" i="4"/>
  <c r="AM160" i="4"/>
  <c r="AK160" i="4"/>
  <c r="AJ160" i="4"/>
  <c r="AI160" i="4"/>
  <c r="AG160" i="4"/>
  <c r="AF160" i="4"/>
  <c r="AE160" i="4"/>
  <c r="AC160" i="4"/>
  <c r="AB160" i="4"/>
  <c r="AA160" i="4"/>
  <c r="Y160" i="4"/>
  <c r="X160" i="4"/>
  <c r="W160" i="4"/>
  <c r="U160" i="4"/>
  <c r="T160" i="4"/>
  <c r="S160" i="4"/>
  <c r="Q160" i="4"/>
  <c r="P160" i="4"/>
  <c r="O160" i="4"/>
  <c r="M160" i="4"/>
  <c r="L160" i="4"/>
  <c r="K160" i="4"/>
  <c r="I160" i="4"/>
  <c r="H160" i="4"/>
  <c r="G160" i="4"/>
  <c r="D160" i="4"/>
  <c r="C160" i="4"/>
  <c r="BA24" i="4"/>
  <c r="AX159" i="4"/>
  <c r="AX24" i="4" s="1"/>
  <c r="AT159" i="4"/>
  <c r="AP159" i="4"/>
  <c r="AL159" i="4"/>
  <c r="AH159" i="4"/>
  <c r="AD159" i="4"/>
  <c r="Z159" i="4"/>
  <c r="V159" i="4"/>
  <c r="R159" i="4"/>
  <c r="N159" i="4"/>
  <c r="J159" i="4"/>
  <c r="F159" i="4"/>
  <c r="AX158" i="4"/>
  <c r="AT158" i="4"/>
  <c r="AP158" i="4"/>
  <c r="AL158" i="4"/>
  <c r="AH158" i="4"/>
  <c r="AD158" i="4"/>
  <c r="Z158" i="4"/>
  <c r="V158" i="4"/>
  <c r="R158" i="4"/>
  <c r="N158" i="4"/>
  <c r="J158" i="4"/>
  <c r="F158" i="4"/>
  <c r="AW157" i="4"/>
  <c r="AV157" i="4"/>
  <c r="AU157" i="4"/>
  <c r="AS157" i="4"/>
  <c r="AR157" i="4"/>
  <c r="AQ157" i="4"/>
  <c r="AO157" i="4"/>
  <c r="AN157" i="4"/>
  <c r="AM157" i="4"/>
  <c r="AK157" i="4"/>
  <c r="AJ157" i="4"/>
  <c r="AI157" i="4"/>
  <c r="AG157" i="4"/>
  <c r="AF157" i="4"/>
  <c r="AE157" i="4"/>
  <c r="AC157" i="4"/>
  <c r="AB157" i="4"/>
  <c r="AA157" i="4"/>
  <c r="Y157" i="4"/>
  <c r="X157" i="4"/>
  <c r="W157" i="4"/>
  <c r="U157" i="4"/>
  <c r="T157" i="4"/>
  <c r="S157" i="4"/>
  <c r="Q157" i="4"/>
  <c r="P157" i="4"/>
  <c r="O157" i="4"/>
  <c r="M157" i="4"/>
  <c r="L157" i="4"/>
  <c r="K157" i="4"/>
  <c r="I157" i="4"/>
  <c r="H157" i="4"/>
  <c r="G157" i="4"/>
  <c r="E157" i="4"/>
  <c r="D157" i="4"/>
  <c r="C157" i="4"/>
  <c r="AZ21" i="4"/>
  <c r="AX156" i="4"/>
  <c r="AX21" i="4" s="1"/>
  <c r="AT156" i="4"/>
  <c r="AT21" i="4" s="1"/>
  <c r="AP156" i="4"/>
  <c r="AL156" i="4"/>
  <c r="AL21" i="4" s="1"/>
  <c r="AH156" i="4"/>
  <c r="AD156" i="4"/>
  <c r="Z156" i="4"/>
  <c r="Z21" i="4" s="1"/>
  <c r="V156" i="4"/>
  <c r="R156" i="4"/>
  <c r="R21" i="4" s="1"/>
  <c r="N156" i="4"/>
  <c r="N21" i="4" s="1"/>
  <c r="J156" i="4"/>
  <c r="F156" i="4"/>
  <c r="F21" i="4" s="1"/>
  <c r="AX155" i="4"/>
  <c r="AT155" i="4"/>
  <c r="AP155" i="4"/>
  <c r="AL155" i="4"/>
  <c r="AH155" i="4"/>
  <c r="AD155" i="4"/>
  <c r="Z155" i="4"/>
  <c r="V155" i="4"/>
  <c r="R155" i="4"/>
  <c r="N155" i="4"/>
  <c r="J155" i="4"/>
  <c r="F155" i="4"/>
  <c r="AX154" i="4"/>
  <c r="AT154" i="4"/>
  <c r="AP154" i="4"/>
  <c r="AL154" i="4"/>
  <c r="AH154" i="4"/>
  <c r="AD154" i="4"/>
  <c r="Z154" i="4"/>
  <c r="V154" i="4"/>
  <c r="R154" i="4"/>
  <c r="N154" i="4"/>
  <c r="J154" i="4"/>
  <c r="F154" i="4"/>
  <c r="AW153" i="4"/>
  <c r="AV153" i="4"/>
  <c r="AU153" i="4"/>
  <c r="AS153" i="4"/>
  <c r="AR153" i="4"/>
  <c r="AQ153" i="4"/>
  <c r="AO153" i="4"/>
  <c r="AN153" i="4"/>
  <c r="AM153" i="4"/>
  <c r="AK153" i="4"/>
  <c r="AJ153" i="4"/>
  <c r="AI153" i="4"/>
  <c r="AG153" i="4"/>
  <c r="AF153" i="4"/>
  <c r="AE153" i="4"/>
  <c r="AC153" i="4"/>
  <c r="AB153" i="4"/>
  <c r="AA153" i="4"/>
  <c r="Y153" i="4"/>
  <c r="X153" i="4"/>
  <c r="W153" i="4"/>
  <c r="U153" i="4"/>
  <c r="T153" i="4"/>
  <c r="S153" i="4"/>
  <c r="Q153" i="4"/>
  <c r="P153" i="4"/>
  <c r="O153" i="4"/>
  <c r="M153" i="4"/>
  <c r="L153" i="4"/>
  <c r="K153" i="4"/>
  <c r="I153" i="4"/>
  <c r="H153" i="4"/>
  <c r="G153" i="4"/>
  <c r="E153" i="4"/>
  <c r="D153" i="4"/>
  <c r="C153" i="4"/>
  <c r="BA17" i="4"/>
  <c r="AX152" i="4"/>
  <c r="AT152" i="4"/>
  <c r="AP152" i="4"/>
  <c r="AL152" i="4"/>
  <c r="AH152" i="4"/>
  <c r="AD152" i="4"/>
  <c r="AD17" i="4" s="1"/>
  <c r="Z152" i="4"/>
  <c r="V152" i="4"/>
  <c r="R152" i="4"/>
  <c r="N152" i="4"/>
  <c r="J152" i="4"/>
  <c r="F152" i="4"/>
  <c r="AX151" i="4"/>
  <c r="AT151" i="4"/>
  <c r="AP151" i="4"/>
  <c r="AL151" i="4"/>
  <c r="AH151" i="4"/>
  <c r="AD151" i="4"/>
  <c r="Z151" i="4"/>
  <c r="V151" i="4"/>
  <c r="R151" i="4"/>
  <c r="N151" i="4"/>
  <c r="J151" i="4"/>
  <c r="F151" i="4"/>
  <c r="AX150" i="4"/>
  <c r="AT150" i="4"/>
  <c r="AP150" i="4"/>
  <c r="AL150" i="4"/>
  <c r="AH150" i="4"/>
  <c r="AD150" i="4"/>
  <c r="Z150" i="4"/>
  <c r="V150" i="4"/>
  <c r="R150" i="4"/>
  <c r="N150" i="4"/>
  <c r="J150" i="4"/>
  <c r="F150" i="4"/>
  <c r="AW149" i="4"/>
  <c r="AV149" i="4"/>
  <c r="AU149" i="4"/>
  <c r="AS149" i="4"/>
  <c r="AR149" i="4"/>
  <c r="AQ149" i="4"/>
  <c r="AO149" i="4"/>
  <c r="AN149" i="4"/>
  <c r="AM149" i="4"/>
  <c r="AK149" i="4"/>
  <c r="AJ149" i="4"/>
  <c r="AI149" i="4"/>
  <c r="AG149" i="4"/>
  <c r="AF149" i="4"/>
  <c r="AE149" i="4"/>
  <c r="AC149" i="4"/>
  <c r="AB149" i="4"/>
  <c r="AA149" i="4"/>
  <c r="Y149" i="4"/>
  <c r="X149" i="4"/>
  <c r="W149" i="4"/>
  <c r="U149" i="4"/>
  <c r="T149" i="4"/>
  <c r="S149" i="4"/>
  <c r="Q149" i="4"/>
  <c r="P149" i="4"/>
  <c r="O149" i="4"/>
  <c r="M149" i="4"/>
  <c r="L149" i="4"/>
  <c r="K149" i="4"/>
  <c r="I149" i="4"/>
  <c r="H149" i="4"/>
  <c r="G149" i="4"/>
  <c r="E149" i="4"/>
  <c r="D149" i="4"/>
  <c r="C149" i="4"/>
  <c r="AL76" i="4" l="1"/>
  <c r="BD288" i="4"/>
  <c r="BC295" i="4"/>
  <c r="BE296" i="4"/>
  <c r="BF296" i="4" s="1"/>
  <c r="F314" i="4"/>
  <c r="BC318" i="4"/>
  <c r="BD322" i="4"/>
  <c r="BF322" i="4" s="1"/>
  <c r="V328" i="4"/>
  <c r="BE328" i="4"/>
  <c r="BF328" i="4" s="1"/>
  <c r="BE337" i="4"/>
  <c r="BF337" i="4" s="1"/>
  <c r="BE345" i="4"/>
  <c r="BF345" i="4" s="1"/>
  <c r="AL346" i="4"/>
  <c r="BE346" i="4"/>
  <c r="BF346" i="4" s="1"/>
  <c r="N351" i="4"/>
  <c r="BE351" i="4"/>
  <c r="BF351" i="4" s="1"/>
  <c r="BF355" i="4"/>
  <c r="BD355" i="4"/>
  <c r="BC372" i="4"/>
  <c r="BC375" i="4"/>
  <c r="BC378" i="4"/>
  <c r="BC381" i="4"/>
  <c r="BD381" i="4"/>
  <c r="AP391" i="4"/>
  <c r="BE391" i="4"/>
  <c r="BF391" i="4" s="1"/>
  <c r="BC393" i="4"/>
  <c r="BD393" i="4"/>
  <c r="BE395" i="4"/>
  <c r="BF395" i="4" s="1"/>
  <c r="BC406" i="4"/>
  <c r="BF699" i="4"/>
  <c r="BD715" i="4"/>
  <c r="BD721" i="4"/>
  <c r="BC725" i="4"/>
  <c r="BE733" i="4"/>
  <c r="BD737" i="4"/>
  <c r="BE763" i="4"/>
  <c r="BE768" i="4"/>
  <c r="BF768" i="4" s="1"/>
  <c r="BD776" i="4"/>
  <c r="BF776" i="4" s="1"/>
  <c r="BE783" i="4"/>
  <c r="BE789" i="4"/>
  <c r="BC797" i="4"/>
  <c r="BD804" i="4"/>
  <c r="C812" i="4"/>
  <c r="BC812" i="4" s="1"/>
  <c r="BC814" i="4"/>
  <c r="BC284" i="4"/>
  <c r="BE288" i="4"/>
  <c r="BF288" i="4" s="1"/>
  <c r="M292" i="4"/>
  <c r="BE292" i="4" s="1"/>
  <c r="BF292" i="4" s="1"/>
  <c r="BE293" i="4"/>
  <c r="BF293" i="4" s="1"/>
  <c r="F295" i="4"/>
  <c r="BD295" i="4"/>
  <c r="BC301" i="4"/>
  <c r="BC308" i="4"/>
  <c r="BE318" i="4"/>
  <c r="BF318" i="4" s="1"/>
  <c r="BD318" i="4"/>
  <c r="BD326" i="4"/>
  <c r="BC330" i="4"/>
  <c r="M330" i="4"/>
  <c r="BE332" i="4"/>
  <c r="BF332" i="4" s="1"/>
  <c r="BE333" i="4"/>
  <c r="BF333" i="4" s="1"/>
  <c r="BC341" i="4"/>
  <c r="BC344" i="4"/>
  <c r="AO82" i="4"/>
  <c r="BE352" i="4"/>
  <c r="BF352" i="4" s="1"/>
  <c r="BC360" i="4"/>
  <c r="BD360" i="4"/>
  <c r="BE365" i="4"/>
  <c r="BF365" i="4" s="1"/>
  <c r="BC368" i="4"/>
  <c r="BE372" i="4"/>
  <c r="BF372" i="4" s="1"/>
  <c r="BD372" i="4"/>
  <c r="BE375" i="4"/>
  <c r="BF375" i="4" s="1"/>
  <c r="BD375" i="4"/>
  <c r="BE378" i="4"/>
  <c r="BF378" i="4" s="1"/>
  <c r="BD378" i="4"/>
  <c r="M113" i="4"/>
  <c r="BE383" i="4"/>
  <c r="BF383" i="4" s="1"/>
  <c r="BC384" i="4"/>
  <c r="BE406" i="4"/>
  <c r="BF406" i="4" s="1"/>
  <c r="BD406" i="4"/>
  <c r="BC691" i="4"/>
  <c r="BD702" i="4"/>
  <c r="BD708" i="4"/>
  <c r="BF715" i="4"/>
  <c r="BF721" i="4"/>
  <c r="BF737" i="4"/>
  <c r="AM491" i="4"/>
  <c r="BC763" i="4"/>
  <c r="BF780" i="4"/>
  <c r="BE804" i="4"/>
  <c r="D812" i="4"/>
  <c r="BD814" i="4"/>
  <c r="BD284" i="4"/>
  <c r="BC292" i="4"/>
  <c r="F301" i="4"/>
  <c r="BE301" i="4"/>
  <c r="BF301" i="4" s="1"/>
  <c r="BD301" i="4"/>
  <c r="BC304" i="4"/>
  <c r="BE308" i="4"/>
  <c r="BF308" i="4" s="1"/>
  <c r="BD308" i="4"/>
  <c r="AP315" i="4"/>
  <c r="BE315" i="4"/>
  <c r="BF315" i="4" s="1"/>
  <c r="BC326" i="4"/>
  <c r="AL327" i="4"/>
  <c r="BE327" i="4"/>
  <c r="BF327" i="4" s="1"/>
  <c r="BE330" i="4"/>
  <c r="BF330" i="4" s="1"/>
  <c r="BD330" i="4"/>
  <c r="M69" i="4"/>
  <c r="BE339" i="4"/>
  <c r="BF339" i="4" s="1"/>
  <c r="BE341" i="4"/>
  <c r="BF341" i="4" s="1"/>
  <c r="BD341" i="4"/>
  <c r="AK77" i="4"/>
  <c r="BE347" i="4"/>
  <c r="BF347" i="4" s="1"/>
  <c r="BE368" i="4"/>
  <c r="BD368" i="4"/>
  <c r="J382" i="4"/>
  <c r="BE382" i="4"/>
  <c r="BF382" i="4" s="1"/>
  <c r="BE384" i="4"/>
  <c r="BD384" i="4"/>
  <c r="BC396" i="4"/>
  <c r="BC399" i="4"/>
  <c r="BD399" i="4"/>
  <c r="AL401" i="4"/>
  <c r="BE401" i="4"/>
  <c r="BF401" i="4" s="1"/>
  <c r="BD691" i="4"/>
  <c r="BC695" i="4"/>
  <c r="BC699" i="4"/>
  <c r="BE702" i="4"/>
  <c r="BE708" i="4"/>
  <c r="BF708" i="4" s="1"/>
  <c r="BC711" i="4"/>
  <c r="BE725" i="4"/>
  <c r="BF725" i="4" s="1"/>
  <c r="BD729" i="4"/>
  <c r="BC733" i="4"/>
  <c r="BD745" i="4"/>
  <c r="BD751" i="4"/>
  <c r="BC768" i="4"/>
  <c r="BF786" i="4"/>
  <c r="E812" i="4"/>
  <c r="BE814" i="4"/>
  <c r="BF814" i="4" s="1"/>
  <c r="U15" i="4"/>
  <c r="BE285" i="4"/>
  <c r="BF285" i="4" s="1"/>
  <c r="AJ313" i="4"/>
  <c r="BD314" i="4"/>
  <c r="Y314" i="4"/>
  <c r="BE317" i="4"/>
  <c r="BF317" i="4" s="1"/>
  <c r="BE366" i="4"/>
  <c r="BF366" i="4" s="1"/>
  <c r="BE691" i="4"/>
  <c r="BD695" i="4"/>
  <c r="BF695" i="4" s="1"/>
  <c r="BD699" i="4"/>
  <c r="BD711" i="4"/>
  <c r="BF711" i="4" s="1"/>
  <c r="BC715" i="4"/>
  <c r="BC721" i="4"/>
  <c r="BE729" i="4"/>
  <c r="BF729" i="4" s="1"/>
  <c r="BD733" i="4"/>
  <c r="BC737" i="4"/>
  <c r="BE745" i="4"/>
  <c r="BC748" i="4"/>
  <c r="BE751" i="4"/>
  <c r="BF751" i="4" s="1"/>
  <c r="BC757" i="4"/>
  <c r="BD763" i="4"/>
  <c r="C495" i="4"/>
  <c r="BC767" i="4"/>
  <c r="BD768" i="4"/>
  <c r="BC776" i="4"/>
  <c r="BD783" i="4"/>
  <c r="BD789" i="4"/>
  <c r="F274" i="4"/>
  <c r="AC15" i="4"/>
  <c r="Y47" i="4"/>
  <c r="AK57" i="4"/>
  <c r="M81" i="4"/>
  <c r="I112" i="4"/>
  <c r="AX296" i="4"/>
  <c r="AL333" i="4"/>
  <c r="E137" i="4"/>
  <c r="U58" i="4"/>
  <c r="AK58" i="4"/>
  <c r="Q62" i="4"/>
  <c r="AK63" i="4"/>
  <c r="AG67" i="4"/>
  <c r="AO76" i="4"/>
  <c r="F247" i="4"/>
  <c r="F267" i="4"/>
  <c r="F273" i="4"/>
  <c r="AK330" i="4"/>
  <c r="M23" i="4"/>
  <c r="AO45" i="4"/>
  <c r="M62" i="4"/>
  <c r="AK76" i="4"/>
  <c r="AO77" i="4"/>
  <c r="AG95" i="4"/>
  <c r="AS121" i="4"/>
  <c r="E112" i="4"/>
  <c r="E139" i="4"/>
  <c r="AW26" i="4"/>
  <c r="Y62" i="4"/>
  <c r="M75" i="4"/>
  <c r="AG96" i="4"/>
  <c r="AO121" i="4"/>
  <c r="AK125" i="4"/>
  <c r="AK131" i="4"/>
  <c r="AM419" i="4"/>
  <c r="AL421" i="4"/>
  <c r="AK423" i="4"/>
  <c r="AD424" i="4"/>
  <c r="AY442" i="4"/>
  <c r="AE443" i="4"/>
  <c r="AP444" i="4"/>
  <c r="V447" i="4"/>
  <c r="T449" i="4"/>
  <c r="H453" i="4"/>
  <c r="F454" i="4"/>
  <c r="J455" i="4"/>
  <c r="AP455" i="4"/>
  <c r="G457" i="4"/>
  <c r="AM457" i="4"/>
  <c r="F459" i="4"/>
  <c r="AL459" i="4"/>
  <c r="AP460" i="4"/>
  <c r="P461" i="4"/>
  <c r="AK461" i="4"/>
  <c r="BA462" i="4"/>
  <c r="D465" i="4"/>
  <c r="Y465" i="4"/>
  <c r="Z466" i="4"/>
  <c r="AD467" i="4"/>
  <c r="AH468" i="4"/>
  <c r="N472" i="4"/>
  <c r="AT472" i="4"/>
  <c r="AB473" i="4"/>
  <c r="AW473" i="4"/>
  <c r="F475" i="4"/>
  <c r="O476" i="4"/>
  <c r="AJ476" i="4"/>
  <c r="Z477" i="4"/>
  <c r="BA478" i="4"/>
  <c r="W479" i="4"/>
  <c r="AX480" i="4"/>
  <c r="Z482" i="4"/>
  <c r="AD483" i="4"/>
  <c r="F495" i="4"/>
  <c r="AA496" i="4"/>
  <c r="AV496" i="4"/>
  <c r="F499" i="4"/>
  <c r="AL499" i="4"/>
  <c r="AP500" i="4"/>
  <c r="AY503" i="4"/>
  <c r="T504" i="4"/>
  <c r="AO504" i="4"/>
  <c r="J505" i="4"/>
  <c r="N506" i="4"/>
  <c r="AL543" i="4"/>
  <c r="AP544" i="4"/>
  <c r="R546" i="4"/>
  <c r="Q419" i="4"/>
  <c r="AB419" i="4"/>
  <c r="AH420" i="4"/>
  <c r="J422" i="4"/>
  <c r="AP422" i="4"/>
  <c r="P423" i="4"/>
  <c r="AV423" i="4"/>
  <c r="V442" i="4"/>
  <c r="I443" i="4"/>
  <c r="J444" i="4"/>
  <c r="N445" i="4"/>
  <c r="AT445" i="4"/>
  <c r="AX446" i="4"/>
  <c r="I449" i="4"/>
  <c r="AE449" i="4"/>
  <c r="J450" i="4"/>
  <c r="N451" i="4"/>
  <c r="R452" i="4"/>
  <c r="AC453" i="4"/>
  <c r="AL454" i="4"/>
  <c r="N456" i="4"/>
  <c r="AT456" i="4"/>
  <c r="AB457" i="4"/>
  <c r="AW457" i="4"/>
  <c r="J460" i="4"/>
  <c r="E461" i="4"/>
  <c r="AA461" i="4"/>
  <c r="AV461" i="4"/>
  <c r="F464" i="4"/>
  <c r="AL464" i="4"/>
  <c r="AJ465" i="4"/>
  <c r="AZ466" i="4"/>
  <c r="F469" i="4"/>
  <c r="J471" i="4"/>
  <c r="AP471" i="4"/>
  <c r="G473" i="4"/>
  <c r="AM473" i="4"/>
  <c r="AH474" i="4"/>
  <c r="D476" i="4"/>
  <c r="AU476" i="4"/>
  <c r="AD478" i="4"/>
  <c r="AR479" i="4"/>
  <c r="AY481" i="4"/>
  <c r="AZ482" i="4"/>
  <c r="P496" i="4"/>
  <c r="AD497" i="4"/>
  <c r="AH498" i="4"/>
  <c r="J500" i="4"/>
  <c r="R502" i="4"/>
  <c r="AX502" i="4"/>
  <c r="AE504" i="4"/>
  <c r="AX541" i="4"/>
  <c r="J544" i="4"/>
  <c r="C419" i="4"/>
  <c r="M419" i="4"/>
  <c r="X419" i="4"/>
  <c r="AI419" i="4"/>
  <c r="AS419" i="4"/>
  <c r="V420" i="4"/>
  <c r="AY420" i="4"/>
  <c r="Z421" i="4"/>
  <c r="AZ421" i="4"/>
  <c r="AD422" i="4"/>
  <c r="BA422" i="4"/>
  <c r="L423" i="4"/>
  <c r="W423" i="4"/>
  <c r="AG423" i="4"/>
  <c r="AR423" i="4"/>
  <c r="R424" i="4"/>
  <c r="AX424" i="4"/>
  <c r="J442" i="4"/>
  <c r="AP442" i="4"/>
  <c r="E443" i="4"/>
  <c r="P443" i="4"/>
  <c r="AA443" i="4"/>
  <c r="AK443" i="4"/>
  <c r="AV443" i="4"/>
  <c r="AD444" i="4"/>
  <c r="BA444" i="4"/>
  <c r="AH445" i="4"/>
  <c r="F446" i="4"/>
  <c r="AL446" i="4"/>
  <c r="J447" i="4"/>
  <c r="AP447" i="4"/>
  <c r="E449" i="4"/>
  <c r="P449" i="4"/>
  <c r="AA449" i="4"/>
  <c r="AK449" i="4"/>
  <c r="AV449" i="4"/>
  <c r="AD450" i="4"/>
  <c r="BA450" i="4"/>
  <c r="AH451" i="4"/>
  <c r="G419" i="4"/>
  <c r="AW419" i="4"/>
  <c r="F421" i="4"/>
  <c r="E423" i="4"/>
  <c r="AA423" i="4"/>
  <c r="BA424" i="4"/>
  <c r="T443" i="4"/>
  <c r="AO443" i="4"/>
  <c r="R446" i="4"/>
  <c r="AY447" i="4"/>
  <c r="AO449" i="4"/>
  <c r="AP450" i="4"/>
  <c r="AT451" i="4"/>
  <c r="AX452" i="4"/>
  <c r="S453" i="4"/>
  <c r="AN453" i="4"/>
  <c r="Q457" i="4"/>
  <c r="AH458" i="4"/>
  <c r="AD462" i="4"/>
  <c r="AH463" i="4"/>
  <c r="O465" i="4"/>
  <c r="AU465" i="4"/>
  <c r="AL469" i="4"/>
  <c r="AL475" i="4"/>
  <c r="Y476" i="4"/>
  <c r="AZ477" i="4"/>
  <c r="L479" i="4"/>
  <c r="AG479" i="4"/>
  <c r="R480" i="4"/>
  <c r="V481" i="4"/>
  <c r="BA483" i="4"/>
  <c r="AM495" i="4"/>
  <c r="BA497" i="4"/>
  <c r="N501" i="4"/>
  <c r="AT501" i="4"/>
  <c r="V503" i="4"/>
  <c r="I504" i="4"/>
  <c r="AP505" i="4"/>
  <c r="R541" i="4"/>
  <c r="N545" i="4"/>
  <c r="AT545" i="4"/>
  <c r="AX546" i="4"/>
  <c r="AZ425" i="4"/>
  <c r="AD426" i="4"/>
  <c r="BA426" i="4"/>
  <c r="L427" i="4"/>
  <c r="W427" i="4"/>
  <c r="AG427" i="4"/>
  <c r="AR427" i="4"/>
  <c r="R428" i="4"/>
  <c r="AX428" i="4"/>
  <c r="V429" i="4"/>
  <c r="AY429" i="4"/>
  <c r="I430" i="4"/>
  <c r="T430" i="4"/>
  <c r="AE430" i="4"/>
  <c r="AO430" i="4"/>
  <c r="J431" i="4"/>
  <c r="AP431" i="4"/>
  <c r="N432" i="4"/>
  <c r="AT432" i="4"/>
  <c r="R433" i="4"/>
  <c r="AX433" i="4"/>
  <c r="V434" i="4"/>
  <c r="AY434" i="4"/>
  <c r="I436" i="4"/>
  <c r="T436" i="4"/>
  <c r="AE436" i="4"/>
  <c r="AO436" i="4"/>
  <c r="J437" i="4"/>
  <c r="AP437" i="4"/>
  <c r="N438" i="4"/>
  <c r="AT438" i="4"/>
  <c r="G439" i="4"/>
  <c r="Q439" i="4"/>
  <c r="AM439" i="4"/>
  <c r="AW439" i="4"/>
  <c r="AH440" i="4"/>
  <c r="F441" i="4"/>
  <c r="F452" i="4"/>
  <c r="AL452" i="4"/>
  <c r="D453" i="4"/>
  <c r="O453" i="4"/>
  <c r="Y453" i="4"/>
  <c r="AJ453" i="4"/>
  <c r="AU453" i="4"/>
  <c r="Z454" i="4"/>
  <c r="AZ454" i="4"/>
  <c r="AD455" i="4"/>
  <c r="BA455" i="4"/>
  <c r="AH456" i="4"/>
  <c r="C457" i="4"/>
  <c r="M457" i="4"/>
  <c r="X457" i="4"/>
  <c r="AI457" i="4"/>
  <c r="AS457" i="4"/>
  <c r="V458" i="4"/>
  <c r="AY458" i="4"/>
  <c r="Z459" i="4"/>
  <c r="AZ459" i="4"/>
  <c r="AD460" i="4"/>
  <c r="BA460" i="4"/>
  <c r="L461" i="4"/>
  <c r="W461" i="4"/>
  <c r="AG461" i="4"/>
  <c r="AR461" i="4"/>
  <c r="R462" i="4"/>
  <c r="AX462" i="4"/>
  <c r="V463" i="4"/>
  <c r="AY463" i="4"/>
  <c r="Z464" i="4"/>
  <c r="AZ464" i="4"/>
  <c r="K465" i="4"/>
  <c r="U465" i="4"/>
  <c r="AF465" i="4"/>
  <c r="AQ465" i="4"/>
  <c r="N466" i="4"/>
  <c r="AT466" i="4"/>
  <c r="R467" i="4"/>
  <c r="AX467" i="4"/>
  <c r="V468" i="4"/>
  <c r="AY468" i="4"/>
  <c r="Z469" i="4"/>
  <c r="AZ469" i="4"/>
  <c r="P491" i="4"/>
  <c r="X491" i="4"/>
  <c r="AF491" i="4"/>
  <c r="AS529" i="4"/>
  <c r="V530" i="4"/>
  <c r="AY530" i="4"/>
  <c r="Z531" i="4"/>
  <c r="AZ531" i="4"/>
  <c r="K532" i="4"/>
  <c r="U532" i="4"/>
  <c r="AF532" i="4"/>
  <c r="AQ532" i="4"/>
  <c r="N533" i="4"/>
  <c r="AT533" i="4"/>
  <c r="R534" i="4"/>
  <c r="AX534" i="4"/>
  <c r="F541" i="4"/>
  <c r="V541" i="4"/>
  <c r="AL541" i="4"/>
  <c r="AY541" i="4"/>
  <c r="D542" i="4"/>
  <c r="I542" i="4"/>
  <c r="Y542" i="4"/>
  <c r="AJ542" i="4"/>
  <c r="AO542" i="4"/>
  <c r="J543" i="4"/>
  <c r="Z543" i="4"/>
  <c r="AP543" i="4"/>
  <c r="AZ543" i="4"/>
  <c r="N544" i="4"/>
  <c r="AD544" i="4"/>
  <c r="AT544" i="4"/>
  <c r="BA544" i="4"/>
  <c r="R545" i="4"/>
  <c r="AH545" i="4"/>
  <c r="AX545" i="4"/>
  <c r="F546" i="4"/>
  <c r="V546" i="4"/>
  <c r="AL546" i="4"/>
  <c r="AY546" i="4"/>
  <c r="N42" i="4"/>
  <c r="N541" i="4"/>
  <c r="AT541" i="4"/>
  <c r="G542" i="4"/>
  <c r="Q542" i="4"/>
  <c r="AB542" i="4"/>
  <c r="AW542" i="4"/>
  <c r="AH543" i="4"/>
  <c r="F544" i="4"/>
  <c r="AL544" i="4"/>
  <c r="J545" i="4"/>
  <c r="AP545" i="4"/>
  <c r="N546" i="4"/>
  <c r="AT546" i="4"/>
  <c r="I136" i="4"/>
  <c r="AO136" i="4"/>
  <c r="AT42" i="4"/>
  <c r="AH55" i="4"/>
  <c r="V42" i="4"/>
  <c r="AY42" i="4"/>
  <c r="J55" i="4"/>
  <c r="AP55" i="4"/>
  <c r="BA61" i="4"/>
  <c r="N64" i="4"/>
  <c r="AT64" i="4"/>
  <c r="V67" i="4"/>
  <c r="AY67" i="4"/>
  <c r="N99" i="4"/>
  <c r="AT99" i="4"/>
  <c r="R100" i="4"/>
  <c r="AX100" i="4"/>
  <c r="V101" i="4"/>
  <c r="AY101" i="4"/>
  <c r="BA130" i="4"/>
  <c r="AH131" i="4"/>
  <c r="N133" i="4"/>
  <c r="AT133" i="4"/>
  <c r="U491" i="4"/>
  <c r="AK491" i="4"/>
  <c r="AT506" i="4"/>
  <c r="R507" i="4"/>
  <c r="AX507" i="4"/>
  <c r="H508" i="4"/>
  <c r="S508" i="4"/>
  <c r="AC508" i="4"/>
  <c r="AN508" i="4"/>
  <c r="F509" i="4"/>
  <c r="AL509" i="4"/>
  <c r="J510" i="4"/>
  <c r="AP510" i="4"/>
  <c r="E511" i="4"/>
  <c r="AA511" i="4"/>
  <c r="AK511" i="4"/>
  <c r="AD512" i="4"/>
  <c r="BA512" i="4"/>
  <c r="AH513" i="4"/>
  <c r="C514" i="4"/>
  <c r="M514" i="4"/>
  <c r="X514" i="4"/>
  <c r="AI514" i="4"/>
  <c r="AS514" i="4"/>
  <c r="V515" i="4"/>
  <c r="AY515" i="4"/>
  <c r="Z516" i="4"/>
  <c r="AZ516" i="4"/>
  <c r="K517" i="4"/>
  <c r="U517" i="4"/>
  <c r="AF517" i="4"/>
  <c r="AQ517" i="4"/>
  <c r="N518" i="4"/>
  <c r="AT518" i="4"/>
  <c r="R519" i="4"/>
  <c r="AX519" i="4"/>
  <c r="H520" i="4"/>
  <c r="S520" i="4"/>
  <c r="AC520" i="4"/>
  <c r="AN520" i="4"/>
  <c r="F521" i="4"/>
  <c r="AL521" i="4"/>
  <c r="J522" i="4"/>
  <c r="AP522" i="4"/>
  <c r="N523" i="4"/>
  <c r="AT523" i="4"/>
  <c r="R524" i="4"/>
  <c r="AX524" i="4"/>
  <c r="H525" i="4"/>
  <c r="S525" i="4"/>
  <c r="AC525" i="4"/>
  <c r="AN525" i="4"/>
  <c r="F526" i="4"/>
  <c r="AL526" i="4"/>
  <c r="J527" i="4"/>
  <c r="AP527" i="4"/>
  <c r="N528" i="4"/>
  <c r="AT528" i="4"/>
  <c r="G529" i="4"/>
  <c r="Q529" i="4"/>
  <c r="AB529" i="4"/>
  <c r="AM529" i="4"/>
  <c r="AW529" i="4"/>
  <c r="AH530" i="4"/>
  <c r="F531" i="4"/>
  <c r="AL531" i="4"/>
  <c r="D532" i="4"/>
  <c r="O532" i="4"/>
  <c r="Y532" i="4"/>
  <c r="AJ532" i="4"/>
  <c r="AU532" i="4"/>
  <c r="Z533" i="4"/>
  <c r="AZ533" i="4"/>
  <c r="AD534" i="4"/>
  <c r="BA534" i="4"/>
  <c r="L535" i="4"/>
  <c r="W535" i="4"/>
  <c r="AG535" i="4"/>
  <c r="AR535" i="4"/>
  <c r="R536" i="4"/>
  <c r="AX536" i="4"/>
  <c r="V537" i="4"/>
  <c r="AY537" i="4"/>
  <c r="Z538" i="4"/>
  <c r="AZ538" i="4"/>
  <c r="AD539" i="4"/>
  <c r="BA539" i="4"/>
  <c r="J426" i="4"/>
  <c r="AP426" i="4"/>
  <c r="E427" i="4"/>
  <c r="P427" i="4"/>
  <c r="AA427" i="4"/>
  <c r="AK427" i="4"/>
  <c r="AV427" i="4"/>
  <c r="AD428" i="4"/>
  <c r="BA428" i="4"/>
  <c r="AH429" i="4"/>
  <c r="C430" i="4"/>
  <c r="M430" i="4"/>
  <c r="X430" i="4"/>
  <c r="AI430" i="4"/>
  <c r="AS430" i="4"/>
  <c r="V431" i="4"/>
  <c r="AY431" i="4"/>
  <c r="Z432" i="4"/>
  <c r="AZ432" i="4"/>
  <c r="AD433" i="4"/>
  <c r="BA433" i="4"/>
  <c r="AH434" i="4"/>
  <c r="C436" i="4"/>
  <c r="M436" i="4"/>
  <c r="X436" i="4"/>
  <c r="AI436" i="4"/>
  <c r="AS436" i="4"/>
  <c r="V437" i="4"/>
  <c r="AY437" i="4"/>
  <c r="Z438" i="4"/>
  <c r="AZ438" i="4"/>
  <c r="K439" i="4"/>
  <c r="U439" i="4"/>
  <c r="AF439" i="4"/>
  <c r="AQ439" i="4"/>
  <c r="N440" i="4"/>
  <c r="AT440" i="4"/>
  <c r="D485" i="4"/>
  <c r="O485" i="4"/>
  <c r="Y485" i="4"/>
  <c r="AJ485" i="4"/>
  <c r="AU485" i="4"/>
  <c r="Z486" i="4"/>
  <c r="AZ486" i="4"/>
  <c r="AD487" i="4"/>
  <c r="BA487" i="4"/>
  <c r="AH488" i="4"/>
  <c r="F490" i="4"/>
  <c r="AL490" i="4"/>
  <c r="AV491" i="4"/>
  <c r="AD492" i="4"/>
  <c r="BA492" i="4"/>
  <c r="AH493" i="4"/>
  <c r="F494" i="4"/>
  <c r="AL494" i="4"/>
  <c r="E491" i="4"/>
  <c r="R451" i="4"/>
  <c r="AX451" i="4"/>
  <c r="V452" i="4"/>
  <c r="AY452" i="4"/>
  <c r="I453" i="4"/>
  <c r="T453" i="4"/>
  <c r="AE453" i="4"/>
  <c r="AO453" i="4"/>
  <c r="J454" i="4"/>
  <c r="AP454" i="4"/>
  <c r="N455" i="4"/>
  <c r="AT455" i="4"/>
  <c r="R456" i="4"/>
  <c r="AX456" i="4"/>
  <c r="H457" i="4"/>
  <c r="S457" i="4"/>
  <c r="AC457" i="4"/>
  <c r="AN457" i="4"/>
  <c r="F458" i="4"/>
  <c r="AL458" i="4"/>
  <c r="J459" i="4"/>
  <c r="AP459" i="4"/>
  <c r="N460" i="4"/>
  <c r="AT460" i="4"/>
  <c r="G461" i="4"/>
  <c r="Q461" i="4"/>
  <c r="AB461" i="4"/>
  <c r="AM461" i="4"/>
  <c r="AW461" i="4"/>
  <c r="AH462" i="4"/>
  <c r="F463" i="4"/>
  <c r="AL463" i="4"/>
  <c r="J464" i="4"/>
  <c r="AP464" i="4"/>
  <c r="E465" i="4"/>
  <c r="P465" i="4"/>
  <c r="AA465" i="4"/>
  <c r="AK465" i="4"/>
  <c r="AV465" i="4"/>
  <c r="AD466" i="4"/>
  <c r="BA466" i="4"/>
  <c r="AH467" i="4"/>
  <c r="F468" i="4"/>
  <c r="AL468" i="4"/>
  <c r="J469" i="4"/>
  <c r="AP469" i="4"/>
  <c r="N471" i="4"/>
  <c r="AT471" i="4"/>
  <c r="R472" i="4"/>
  <c r="AX472" i="4"/>
  <c r="H473" i="4"/>
  <c r="S473" i="4"/>
  <c r="AC473" i="4"/>
  <c r="AN473" i="4"/>
  <c r="F474" i="4"/>
  <c r="AL474" i="4"/>
  <c r="J475" i="4"/>
  <c r="AP475" i="4"/>
  <c r="E476" i="4"/>
  <c r="P476" i="4"/>
  <c r="AA476" i="4"/>
  <c r="AK476" i="4"/>
  <c r="AV476" i="4"/>
  <c r="AD477" i="4"/>
  <c r="BA477" i="4"/>
  <c r="AH478" i="4"/>
  <c r="C479" i="4"/>
  <c r="M479" i="4"/>
  <c r="X479" i="4"/>
  <c r="AI479" i="4"/>
  <c r="AS479" i="4"/>
  <c r="V480" i="4"/>
  <c r="AY480" i="4"/>
  <c r="Z481" i="4"/>
  <c r="AZ481" i="4"/>
  <c r="AD482" i="4"/>
  <c r="BA482" i="4"/>
  <c r="AH483" i="4"/>
  <c r="J495" i="4"/>
  <c r="G496" i="4"/>
  <c r="Q496" i="4"/>
  <c r="AB496" i="4"/>
  <c r="AM496" i="4"/>
  <c r="AW496" i="4"/>
  <c r="AH497" i="4"/>
  <c r="F498" i="4"/>
  <c r="AL498" i="4"/>
  <c r="J499" i="4"/>
  <c r="AP499" i="4"/>
  <c r="N500" i="4"/>
  <c r="AT500" i="4"/>
  <c r="R501" i="4"/>
  <c r="AX501" i="4"/>
  <c r="V502" i="4"/>
  <c r="AY502" i="4"/>
  <c r="Z503" i="4"/>
  <c r="AZ503" i="4"/>
  <c r="K504" i="4"/>
  <c r="U504" i="4"/>
  <c r="AF504" i="4"/>
  <c r="AQ504" i="4"/>
  <c r="N505" i="4"/>
  <c r="AT505" i="4"/>
  <c r="R506" i="4"/>
  <c r="AX506" i="4"/>
  <c r="V507" i="4"/>
  <c r="AY507" i="4"/>
  <c r="BA80" i="4"/>
  <c r="J84" i="4"/>
  <c r="AP84" i="4"/>
  <c r="R89" i="4"/>
  <c r="AX89" i="4"/>
  <c r="R91" i="4"/>
  <c r="AX91" i="4"/>
  <c r="V92" i="4"/>
  <c r="AY92" i="4"/>
  <c r="Z93" i="4"/>
  <c r="AZ93" i="4"/>
  <c r="AD94" i="4"/>
  <c r="R106" i="4"/>
  <c r="AZ17" i="4"/>
  <c r="Z59" i="4"/>
  <c r="AZ59" i="4"/>
  <c r="AH70" i="4"/>
  <c r="Z78" i="4"/>
  <c r="AZ78" i="4"/>
  <c r="N37" i="4"/>
  <c r="AT37" i="4"/>
  <c r="AL51" i="4"/>
  <c r="AD72" i="4"/>
  <c r="BA72" i="4"/>
  <c r="AH73" i="4"/>
  <c r="J82" i="4"/>
  <c r="AL86" i="4"/>
  <c r="J87" i="4"/>
  <c r="AP87" i="4"/>
  <c r="R103" i="4"/>
  <c r="AX103" i="4"/>
  <c r="V104" i="4"/>
  <c r="AY104" i="4"/>
  <c r="Z125" i="4"/>
  <c r="AZ125" i="4"/>
  <c r="N140" i="4"/>
  <c r="AT140" i="4"/>
  <c r="AD128" i="4"/>
  <c r="BA128" i="4"/>
  <c r="F135" i="4"/>
  <c r="AL135" i="4"/>
  <c r="AW136" i="4"/>
  <c r="R97" i="4"/>
  <c r="AX97" i="4"/>
  <c r="R109" i="4"/>
  <c r="AX109" i="4"/>
  <c r="V110" i="4"/>
  <c r="AY110" i="4"/>
  <c r="N121" i="4"/>
  <c r="AT121" i="4"/>
  <c r="V122" i="4"/>
  <c r="AY122" i="4"/>
  <c r="AL84" i="4"/>
  <c r="N89" i="4"/>
  <c r="AT89" i="4"/>
  <c r="AL132" i="4"/>
  <c r="F82" i="4"/>
  <c r="AL82" i="4"/>
  <c r="R104" i="4"/>
  <c r="AX104" i="4"/>
  <c r="V125" i="4"/>
  <c r="AY125" i="4"/>
  <c r="AT29" i="4"/>
  <c r="AL33" i="4"/>
  <c r="V78" i="4"/>
  <c r="AY78" i="4"/>
  <c r="AX106" i="4"/>
  <c r="V107" i="4"/>
  <c r="AY107" i="4"/>
  <c r="V127" i="4"/>
  <c r="AY127" i="4"/>
  <c r="Z128" i="4"/>
  <c r="AZ128" i="4"/>
  <c r="AV136" i="4"/>
  <c r="AD137" i="4"/>
  <c r="J37" i="4"/>
  <c r="AP37" i="4"/>
  <c r="AH51" i="4"/>
  <c r="N29" i="4"/>
  <c r="F33" i="4"/>
  <c r="AD73" i="4"/>
  <c r="BA73" i="4"/>
  <c r="R122" i="4"/>
  <c r="AX122" i="4"/>
  <c r="S136" i="4"/>
  <c r="R42" i="4"/>
  <c r="AX42" i="4"/>
  <c r="F55" i="4"/>
  <c r="AL55" i="4"/>
  <c r="Z61" i="4"/>
  <c r="J64" i="4"/>
  <c r="AP64" i="4"/>
  <c r="R67" i="4"/>
  <c r="AX67" i="4"/>
  <c r="L419" i="4"/>
  <c r="W419" i="4"/>
  <c r="AG419" i="4"/>
  <c r="AR419" i="4"/>
  <c r="R420" i="4"/>
  <c r="AX420" i="4"/>
  <c r="V421" i="4"/>
  <c r="AY421" i="4"/>
  <c r="Z422" i="4"/>
  <c r="AZ422" i="4"/>
  <c r="K423" i="4"/>
  <c r="U423" i="4"/>
  <c r="AF423" i="4"/>
  <c r="AQ423" i="4"/>
  <c r="N424" i="4"/>
  <c r="AT424" i="4"/>
  <c r="F442" i="4"/>
  <c r="AL442" i="4"/>
  <c r="D443" i="4"/>
  <c r="O443" i="4"/>
  <c r="Y443" i="4"/>
  <c r="AJ443" i="4"/>
  <c r="AU443" i="4"/>
  <c r="Z444" i="4"/>
  <c r="AZ444" i="4"/>
  <c r="AD445" i="4"/>
  <c r="BA445" i="4"/>
  <c r="AH446" i="4"/>
  <c r="F447" i="4"/>
  <c r="AL447" i="4"/>
  <c r="D449" i="4"/>
  <c r="O449" i="4"/>
  <c r="Y449" i="4"/>
  <c r="AJ449" i="4"/>
  <c r="AU449" i="4"/>
  <c r="Z450" i="4"/>
  <c r="AZ450" i="4"/>
  <c r="AD451" i="4"/>
  <c r="BA451" i="4"/>
  <c r="AH452" i="4"/>
  <c r="C453" i="4"/>
  <c r="M453" i="4"/>
  <c r="AY425" i="4"/>
  <c r="Z426" i="4"/>
  <c r="AZ426" i="4"/>
  <c r="K427" i="4"/>
  <c r="U427" i="4"/>
  <c r="AF427" i="4"/>
  <c r="AQ427" i="4"/>
  <c r="N428" i="4"/>
  <c r="AT428" i="4"/>
  <c r="R429" i="4"/>
  <c r="AX429" i="4"/>
  <c r="H430" i="4"/>
  <c r="S430" i="4"/>
  <c r="AC430" i="4"/>
  <c r="AN430" i="4"/>
  <c r="F431" i="4"/>
  <c r="AL431" i="4"/>
  <c r="J432" i="4"/>
  <c r="AP432" i="4"/>
  <c r="N433" i="4"/>
  <c r="AT433" i="4"/>
  <c r="R434" i="4"/>
  <c r="AX434" i="4"/>
  <c r="H436" i="4"/>
  <c r="S436" i="4"/>
  <c r="AC436" i="4"/>
  <c r="AN436" i="4"/>
  <c r="F437" i="4"/>
  <c r="AL437" i="4"/>
  <c r="J438" i="4"/>
  <c r="AP438" i="4"/>
  <c r="E439" i="4"/>
  <c r="P439" i="4"/>
  <c r="AA439" i="4"/>
  <c r="AK439" i="4"/>
  <c r="AV439" i="4"/>
  <c r="AD440" i="4"/>
  <c r="BA440" i="4"/>
  <c r="AY484" i="4"/>
  <c r="I485" i="4"/>
  <c r="T485" i="4"/>
  <c r="AE485" i="4"/>
  <c r="AO485" i="4"/>
  <c r="J486" i="4"/>
  <c r="AP486" i="4"/>
  <c r="N487" i="4"/>
  <c r="AT487" i="4"/>
  <c r="R488" i="4"/>
  <c r="AX488" i="4"/>
  <c r="V757" i="4"/>
  <c r="I508" i="4"/>
  <c r="T508" i="4"/>
  <c r="AE508" i="4"/>
  <c r="AO508" i="4"/>
  <c r="J509" i="4"/>
  <c r="AP509" i="4"/>
  <c r="N510" i="4"/>
  <c r="AT510" i="4"/>
  <c r="G511" i="4"/>
  <c r="Q511" i="4"/>
  <c r="AB511" i="4"/>
  <c r="AM511" i="4"/>
  <c r="AW511" i="4"/>
  <c r="AH512" i="4"/>
  <c r="F513" i="4"/>
  <c r="AL513" i="4"/>
  <c r="D514" i="4"/>
  <c r="O514" i="4"/>
  <c r="Y514" i="4"/>
  <c r="AJ514" i="4"/>
  <c r="AU514" i="4"/>
  <c r="Z515" i="4"/>
  <c r="AZ515" i="4"/>
  <c r="AD516" i="4"/>
  <c r="BA516" i="4"/>
  <c r="L517" i="4"/>
  <c r="W517" i="4"/>
  <c r="AG517" i="4"/>
  <c r="AR517" i="4"/>
  <c r="R518" i="4"/>
  <c r="AX518" i="4"/>
  <c r="V519" i="4"/>
  <c r="AY519" i="4"/>
  <c r="I520" i="4"/>
  <c r="T520" i="4"/>
  <c r="AE520" i="4"/>
  <c r="AO520" i="4"/>
  <c r="J521" i="4"/>
  <c r="AP521" i="4"/>
  <c r="N522" i="4"/>
  <c r="AT522" i="4"/>
  <c r="R523" i="4"/>
  <c r="AX523" i="4"/>
  <c r="V524" i="4"/>
  <c r="AY524" i="4"/>
  <c r="I525" i="4"/>
  <c r="T525" i="4"/>
  <c r="AE525" i="4"/>
  <c r="AO525" i="4"/>
  <c r="J526" i="4"/>
  <c r="AP526" i="4"/>
  <c r="N527" i="4"/>
  <c r="AT527" i="4"/>
  <c r="R528" i="4"/>
  <c r="AX528" i="4"/>
  <c r="H529" i="4"/>
  <c r="S529" i="4"/>
  <c r="AC529" i="4"/>
  <c r="AN529" i="4"/>
  <c r="AP484" i="4"/>
  <c r="E485" i="4"/>
  <c r="P485" i="4"/>
  <c r="AA485" i="4"/>
  <c r="AK485" i="4"/>
  <c r="AV485" i="4"/>
  <c r="AD486" i="4"/>
  <c r="BA486" i="4"/>
  <c r="AH487" i="4"/>
  <c r="F488" i="4"/>
  <c r="AL488" i="4"/>
  <c r="J490" i="4"/>
  <c r="AP490" i="4"/>
  <c r="AW491" i="4"/>
  <c r="AH492" i="4"/>
  <c r="F493" i="4"/>
  <c r="AL493" i="4"/>
  <c r="J494" i="4"/>
  <c r="AP494" i="4"/>
  <c r="J541" i="4"/>
  <c r="AP541" i="4"/>
  <c r="AD543" i="4"/>
  <c r="BA543" i="4"/>
  <c r="AH544" i="4"/>
  <c r="F545" i="4"/>
  <c r="AL545" i="4"/>
  <c r="J546" i="4"/>
  <c r="AP546" i="4"/>
  <c r="X453" i="4"/>
  <c r="AI453" i="4"/>
  <c r="AS453" i="4"/>
  <c r="V454" i="4"/>
  <c r="AY454" i="4"/>
  <c r="Z455" i="4"/>
  <c r="AZ455" i="4"/>
  <c r="AD456" i="4"/>
  <c r="BA456" i="4"/>
  <c r="L457" i="4"/>
  <c r="W457" i="4"/>
  <c r="AG457" i="4"/>
  <c r="AR457" i="4"/>
  <c r="R458" i="4"/>
  <c r="AX458" i="4"/>
  <c r="V459" i="4"/>
  <c r="AY459" i="4"/>
  <c r="Z460" i="4"/>
  <c r="AZ460" i="4"/>
  <c r="K461" i="4"/>
  <c r="U461" i="4"/>
  <c r="AF461" i="4"/>
  <c r="AQ461" i="4"/>
  <c r="N462" i="4"/>
  <c r="AT462" i="4"/>
  <c r="R463" i="4"/>
  <c r="AX463" i="4"/>
  <c r="V464" i="4"/>
  <c r="AY464" i="4"/>
  <c r="I465" i="4"/>
  <c r="T465" i="4"/>
  <c r="AE465" i="4"/>
  <c r="AO465" i="4"/>
  <c r="J466" i="4"/>
  <c r="AP466" i="4"/>
  <c r="N467" i="4"/>
  <c r="AT467" i="4"/>
  <c r="R468" i="4"/>
  <c r="AX468" i="4"/>
  <c r="V469" i="4"/>
  <c r="AY469" i="4"/>
  <c r="Z471" i="4"/>
  <c r="AZ471" i="4"/>
  <c r="AD472" i="4"/>
  <c r="BA472" i="4"/>
  <c r="L473" i="4"/>
  <c r="W473" i="4"/>
  <c r="AG473" i="4"/>
  <c r="AR473" i="4"/>
  <c r="R474" i="4"/>
  <c r="AX474" i="4"/>
  <c r="V475" i="4"/>
  <c r="AY475" i="4"/>
  <c r="I476" i="4"/>
  <c r="T476" i="4"/>
  <c r="AE476" i="4"/>
  <c r="AO476" i="4"/>
  <c r="J477" i="4"/>
  <c r="AP477" i="4"/>
  <c r="N478" i="4"/>
  <c r="AT478" i="4"/>
  <c r="G479" i="4"/>
  <c r="Q479" i="4"/>
  <c r="AB479" i="4"/>
  <c r="AM479" i="4"/>
  <c r="AW479" i="4"/>
  <c r="AH480" i="4"/>
  <c r="F481" i="4"/>
  <c r="AL481" i="4"/>
  <c r="J482" i="4"/>
  <c r="AP482" i="4"/>
  <c r="N483" i="4"/>
  <c r="AT483" i="4"/>
  <c r="G535" i="4"/>
  <c r="Q535" i="4"/>
  <c r="AB535" i="4"/>
  <c r="AM535" i="4"/>
  <c r="AW535" i="4"/>
  <c r="AH536" i="4"/>
  <c r="F537" i="4"/>
  <c r="AL537" i="4"/>
  <c r="J538" i="4"/>
  <c r="AP538" i="4"/>
  <c r="N539" i="4"/>
  <c r="AT539" i="4"/>
  <c r="Y491" i="4"/>
  <c r="AT425" i="4"/>
  <c r="R426" i="4"/>
  <c r="AX426" i="4"/>
  <c r="H427" i="4"/>
  <c r="S427" i="4"/>
  <c r="AC427" i="4"/>
  <c r="AN427" i="4"/>
  <c r="F428" i="4"/>
  <c r="AL428" i="4"/>
  <c r="J429" i="4"/>
  <c r="AP429" i="4"/>
  <c r="E430" i="4"/>
  <c r="P430" i="4"/>
  <c r="AA430" i="4"/>
  <c r="AK430" i="4"/>
  <c r="AV430" i="4"/>
  <c r="AD431" i="4"/>
  <c r="BA431" i="4"/>
  <c r="AH432" i="4"/>
  <c r="F433" i="4"/>
  <c r="AL433" i="4"/>
  <c r="J434" i="4"/>
  <c r="AP434" i="4"/>
  <c r="E436" i="4"/>
  <c r="P436" i="4"/>
  <c r="AA436" i="4"/>
  <c r="AK436" i="4"/>
  <c r="AV436" i="4"/>
  <c r="AD437" i="4"/>
  <c r="BA437" i="4"/>
  <c r="AH438" i="4"/>
  <c r="C439" i="4"/>
  <c r="M439" i="4"/>
  <c r="X439" i="4"/>
  <c r="AI439" i="4"/>
  <c r="AS439" i="4"/>
  <c r="V440" i="4"/>
  <c r="AY440" i="4"/>
  <c r="AT484" i="4"/>
  <c r="G485" i="4"/>
  <c r="Q485" i="4"/>
  <c r="AB485" i="4"/>
  <c r="AM485" i="4"/>
  <c r="AW485" i="4"/>
  <c r="AH486" i="4"/>
  <c r="F487" i="4"/>
  <c r="AL487" i="4"/>
  <c r="J488" i="4"/>
  <c r="AP488" i="4"/>
  <c r="N490" i="4"/>
  <c r="AT490" i="4"/>
  <c r="F492" i="4"/>
  <c r="AL492" i="4"/>
  <c r="J493" i="4"/>
  <c r="AP493" i="4"/>
  <c r="N494" i="4"/>
  <c r="AH82" i="4"/>
  <c r="AL140" i="4"/>
  <c r="F64" i="4"/>
  <c r="AL64" i="4"/>
  <c r="N67" i="4"/>
  <c r="AT67" i="4"/>
  <c r="N101" i="4"/>
  <c r="AT101" i="4"/>
  <c r="V113" i="4"/>
  <c r="AY113" i="4"/>
  <c r="AO819" i="4"/>
  <c r="R29" i="7" s="1"/>
  <c r="AP801" i="4"/>
  <c r="AD812" i="4"/>
  <c r="AL133" i="4"/>
  <c r="X449" i="4"/>
  <c r="AI449" i="4"/>
  <c r="AS449" i="4"/>
  <c r="V450" i="4"/>
  <c r="AY450" i="4"/>
  <c r="Z451" i="4"/>
  <c r="AZ451" i="4"/>
  <c r="AD452" i="4"/>
  <c r="BA452" i="4"/>
  <c r="L453" i="4"/>
  <c r="W453" i="4"/>
  <c r="AG453" i="4"/>
  <c r="AR453" i="4"/>
  <c r="R454" i="4"/>
  <c r="AX454" i="4"/>
  <c r="V455" i="4"/>
  <c r="AY455" i="4"/>
  <c r="Z456" i="4"/>
  <c r="AZ456" i="4"/>
  <c r="K457" i="4"/>
  <c r="U457" i="4"/>
  <c r="AF457" i="4"/>
  <c r="AQ457" i="4"/>
  <c r="N458" i="4"/>
  <c r="AT458" i="4"/>
  <c r="R459" i="4"/>
  <c r="AX459" i="4"/>
  <c r="V460" i="4"/>
  <c r="AY460" i="4"/>
  <c r="I461" i="4"/>
  <c r="T461" i="4"/>
  <c r="AE461" i="4"/>
  <c r="AO461" i="4"/>
  <c r="J462" i="4"/>
  <c r="AP462" i="4"/>
  <c r="N463" i="4"/>
  <c r="AT463" i="4"/>
  <c r="R464" i="4"/>
  <c r="AX464" i="4"/>
  <c r="H465" i="4"/>
  <c r="S465" i="4"/>
  <c r="AC465" i="4"/>
  <c r="AN465" i="4"/>
  <c r="F466" i="4"/>
  <c r="AL466" i="4"/>
  <c r="J467" i="4"/>
  <c r="AP467" i="4"/>
  <c r="N468" i="4"/>
  <c r="AT468" i="4"/>
  <c r="R469" i="4"/>
  <c r="AX469" i="4"/>
  <c r="V471" i="4"/>
  <c r="AY471" i="4"/>
  <c r="Z472" i="4"/>
  <c r="AZ472" i="4"/>
  <c r="K473" i="4"/>
  <c r="U473" i="4"/>
  <c r="AF473" i="4"/>
  <c r="AQ473" i="4"/>
  <c r="N474" i="4"/>
  <c r="AT474" i="4"/>
  <c r="R475" i="4"/>
  <c r="AX475" i="4"/>
  <c r="H476" i="4"/>
  <c r="S476" i="4"/>
  <c r="AC476" i="4"/>
  <c r="AN476" i="4"/>
  <c r="F477" i="4"/>
  <c r="AL477" i="4"/>
  <c r="J478" i="4"/>
  <c r="AP478" i="4"/>
  <c r="E479" i="4"/>
  <c r="P479" i="4"/>
  <c r="AA479" i="4"/>
  <c r="AK479" i="4"/>
  <c r="AV479" i="4"/>
  <c r="AD480" i="4"/>
  <c r="BA480" i="4"/>
  <c r="AH481" i="4"/>
  <c r="F482" i="4"/>
  <c r="AL482" i="4"/>
  <c r="J483" i="4"/>
  <c r="AP483" i="4"/>
  <c r="AM819" i="4"/>
  <c r="R32" i="7" s="1"/>
  <c r="AL17" i="4"/>
  <c r="AP128" i="4"/>
  <c r="F29" i="4"/>
  <c r="BA75" i="4"/>
  <c r="AD97" i="4"/>
  <c r="BA109" i="4"/>
  <c r="N16" i="7"/>
  <c r="Q136" i="4"/>
  <c r="I419" i="4"/>
  <c r="T419" i="4"/>
  <c r="AE419" i="4"/>
  <c r="AO419" i="4"/>
  <c r="J420" i="4"/>
  <c r="AP420" i="4"/>
  <c r="N421" i="4"/>
  <c r="AT421" i="4"/>
  <c r="R422" i="4"/>
  <c r="AX422" i="4"/>
  <c r="H423" i="4"/>
  <c r="S423" i="4"/>
  <c r="AC423" i="4"/>
  <c r="AN423" i="4"/>
  <c r="F424" i="4"/>
  <c r="AL424" i="4"/>
  <c r="AZ441" i="4"/>
  <c r="AD442" i="4"/>
  <c r="BA442" i="4"/>
  <c r="L443" i="4"/>
  <c r="W443" i="4"/>
  <c r="AG443" i="4"/>
  <c r="AR443" i="4"/>
  <c r="R444" i="4"/>
  <c r="AX444" i="4"/>
  <c r="V445" i="4"/>
  <c r="AY445" i="4"/>
  <c r="Z446" i="4"/>
  <c r="AZ446" i="4"/>
  <c r="AD447" i="4"/>
  <c r="BA447" i="4"/>
  <c r="L449" i="4"/>
  <c r="W449" i="4"/>
  <c r="AG449" i="4"/>
  <c r="AR449" i="4"/>
  <c r="R450" i="4"/>
  <c r="AX450" i="4"/>
  <c r="V451" i="4"/>
  <c r="AY451" i="4"/>
  <c r="Z452" i="4"/>
  <c r="AZ452" i="4"/>
  <c r="K453" i="4"/>
  <c r="U453" i="4"/>
  <c r="AF453" i="4"/>
  <c r="AQ453" i="4"/>
  <c r="N454" i="4"/>
  <c r="AT454" i="4"/>
  <c r="R455" i="4"/>
  <c r="AX455" i="4"/>
  <c r="V456" i="4"/>
  <c r="AY456" i="4"/>
  <c r="I457" i="4"/>
  <c r="T457" i="4"/>
  <c r="AE457" i="4"/>
  <c r="AO457" i="4"/>
  <c r="J458" i="4"/>
  <c r="AP458" i="4"/>
  <c r="N459" i="4"/>
  <c r="AT459" i="4"/>
  <c r="R460" i="4"/>
  <c r="AX460" i="4"/>
  <c r="H461" i="4"/>
  <c r="S461" i="4"/>
  <c r="AC461" i="4"/>
  <c r="AN461" i="4"/>
  <c r="AX425" i="4"/>
  <c r="V426" i="4"/>
  <c r="AY426" i="4"/>
  <c r="I427" i="4"/>
  <c r="T427" i="4"/>
  <c r="AE427" i="4"/>
  <c r="AO427" i="4"/>
  <c r="J428" i="4"/>
  <c r="AP428" i="4"/>
  <c r="N429" i="4"/>
  <c r="AT429" i="4"/>
  <c r="G430" i="4"/>
  <c r="Q430" i="4"/>
  <c r="AB430" i="4"/>
  <c r="AM430" i="4"/>
  <c r="AW430" i="4"/>
  <c r="AH431" i="4"/>
  <c r="F432" i="4"/>
  <c r="AL432" i="4"/>
  <c r="J433" i="4"/>
  <c r="AP433" i="4"/>
  <c r="N434" i="4"/>
  <c r="AT434" i="4"/>
  <c r="G436" i="4"/>
  <c r="Q436" i="4"/>
  <c r="AB436" i="4"/>
  <c r="AM436" i="4"/>
  <c r="AW436" i="4"/>
  <c r="AH437" i="4"/>
  <c r="F438" i="4"/>
  <c r="AL438" i="4"/>
  <c r="D439" i="4"/>
  <c r="O439" i="4"/>
  <c r="Y439" i="4"/>
  <c r="AJ439" i="4"/>
  <c r="AU439" i="4"/>
  <c r="Z440" i="4"/>
  <c r="AZ440" i="4"/>
  <c r="AH110" i="4"/>
  <c r="Z711" i="4"/>
  <c r="BB713" i="4"/>
  <c r="AT715" i="4"/>
  <c r="AP763" i="4"/>
  <c r="BB791" i="4"/>
  <c r="AH797" i="4"/>
  <c r="J128" i="4"/>
  <c r="AX135" i="4"/>
  <c r="Z37" i="4"/>
  <c r="AX51" i="4"/>
  <c r="R135" i="4"/>
  <c r="AL29" i="4"/>
  <c r="O16" i="7"/>
  <c r="R26" i="4"/>
  <c r="BA33" i="4"/>
  <c r="AZ37" i="4"/>
  <c r="R51" i="4"/>
  <c r="BA97" i="4"/>
  <c r="M119" i="4"/>
  <c r="AA136" i="4"/>
  <c r="K16" i="7"/>
  <c r="F462" i="4"/>
  <c r="AL462" i="4"/>
  <c r="J463" i="4"/>
  <c r="AP463" i="4"/>
  <c r="N464" i="4"/>
  <c r="AT464" i="4"/>
  <c r="G465" i="4"/>
  <c r="Q465" i="4"/>
  <c r="AB465" i="4"/>
  <c r="AM465" i="4"/>
  <c r="AW465" i="4"/>
  <c r="AH466" i="4"/>
  <c r="F467" i="4"/>
  <c r="AL467" i="4"/>
  <c r="J468" i="4"/>
  <c r="AP468" i="4"/>
  <c r="N469" i="4"/>
  <c r="AT469" i="4"/>
  <c r="R471" i="4"/>
  <c r="AX471" i="4"/>
  <c r="V472" i="4"/>
  <c r="AY472" i="4"/>
  <c r="I473" i="4"/>
  <c r="T473" i="4"/>
  <c r="AE473" i="4"/>
  <c r="AO473" i="4"/>
  <c r="J474" i="4"/>
  <c r="AP474" i="4"/>
  <c r="N475" i="4"/>
  <c r="AT475" i="4"/>
  <c r="G476" i="4"/>
  <c r="Q476" i="4"/>
  <c r="AB476" i="4"/>
  <c r="AM476" i="4"/>
  <c r="AW476" i="4"/>
  <c r="AH477" i="4"/>
  <c r="F478" i="4"/>
  <c r="AL478" i="4"/>
  <c r="D479" i="4"/>
  <c r="O479" i="4"/>
  <c r="Y479" i="4"/>
  <c r="AJ479" i="4"/>
  <c r="AU479" i="4"/>
  <c r="Z480" i="4"/>
  <c r="AZ480" i="4"/>
  <c r="AD481" i="4"/>
  <c r="BA481" i="4"/>
  <c r="AH482" i="4"/>
  <c r="F483" i="4"/>
  <c r="AL483" i="4"/>
  <c r="O495" i="4"/>
  <c r="H496" i="4"/>
  <c r="S496" i="4"/>
  <c r="AC496" i="4"/>
  <c r="AN496" i="4"/>
  <c r="F497" i="4"/>
  <c r="AL497" i="4"/>
  <c r="J498" i="4"/>
  <c r="AP498" i="4"/>
  <c r="N499" i="4"/>
  <c r="AT499" i="4"/>
  <c r="R500" i="4"/>
  <c r="AX500" i="4"/>
  <c r="V501" i="4"/>
  <c r="AY501" i="4"/>
  <c r="Z502" i="4"/>
  <c r="AZ502" i="4"/>
  <c r="AD503" i="4"/>
  <c r="BA503" i="4"/>
  <c r="L504" i="4"/>
  <c r="W504" i="4"/>
  <c r="AG504" i="4"/>
  <c r="AR504" i="4"/>
  <c r="R505" i="4"/>
  <c r="AX505" i="4"/>
  <c r="V506" i="4"/>
  <c r="AY506" i="4"/>
  <c r="Z507" i="4"/>
  <c r="AZ507" i="4"/>
  <c r="K508" i="4"/>
  <c r="U508" i="4"/>
  <c r="AF508" i="4"/>
  <c r="AX484" i="4"/>
  <c r="H485" i="4"/>
  <c r="S485" i="4"/>
  <c r="AC485" i="4"/>
  <c r="AN485" i="4"/>
  <c r="F486" i="4"/>
  <c r="AL486" i="4"/>
  <c r="J487" i="4"/>
  <c r="AP487" i="4"/>
  <c r="N488" i="4"/>
  <c r="AT488" i="4"/>
  <c r="AN819" i="4"/>
  <c r="R30" i="7" s="1"/>
  <c r="BB806" i="4"/>
  <c r="AD541" i="4"/>
  <c r="BA541" i="4"/>
  <c r="AG542" i="4"/>
  <c r="R543" i="4"/>
  <c r="AX543" i="4"/>
  <c r="V544" i="4"/>
  <c r="AY544" i="4"/>
  <c r="Z545" i="4"/>
  <c r="AZ545" i="4"/>
  <c r="AD546" i="4"/>
  <c r="BA546" i="4"/>
  <c r="AH763" i="4"/>
  <c r="F530" i="4"/>
  <c r="AL530" i="4"/>
  <c r="J531" i="4"/>
  <c r="AP531" i="4"/>
  <c r="E532" i="4"/>
  <c r="P532" i="4"/>
  <c r="AA532" i="4"/>
  <c r="AK532" i="4"/>
  <c r="AV532" i="4"/>
  <c r="AD533" i="4"/>
  <c r="BA533" i="4"/>
  <c r="AH534" i="4"/>
  <c r="J807" i="4"/>
  <c r="AQ508" i="4"/>
  <c r="N509" i="4"/>
  <c r="AT509" i="4"/>
  <c r="R510" i="4"/>
  <c r="AX510" i="4"/>
  <c r="H511" i="4"/>
  <c r="S511" i="4"/>
  <c r="AC511" i="4"/>
  <c r="AN511" i="4"/>
  <c r="F512" i="4"/>
  <c r="AL512" i="4"/>
  <c r="J513" i="4"/>
  <c r="AP513" i="4"/>
  <c r="E514" i="4"/>
  <c r="P514" i="4"/>
  <c r="AA514" i="4"/>
  <c r="AK514" i="4"/>
  <c r="AV514" i="4"/>
  <c r="AD515" i="4"/>
  <c r="BA515" i="4"/>
  <c r="AH516" i="4"/>
  <c r="C517" i="4"/>
  <c r="M517" i="4"/>
  <c r="X517" i="4"/>
  <c r="AI517" i="4"/>
  <c r="AS517" i="4"/>
  <c r="V518" i="4"/>
  <c r="AY518" i="4"/>
  <c r="Z519" i="4"/>
  <c r="AZ519" i="4"/>
  <c r="K520" i="4"/>
  <c r="U520" i="4"/>
  <c r="AF520" i="4"/>
  <c r="AQ520" i="4"/>
  <c r="N521" i="4"/>
  <c r="AT521" i="4"/>
  <c r="R522" i="4"/>
  <c r="AX522" i="4"/>
  <c r="V523" i="4"/>
  <c r="AY523" i="4"/>
  <c r="Z524" i="4"/>
  <c r="AZ524" i="4"/>
  <c r="K525" i="4"/>
  <c r="U525" i="4"/>
  <c r="AF525" i="4"/>
  <c r="AQ525" i="4"/>
  <c r="N526" i="4"/>
  <c r="AT526" i="4"/>
  <c r="R527" i="4"/>
  <c r="AX527" i="4"/>
  <c r="V528" i="4"/>
  <c r="AY528" i="4"/>
  <c r="I529" i="4"/>
  <c r="T529" i="4"/>
  <c r="AE529" i="4"/>
  <c r="AO529" i="4"/>
  <c r="F539" i="4"/>
  <c r="AL539" i="4"/>
  <c r="AT494" i="4"/>
  <c r="Q31" i="7"/>
  <c r="M31" i="7"/>
  <c r="V32" i="7"/>
  <c r="V30" i="7"/>
  <c r="I29" i="7"/>
  <c r="F31" i="7"/>
  <c r="AC542" i="4"/>
  <c r="AC676" i="4"/>
  <c r="AC540" i="4" s="1"/>
  <c r="AN542" i="4"/>
  <c r="AN676" i="4"/>
  <c r="AN540" i="4" s="1"/>
  <c r="J78" i="4"/>
  <c r="AP59" i="4"/>
  <c r="R70" i="4"/>
  <c r="AP78" i="4"/>
  <c r="AT17" i="4"/>
  <c r="Z541" i="4"/>
  <c r="AZ541" i="4"/>
  <c r="AF542" i="4"/>
  <c r="N543" i="4"/>
  <c r="J59" i="4"/>
  <c r="N17" i="4"/>
  <c r="R17" i="4"/>
  <c r="AX17" i="4"/>
  <c r="R59" i="4"/>
  <c r="AX59" i="4"/>
  <c r="Z70" i="4"/>
  <c r="AZ70" i="4"/>
  <c r="R78" i="4"/>
  <c r="AX78" i="4"/>
  <c r="AP81" i="4"/>
  <c r="R84" i="4"/>
  <c r="AX84" i="4"/>
  <c r="Z89" i="4"/>
  <c r="AZ89" i="4"/>
  <c r="AD135" i="4"/>
  <c r="BA135" i="4"/>
  <c r="E419" i="4"/>
  <c r="P419" i="4"/>
  <c r="AA419" i="4"/>
  <c r="AK419" i="4"/>
  <c r="AV419" i="4"/>
  <c r="AD420" i="4"/>
  <c r="BA420" i="4"/>
  <c r="AH421" i="4"/>
  <c r="F422" i="4"/>
  <c r="AL422" i="4"/>
  <c r="D423" i="4"/>
  <c r="O423" i="4"/>
  <c r="Y423" i="4"/>
  <c r="AJ423" i="4"/>
  <c r="AU423" i="4"/>
  <c r="Z424" i="4"/>
  <c r="AZ424" i="4"/>
  <c r="R442" i="4"/>
  <c r="AX442" i="4"/>
  <c r="H443" i="4"/>
  <c r="S443" i="4"/>
  <c r="AC443" i="4"/>
  <c r="J17" i="4"/>
  <c r="F37" i="4"/>
  <c r="BA51" i="4"/>
  <c r="R82" i="4"/>
  <c r="AD104" i="4"/>
  <c r="BA104" i="4"/>
  <c r="AU136" i="4"/>
  <c r="AL37" i="4"/>
  <c r="AD51" i="4"/>
  <c r="AX82" i="4"/>
  <c r="V21" i="4"/>
  <c r="AY21" i="4"/>
  <c r="AT24" i="4"/>
  <c r="AH46" i="4"/>
  <c r="F47" i="4"/>
  <c r="AL47" i="4"/>
  <c r="Z73" i="4"/>
  <c r="AZ73" i="4"/>
  <c r="R118" i="4"/>
  <c r="AX118" i="4"/>
  <c r="N122" i="4"/>
  <c r="AT122" i="4"/>
  <c r="V140" i="4"/>
  <c r="AY140" i="4"/>
  <c r="H419" i="4"/>
  <c r="S419" i="4"/>
  <c r="AC419" i="4"/>
  <c r="AN419" i="4"/>
  <c r="F420" i="4"/>
  <c r="AL420" i="4"/>
  <c r="J421" i="4"/>
  <c r="AP421" i="4"/>
  <c r="N422" i="4"/>
  <c r="AT422" i="4"/>
  <c r="G423" i="4"/>
  <c r="Q423" i="4"/>
  <c r="AB423" i="4"/>
  <c r="AM423" i="4"/>
  <c r="AW423" i="4"/>
  <c r="AH424" i="4"/>
  <c r="AP425" i="4"/>
  <c r="N426" i="4"/>
  <c r="AT426" i="4"/>
  <c r="G427" i="4"/>
  <c r="Q427" i="4"/>
  <c r="AB427" i="4"/>
  <c r="AM427" i="4"/>
  <c r="AW427" i="4"/>
  <c r="AH428" i="4"/>
  <c r="F429" i="4"/>
  <c r="AL429" i="4"/>
  <c r="D430" i="4"/>
  <c r="O430" i="4"/>
  <c r="Y430" i="4"/>
  <c r="AJ430" i="4"/>
  <c r="AU430" i="4"/>
  <c r="Z431" i="4"/>
  <c r="AZ431" i="4"/>
  <c r="AD432" i="4"/>
  <c r="BA432" i="4"/>
  <c r="AH433" i="4"/>
  <c r="F434" i="4"/>
  <c r="AL434" i="4"/>
  <c r="Z437" i="4"/>
  <c r="AZ437" i="4"/>
  <c r="AD438" i="4"/>
  <c r="BA438" i="4"/>
  <c r="L439" i="4"/>
  <c r="W439" i="4"/>
  <c r="AG439" i="4"/>
  <c r="AR439" i="4"/>
  <c r="R440" i="4"/>
  <c r="AX440" i="4"/>
  <c r="AX70" i="4"/>
  <c r="R23" i="4"/>
  <c r="AX23" i="4"/>
  <c r="AH59" i="4"/>
  <c r="J70" i="4"/>
  <c r="AP70" i="4"/>
  <c r="AH78" i="4"/>
  <c r="F128" i="4"/>
  <c r="AL128" i="4"/>
  <c r="N135" i="4"/>
  <c r="AT135" i="4"/>
  <c r="AT543" i="4"/>
  <c r="R544" i="4"/>
  <c r="AX544" i="4"/>
  <c r="V545" i="4"/>
  <c r="AN443" i="4"/>
  <c r="F444" i="4"/>
  <c r="AL444" i="4"/>
  <c r="J445" i="4"/>
  <c r="AP445" i="4"/>
  <c r="N446" i="4"/>
  <c r="AT446" i="4"/>
  <c r="R447" i="4"/>
  <c r="AX447" i="4"/>
  <c r="H449" i="4"/>
  <c r="S449" i="4"/>
  <c r="AC449" i="4"/>
  <c r="AN449" i="4"/>
  <c r="F450" i="4"/>
  <c r="AL450" i="4"/>
  <c r="J451" i="4"/>
  <c r="AP451" i="4"/>
  <c r="N452" i="4"/>
  <c r="AT452" i="4"/>
  <c r="G453" i="4"/>
  <c r="Q453" i="4"/>
  <c r="AB453" i="4"/>
  <c r="AM453" i="4"/>
  <c r="AW453" i="4"/>
  <c r="AH454" i="4"/>
  <c r="F455" i="4"/>
  <c r="AL455" i="4"/>
  <c r="J456" i="4"/>
  <c r="AP456" i="4"/>
  <c r="E457" i="4"/>
  <c r="P457" i="4"/>
  <c r="AA457" i="4"/>
  <c r="AK457" i="4"/>
  <c r="AV457" i="4"/>
  <c r="AD458" i="4"/>
  <c r="BA458" i="4"/>
  <c r="AH459" i="4"/>
  <c r="F460" i="4"/>
  <c r="AL460" i="4"/>
  <c r="D461" i="4"/>
  <c r="O461" i="4"/>
  <c r="Y461" i="4"/>
  <c r="AJ461" i="4"/>
  <c r="AU461" i="4"/>
  <c r="Z462" i="4"/>
  <c r="AZ462" i="4"/>
  <c r="AD463" i="4"/>
  <c r="BA463" i="4"/>
  <c r="AH464" i="4"/>
  <c r="C465" i="4"/>
  <c r="M465" i="4"/>
  <c r="X465" i="4"/>
  <c r="AI465" i="4"/>
  <c r="AS465" i="4"/>
  <c r="V466" i="4"/>
  <c r="AY466" i="4"/>
  <c r="Z467" i="4"/>
  <c r="AZ467" i="4"/>
  <c r="AD468" i="4"/>
  <c r="BA468" i="4"/>
  <c r="AH469" i="4"/>
  <c r="F471" i="4"/>
  <c r="AL471" i="4"/>
  <c r="J472" i="4"/>
  <c r="AP472" i="4"/>
  <c r="E473" i="4"/>
  <c r="P473" i="4"/>
  <c r="AA473" i="4"/>
  <c r="AK473" i="4"/>
  <c r="AV473" i="4"/>
  <c r="AD474" i="4"/>
  <c r="BA474" i="4"/>
  <c r="AH475" i="4"/>
  <c r="C476" i="4"/>
  <c r="M476" i="4"/>
  <c r="X476" i="4"/>
  <c r="AI476" i="4"/>
  <c r="AS476" i="4"/>
  <c r="V477" i="4"/>
  <c r="AY477" i="4"/>
  <c r="Z478" i="4"/>
  <c r="AZ478" i="4"/>
  <c r="K479" i="4"/>
  <c r="Y496" i="4"/>
  <c r="AJ496" i="4"/>
  <c r="AY441" i="4"/>
  <c r="Z442" i="4"/>
  <c r="AZ442" i="4"/>
  <c r="K443" i="4"/>
  <c r="U443" i="4"/>
  <c r="AF443" i="4"/>
  <c r="AQ443" i="4"/>
  <c r="N444" i="4"/>
  <c r="AT444" i="4"/>
  <c r="R445" i="4"/>
  <c r="AX445" i="4"/>
  <c r="V446" i="4"/>
  <c r="AY446" i="4"/>
  <c r="Z447" i="4"/>
  <c r="AZ447" i="4"/>
  <c r="K449" i="4"/>
  <c r="U449" i="4"/>
  <c r="AQ449" i="4"/>
  <c r="N450" i="4"/>
  <c r="AT450" i="4"/>
  <c r="D491" i="4"/>
  <c r="C535" i="4"/>
  <c r="M535" i="4"/>
  <c r="X535" i="4"/>
  <c r="AI535" i="4"/>
  <c r="AS535" i="4"/>
  <c r="V536" i="4"/>
  <c r="AY536" i="4"/>
  <c r="Z537" i="4"/>
  <c r="AZ537" i="4"/>
  <c r="AD538" i="4"/>
  <c r="C540" i="4"/>
  <c r="T491" i="4"/>
  <c r="AJ491" i="4"/>
  <c r="H535" i="4"/>
  <c r="S535" i="4"/>
  <c r="AC535" i="4"/>
  <c r="AN535" i="4"/>
  <c r="F536" i="4"/>
  <c r="AL536" i="4"/>
  <c r="J537" i="4"/>
  <c r="AP537" i="4"/>
  <c r="N538" i="4"/>
  <c r="AT538" i="4"/>
  <c r="R539" i="4"/>
  <c r="AX539" i="4"/>
  <c r="BB758" i="4"/>
  <c r="V789" i="4"/>
  <c r="AD797" i="4"/>
  <c r="AX801" i="4"/>
  <c r="AU496" i="4"/>
  <c r="Z497" i="4"/>
  <c r="AZ497" i="4"/>
  <c r="AD498" i="4"/>
  <c r="BA498" i="4"/>
  <c r="AH499" i="4"/>
  <c r="F500" i="4"/>
  <c r="AL500" i="4"/>
  <c r="J501" i="4"/>
  <c r="AP501" i="4"/>
  <c r="N502" i="4"/>
  <c r="AT502" i="4"/>
  <c r="R503" i="4"/>
  <c r="AX503" i="4"/>
  <c r="H504" i="4"/>
  <c r="S504" i="4"/>
  <c r="AC504" i="4"/>
  <c r="AN504" i="4"/>
  <c r="F505" i="4"/>
  <c r="AL505" i="4"/>
  <c r="J506" i="4"/>
  <c r="AP506" i="4"/>
  <c r="N507" i="4"/>
  <c r="AT507" i="4"/>
  <c r="G508" i="4"/>
  <c r="Q508" i="4"/>
  <c r="AB508" i="4"/>
  <c r="AM508" i="4"/>
  <c r="AW508" i="4"/>
  <c r="AH509" i="4"/>
  <c r="F510" i="4"/>
  <c r="AL510" i="4"/>
  <c r="D511" i="4"/>
  <c r="O511" i="4"/>
  <c r="Y511" i="4"/>
  <c r="AJ511" i="4"/>
  <c r="AU511" i="4"/>
  <c r="Z512" i="4"/>
  <c r="AZ512" i="4"/>
  <c r="AD513" i="4"/>
  <c r="BA513" i="4"/>
  <c r="L514" i="4"/>
  <c r="W514" i="4"/>
  <c r="AG514" i="4"/>
  <c r="AR514" i="4"/>
  <c r="R515" i="4"/>
  <c r="AX515" i="4"/>
  <c r="V516" i="4"/>
  <c r="AY516" i="4"/>
  <c r="I517" i="4"/>
  <c r="T517" i="4"/>
  <c r="AE517" i="4"/>
  <c r="AO517" i="4"/>
  <c r="J518" i="4"/>
  <c r="AP518" i="4"/>
  <c r="N519" i="4"/>
  <c r="AT519" i="4"/>
  <c r="G520" i="4"/>
  <c r="Q520" i="4"/>
  <c r="AB520" i="4"/>
  <c r="AM520" i="4"/>
  <c r="AW520" i="4"/>
  <c r="AH521" i="4"/>
  <c r="F522" i="4"/>
  <c r="AL522" i="4"/>
  <c r="J523" i="4"/>
  <c r="AP523" i="4"/>
  <c r="N524" i="4"/>
  <c r="AT524" i="4"/>
  <c r="G525" i="4"/>
  <c r="Q525" i="4"/>
  <c r="AB525" i="4"/>
  <c r="AM525" i="4"/>
  <c r="AW525" i="4"/>
  <c r="AH526" i="4"/>
  <c r="F527" i="4"/>
  <c r="AL527" i="4"/>
  <c r="J528" i="4"/>
  <c r="AP528" i="4"/>
  <c r="E529" i="4"/>
  <c r="P529" i="4"/>
  <c r="AA529" i="4"/>
  <c r="AK529" i="4"/>
  <c r="AX757" i="4"/>
  <c r="M491" i="4"/>
  <c r="AC491" i="4"/>
  <c r="AX495" i="4"/>
  <c r="I496" i="4"/>
  <c r="T496" i="4"/>
  <c r="AE496" i="4"/>
  <c r="AO496" i="4"/>
  <c r="J497" i="4"/>
  <c r="AP497" i="4"/>
  <c r="N498" i="4"/>
  <c r="AT498" i="4"/>
  <c r="R499" i="4"/>
  <c r="AX499" i="4"/>
  <c r="V500" i="4"/>
  <c r="AY500" i="4"/>
  <c r="Z501" i="4"/>
  <c r="AZ501" i="4"/>
  <c r="R490" i="4"/>
  <c r="AX490" i="4"/>
  <c r="J492" i="4"/>
  <c r="AP492" i="4"/>
  <c r="N493" i="4"/>
  <c r="AT493" i="4"/>
  <c r="R494" i="4"/>
  <c r="AX494" i="4"/>
  <c r="W495" i="4"/>
  <c r="AZ495" i="4"/>
  <c r="K496" i="4"/>
  <c r="U496" i="4"/>
  <c r="AF496" i="4"/>
  <c r="AQ496" i="4"/>
  <c r="N497" i="4"/>
  <c r="AT497" i="4"/>
  <c r="R498" i="4"/>
  <c r="AX498" i="4"/>
  <c r="V499" i="4"/>
  <c r="AY499" i="4"/>
  <c r="Z500" i="4"/>
  <c r="AZ500" i="4"/>
  <c r="AD501" i="4"/>
  <c r="V490" i="4"/>
  <c r="AY490" i="4"/>
  <c r="N492" i="4"/>
  <c r="AT492" i="4"/>
  <c r="R493" i="4"/>
  <c r="AX493" i="4"/>
  <c r="V494" i="4"/>
  <c r="AY494" i="4"/>
  <c r="AO491" i="4"/>
  <c r="L491" i="4"/>
  <c r="AB491" i="4"/>
  <c r="J530" i="4"/>
  <c r="AP530" i="4"/>
  <c r="N531" i="4"/>
  <c r="AT531" i="4"/>
  <c r="G532" i="4"/>
  <c r="Q532" i="4"/>
  <c r="AB532" i="4"/>
  <c r="AM532" i="4"/>
  <c r="AW532" i="4"/>
  <c r="AH533" i="4"/>
  <c r="F534" i="4"/>
  <c r="AL534" i="4"/>
  <c r="D535" i="4"/>
  <c r="O535" i="4"/>
  <c r="Y535" i="4"/>
  <c r="AJ535" i="4"/>
  <c r="AU535" i="4"/>
  <c r="Z536" i="4"/>
  <c r="AZ536" i="4"/>
  <c r="AD537" i="4"/>
  <c r="BA537" i="4"/>
  <c r="AH538" i="4"/>
  <c r="AD502" i="4"/>
  <c r="BA502" i="4"/>
  <c r="AH503" i="4"/>
  <c r="C504" i="4"/>
  <c r="M504" i="4"/>
  <c r="X504" i="4"/>
  <c r="AI504" i="4"/>
  <c r="AS504" i="4"/>
  <c r="V505" i="4"/>
  <c r="AY505" i="4"/>
  <c r="Z506" i="4"/>
  <c r="AZ506" i="4"/>
  <c r="AD507" i="4"/>
  <c r="BA507" i="4"/>
  <c r="L508" i="4"/>
  <c r="W508" i="4"/>
  <c r="AG508" i="4"/>
  <c r="AR508" i="4"/>
  <c r="R509" i="4"/>
  <c r="AX509" i="4"/>
  <c r="V510" i="4"/>
  <c r="AY510" i="4"/>
  <c r="I511" i="4"/>
  <c r="T511" i="4"/>
  <c r="AE511" i="4"/>
  <c r="AO511" i="4"/>
  <c r="J512" i="4"/>
  <c r="AP512" i="4"/>
  <c r="N513" i="4"/>
  <c r="AT513" i="4"/>
  <c r="G514" i="4"/>
  <c r="Q514" i="4"/>
  <c r="AB514" i="4"/>
  <c r="AM514" i="4"/>
  <c r="AW514" i="4"/>
  <c r="AH515" i="4"/>
  <c r="F516" i="4"/>
  <c r="AL516" i="4"/>
  <c r="D517" i="4"/>
  <c r="O517" i="4"/>
  <c r="Y517" i="4"/>
  <c r="AJ517" i="4"/>
  <c r="AU517" i="4"/>
  <c r="Z518" i="4"/>
  <c r="AZ518" i="4"/>
  <c r="AD519" i="4"/>
  <c r="BA519" i="4"/>
  <c r="L520" i="4"/>
  <c r="W520" i="4"/>
  <c r="AG520" i="4"/>
  <c r="AR520" i="4"/>
  <c r="R521" i="4"/>
  <c r="AX521" i="4"/>
  <c r="V522" i="4"/>
  <c r="AY522" i="4"/>
  <c r="Z523" i="4"/>
  <c r="AZ523" i="4"/>
  <c r="AD524" i="4"/>
  <c r="BA524" i="4"/>
  <c r="L525" i="4"/>
  <c r="W525" i="4"/>
  <c r="AG525" i="4"/>
  <c r="AR525" i="4"/>
  <c r="R526" i="4"/>
  <c r="AX526" i="4"/>
  <c r="V527" i="4"/>
  <c r="AY527" i="4"/>
  <c r="Z528" i="4"/>
  <c r="AZ528" i="4"/>
  <c r="K529" i="4"/>
  <c r="U529" i="4"/>
  <c r="AF529" i="4"/>
  <c r="AQ529" i="4"/>
  <c r="N530" i="4"/>
  <c r="AT530" i="4"/>
  <c r="R531" i="4"/>
  <c r="AX531" i="4"/>
  <c r="H532" i="4"/>
  <c r="S532" i="4"/>
  <c r="AC532" i="4"/>
  <c r="AN532" i="4"/>
  <c r="F533" i="4"/>
  <c r="AL533" i="4"/>
  <c r="J534" i="4"/>
  <c r="AP534" i="4"/>
  <c r="BA501" i="4"/>
  <c r="AH502" i="4"/>
  <c r="F503" i="4"/>
  <c r="AL503" i="4"/>
  <c r="D504" i="4"/>
  <c r="O504" i="4"/>
  <c r="Y504" i="4"/>
  <c r="AJ504" i="4"/>
  <c r="AU504" i="4"/>
  <c r="Z505" i="4"/>
  <c r="AZ505" i="4"/>
  <c r="AD506" i="4"/>
  <c r="BA506" i="4"/>
  <c r="AH507" i="4"/>
  <c r="C508" i="4"/>
  <c r="M508" i="4"/>
  <c r="X508" i="4"/>
  <c r="AI508" i="4"/>
  <c r="AS508" i="4"/>
  <c r="V509" i="4"/>
  <c r="AY509" i="4"/>
  <c r="Z510" i="4"/>
  <c r="AZ510" i="4"/>
  <c r="K511" i="4"/>
  <c r="U511" i="4"/>
  <c r="AF511" i="4"/>
  <c r="AQ511" i="4"/>
  <c r="N512" i="4"/>
  <c r="AT512" i="4"/>
  <c r="R513" i="4"/>
  <c r="AX513" i="4"/>
  <c r="H514" i="4"/>
  <c r="S514" i="4"/>
  <c r="AC514" i="4"/>
  <c r="AN514" i="4"/>
  <c r="F515" i="4"/>
  <c r="AL515" i="4"/>
  <c r="J516" i="4"/>
  <c r="AP516" i="4"/>
  <c r="E517" i="4"/>
  <c r="P517" i="4"/>
  <c r="AA517" i="4"/>
  <c r="AK517" i="4"/>
  <c r="AV517" i="4"/>
  <c r="AD518" i="4"/>
  <c r="BA518" i="4"/>
  <c r="AH519" i="4"/>
  <c r="C520" i="4"/>
  <c r="M520" i="4"/>
  <c r="X520" i="4"/>
  <c r="AI520" i="4"/>
  <c r="AS520" i="4"/>
  <c r="V521" i="4"/>
  <c r="AY521" i="4"/>
  <c r="Z522" i="4"/>
  <c r="AZ522" i="4"/>
  <c r="AD523" i="4"/>
  <c r="BA523" i="4"/>
  <c r="AH524" i="4"/>
  <c r="C525" i="4"/>
  <c r="M525" i="4"/>
  <c r="X525" i="4"/>
  <c r="AI525" i="4"/>
  <c r="AS525" i="4"/>
  <c r="V526" i="4"/>
  <c r="AY526" i="4"/>
  <c r="Z527" i="4"/>
  <c r="AZ527" i="4"/>
  <c r="AD528" i="4"/>
  <c r="BA528" i="4"/>
  <c r="L529" i="4"/>
  <c r="W529" i="4"/>
  <c r="AG529" i="4"/>
  <c r="AD45" i="4"/>
  <c r="V82" i="4"/>
  <c r="AY82" i="4"/>
  <c r="N97" i="4"/>
  <c r="AT97" i="4"/>
  <c r="AH104" i="4"/>
  <c r="R110" i="4"/>
  <c r="AX110" i="4"/>
  <c r="AL120" i="4"/>
  <c r="F125" i="4"/>
  <c r="AH135" i="4"/>
  <c r="AH138" i="4"/>
  <c r="S283" i="4"/>
  <c r="BB603" i="4"/>
  <c r="BA467" i="4"/>
  <c r="Q606" i="4"/>
  <c r="Q473" i="4"/>
  <c r="AL632" i="4"/>
  <c r="AK496" i="4"/>
  <c r="AF584" i="4"/>
  <c r="AF449" i="4"/>
  <c r="K542" i="4"/>
  <c r="K676" i="4"/>
  <c r="K540" i="4" s="1"/>
  <c r="U542" i="4"/>
  <c r="U676" i="4"/>
  <c r="AQ676" i="4"/>
  <c r="AQ540" i="4" s="1"/>
  <c r="AQ542" i="4"/>
  <c r="V27" i="4"/>
  <c r="AY27" i="4"/>
  <c r="Z28" i="4"/>
  <c r="AZ28" i="4"/>
  <c r="AD29" i="4"/>
  <c r="BA29" i="4"/>
  <c r="R32" i="4"/>
  <c r="AX32" i="4"/>
  <c r="V33" i="4"/>
  <c r="AY33" i="4"/>
  <c r="R101" i="4"/>
  <c r="AX101" i="4"/>
  <c r="AH107" i="4"/>
  <c r="Z113" i="4"/>
  <c r="AZ113" i="4"/>
  <c r="Z130" i="4"/>
  <c r="AZ130" i="4"/>
  <c r="J133" i="4"/>
  <c r="AP133" i="4"/>
  <c r="Z140" i="4"/>
  <c r="AZ140" i="4"/>
  <c r="D571" i="4"/>
  <c r="O571" i="4"/>
  <c r="Y571" i="4"/>
  <c r="Y436" i="4"/>
  <c r="AJ571" i="4"/>
  <c r="AJ436" i="4"/>
  <c r="AU571" i="4"/>
  <c r="AU436" i="4"/>
  <c r="AF676" i="4"/>
  <c r="AF540" i="4" s="1"/>
  <c r="L676" i="4"/>
  <c r="L540" i="4" s="1"/>
  <c r="L542" i="4"/>
  <c r="W676" i="4"/>
  <c r="W540" i="4" s="1"/>
  <c r="W542" i="4"/>
  <c r="AR676" i="4"/>
  <c r="AR540" i="4" s="1"/>
  <c r="AR542" i="4"/>
  <c r="AR529" i="4"/>
  <c r="R530" i="4"/>
  <c r="AX530" i="4"/>
  <c r="V531" i="4"/>
  <c r="AY531" i="4"/>
  <c r="I532" i="4"/>
  <c r="T532" i="4"/>
  <c r="AE532" i="4"/>
  <c r="AO532" i="4"/>
  <c r="J533" i="4"/>
  <c r="AP533" i="4"/>
  <c r="N534" i="4"/>
  <c r="AT534" i="4"/>
  <c r="O676" i="4"/>
  <c r="O540" i="4" s="1"/>
  <c r="O542" i="4"/>
  <c r="AU676" i="4"/>
  <c r="AU540" i="4" s="1"/>
  <c r="AU542" i="4"/>
  <c r="AN707" i="4"/>
  <c r="BA67" i="4"/>
  <c r="N73" i="4"/>
  <c r="AT73" i="4"/>
  <c r="Z115" i="4"/>
  <c r="AZ115" i="4"/>
  <c r="AD116" i="4"/>
  <c r="BA116" i="4"/>
  <c r="AH117" i="4"/>
  <c r="F118" i="4"/>
  <c r="AL118" i="4"/>
  <c r="AH122" i="4"/>
  <c r="K136" i="4"/>
  <c r="AQ136" i="4"/>
  <c r="AD471" i="4"/>
  <c r="BA471" i="4"/>
  <c r="AH472" i="4"/>
  <c r="M473" i="4"/>
  <c r="X473" i="4"/>
  <c r="AI473" i="4"/>
  <c r="AS473" i="4"/>
  <c r="V474" i="4"/>
  <c r="AY474" i="4"/>
  <c r="Z475" i="4"/>
  <c r="AZ475" i="4"/>
  <c r="K476" i="4"/>
  <c r="U476" i="4"/>
  <c r="AF476" i="4"/>
  <c r="AQ476" i="4"/>
  <c r="N477" i="4"/>
  <c r="AT477" i="4"/>
  <c r="R478" i="4"/>
  <c r="AX478" i="4"/>
  <c r="H479" i="4"/>
  <c r="S479" i="4"/>
  <c r="AC479" i="4"/>
  <c r="AN479" i="4"/>
  <c r="AL480" i="4"/>
  <c r="J481" i="4"/>
  <c r="AP481" i="4"/>
  <c r="N482" i="4"/>
  <c r="AT482" i="4"/>
  <c r="R483" i="4"/>
  <c r="AX483" i="4"/>
  <c r="BA495" i="4"/>
  <c r="L496" i="4"/>
  <c r="W496" i="4"/>
  <c r="AG496" i="4"/>
  <c r="AR496" i="4"/>
  <c r="R497" i="4"/>
  <c r="AX497" i="4"/>
  <c r="V498" i="4"/>
  <c r="AY498" i="4"/>
  <c r="Z499" i="4"/>
  <c r="AZ499" i="4"/>
  <c r="AD500" i="4"/>
  <c r="BA500" i="4"/>
  <c r="AH501" i="4"/>
  <c r="AL502" i="4"/>
  <c r="J503" i="4"/>
  <c r="AP503" i="4"/>
  <c r="P504" i="4"/>
  <c r="AA504" i="4"/>
  <c r="AK504" i="4"/>
  <c r="AV504" i="4"/>
  <c r="AD505" i="4"/>
  <c r="BA505" i="4"/>
  <c r="AH506" i="4"/>
  <c r="AL507" i="4"/>
  <c r="O508" i="4"/>
  <c r="Y508" i="4"/>
  <c r="AJ508" i="4"/>
  <c r="AU508" i="4"/>
  <c r="Z509" i="4"/>
  <c r="AZ509" i="4"/>
  <c r="AD510" i="4"/>
  <c r="BA510" i="4"/>
  <c r="L511" i="4"/>
  <c r="W511" i="4"/>
  <c r="AG511" i="4"/>
  <c r="AR511" i="4"/>
  <c r="R512" i="4"/>
  <c r="AX512" i="4"/>
  <c r="V513" i="4"/>
  <c r="AY513" i="4"/>
  <c r="I514" i="4"/>
  <c r="T514" i="4"/>
  <c r="AE514" i="4"/>
  <c r="AO514" i="4"/>
  <c r="J515" i="4"/>
  <c r="AP515" i="4"/>
  <c r="N516" i="4"/>
  <c r="AT516" i="4"/>
  <c r="G517" i="4"/>
  <c r="Q517" i="4"/>
  <c r="AB517" i="4"/>
  <c r="AM517" i="4"/>
  <c r="AW517" i="4"/>
  <c r="AH518" i="4"/>
  <c r="F519" i="4"/>
  <c r="AL519" i="4"/>
  <c r="O520" i="4"/>
  <c r="Y520" i="4"/>
  <c r="AJ520" i="4"/>
  <c r="AU520" i="4"/>
  <c r="Z521" i="4"/>
  <c r="AZ521" i="4"/>
  <c r="AD522" i="4"/>
  <c r="BA522" i="4"/>
  <c r="AH523" i="4"/>
  <c r="F524" i="4"/>
  <c r="AL524" i="4"/>
  <c r="D525" i="4"/>
  <c r="O525" i="4"/>
  <c r="Y525" i="4"/>
  <c r="AJ525" i="4"/>
  <c r="AU525" i="4"/>
  <c r="Z526" i="4"/>
  <c r="AZ526" i="4"/>
  <c r="AD527" i="4"/>
  <c r="BA527" i="4"/>
  <c r="AH528" i="4"/>
  <c r="C529" i="4"/>
  <c r="M529" i="4"/>
  <c r="X529" i="4"/>
  <c r="AI529" i="4"/>
  <c r="AA742" i="4"/>
  <c r="AH42" i="4"/>
  <c r="V55" i="4"/>
  <c r="AY55" i="4"/>
  <c r="Z64" i="4"/>
  <c r="AZ64" i="4"/>
  <c r="AH101" i="4"/>
  <c r="R107" i="4"/>
  <c r="AX107" i="4"/>
  <c r="J113" i="4"/>
  <c r="AP113" i="4"/>
  <c r="BA125" i="4"/>
  <c r="Z133" i="4"/>
  <c r="AZ133" i="4"/>
  <c r="J140" i="4"/>
  <c r="AP140" i="4"/>
  <c r="AD575" i="4"/>
  <c r="AB439" i="4"/>
  <c r="AZ484" i="4"/>
  <c r="K485" i="4"/>
  <c r="U485" i="4"/>
  <c r="AF485" i="4"/>
  <c r="AQ485" i="4"/>
  <c r="N486" i="4"/>
  <c r="AT486" i="4"/>
  <c r="R487" i="4"/>
  <c r="AX487" i="4"/>
  <c r="V488" i="4"/>
  <c r="AY488" i="4"/>
  <c r="Z490" i="4"/>
  <c r="AZ490" i="4"/>
  <c r="R492" i="4"/>
  <c r="AX492" i="4"/>
  <c r="V493" i="4"/>
  <c r="AY493" i="4"/>
  <c r="Z494" i="4"/>
  <c r="AZ494" i="4"/>
  <c r="O436" i="4"/>
  <c r="AH541" i="4"/>
  <c r="M676" i="4"/>
  <c r="M540" i="4" s="1"/>
  <c r="M542" i="4"/>
  <c r="X676" i="4"/>
  <c r="X540" i="4" s="1"/>
  <c r="X542" i="4"/>
  <c r="AI676" i="4"/>
  <c r="AI540" i="4" s="1"/>
  <c r="AI542" i="4"/>
  <c r="AS676" i="4"/>
  <c r="AS542" i="4"/>
  <c r="V543" i="4"/>
  <c r="AY543" i="4"/>
  <c r="Z544" i="4"/>
  <c r="AZ544" i="4"/>
  <c r="AD545" i="4"/>
  <c r="BA545" i="4"/>
  <c r="AH546" i="4"/>
  <c r="BB698" i="4"/>
  <c r="P676" i="4"/>
  <c r="P542" i="4"/>
  <c r="AA676" i="4"/>
  <c r="AA540" i="4" s="1"/>
  <c r="AA542" i="4"/>
  <c r="AK676" i="4"/>
  <c r="AK540" i="4" s="1"/>
  <c r="AK542" i="4"/>
  <c r="AV676" i="4"/>
  <c r="AV540" i="4" s="1"/>
  <c r="AV542" i="4"/>
  <c r="P690" i="4"/>
  <c r="AM676" i="4"/>
  <c r="AM540" i="4" s="1"/>
  <c r="AM542" i="4"/>
  <c r="BA538" i="4"/>
  <c r="AH539" i="4"/>
  <c r="H676" i="4"/>
  <c r="H540" i="4" s="1"/>
  <c r="H542" i="4"/>
  <c r="S676" i="4"/>
  <c r="S540" i="4" s="1"/>
  <c r="S542" i="4"/>
  <c r="BB759" i="4"/>
  <c r="T676" i="4"/>
  <c r="T540" i="4" s="1"/>
  <c r="T542" i="4"/>
  <c r="AE676" i="4"/>
  <c r="AE540" i="4" s="1"/>
  <c r="AE542" i="4"/>
  <c r="T690" i="4"/>
  <c r="AC690" i="4"/>
  <c r="BB805" i="4"/>
  <c r="C542" i="4"/>
  <c r="AY545" i="4"/>
  <c r="Z546" i="4"/>
  <c r="AZ546" i="4"/>
  <c r="AT495" i="4"/>
  <c r="S631" i="4"/>
  <c r="S495" i="4" s="1"/>
  <c r="R495" i="4"/>
  <c r="V495" i="4"/>
  <c r="AA631" i="4"/>
  <c r="AA495" i="4" s="1"/>
  <c r="Z495" i="4"/>
  <c r="AL495" i="4"/>
  <c r="D508" i="4"/>
  <c r="D520" i="4"/>
  <c r="N495" i="4"/>
  <c r="AI631" i="4"/>
  <c r="AI495" i="4" s="1"/>
  <c r="AH495" i="4"/>
  <c r="R647" i="4"/>
  <c r="P511" i="4"/>
  <c r="AX647" i="4"/>
  <c r="AV511" i="4"/>
  <c r="AD495" i="4"/>
  <c r="AQ631" i="4"/>
  <c r="AQ495" i="4" s="1"/>
  <c r="AP495" i="4"/>
  <c r="BA37" i="4"/>
  <c r="AY51" i="4"/>
  <c r="AX73" i="4"/>
  <c r="F122" i="4"/>
  <c r="AL122" i="4"/>
  <c r="AD37" i="4"/>
  <c r="AH97" i="4"/>
  <c r="F110" i="4"/>
  <c r="AY135" i="4"/>
  <c r="R73" i="4"/>
  <c r="V51" i="4"/>
  <c r="AL110" i="4"/>
  <c r="J42" i="4"/>
  <c r="AP42" i="4"/>
  <c r="V135" i="4"/>
  <c r="C473" i="4"/>
  <c r="F480" i="4"/>
  <c r="F502" i="4"/>
  <c r="E504" i="4"/>
  <c r="F507" i="4"/>
  <c r="V19" i="4"/>
  <c r="AY19" i="4"/>
  <c r="Z20" i="4"/>
  <c r="AZ20" i="4"/>
  <c r="AD21" i="4"/>
  <c r="BA21" i="4"/>
  <c r="AY24" i="4"/>
  <c r="Z24" i="4"/>
  <c r="AZ24" i="4"/>
  <c r="F440" i="4"/>
  <c r="E676" i="4"/>
  <c r="E540" i="4" s="1"/>
  <c r="E542" i="4"/>
  <c r="F632" i="4"/>
  <c r="E496" i="4"/>
  <c r="F543" i="4"/>
  <c r="AC707" i="4"/>
  <c r="AH757" i="4"/>
  <c r="J814" i="4"/>
  <c r="D436" i="4"/>
  <c r="AD40" i="4"/>
  <c r="F42" i="4"/>
  <c r="AL42" i="4"/>
  <c r="Z55" i="4"/>
  <c r="AZ55" i="4"/>
  <c r="N61" i="4"/>
  <c r="AD64" i="4"/>
  <c r="BA64" i="4"/>
  <c r="AH66" i="4"/>
  <c r="F67" i="4"/>
  <c r="AL67" i="4"/>
  <c r="F101" i="4"/>
  <c r="AL101" i="4"/>
  <c r="AT113" i="4"/>
  <c r="AD133" i="4"/>
  <c r="BA133" i="4"/>
  <c r="AD559" i="4"/>
  <c r="R563" i="4"/>
  <c r="AX563" i="4"/>
  <c r="BB568" i="4"/>
  <c r="AP609" i="4"/>
  <c r="BB760" i="4"/>
  <c r="BB785" i="4"/>
  <c r="AH804" i="4"/>
  <c r="AD55" i="4"/>
  <c r="BA55" i="4"/>
  <c r="R61" i="4"/>
  <c r="AH64" i="4"/>
  <c r="J67" i="4"/>
  <c r="AP67" i="4"/>
  <c r="Z84" i="4"/>
  <c r="AZ84" i="4"/>
  <c r="AH89" i="4"/>
  <c r="J101" i="4"/>
  <c r="AP101" i="4"/>
  <c r="R113" i="4"/>
  <c r="AX113" i="4"/>
  <c r="AH133" i="4"/>
  <c r="M136" i="4"/>
  <c r="AS136" i="4"/>
  <c r="G283" i="4"/>
  <c r="Z82" i="4"/>
  <c r="AZ82" i="4"/>
  <c r="F104" i="4"/>
  <c r="AL104" i="4"/>
  <c r="O584" i="4"/>
  <c r="BB658" i="4"/>
  <c r="E707" i="4"/>
  <c r="S742" i="4"/>
  <c r="AC742" i="4"/>
  <c r="AN742" i="4"/>
  <c r="AP807" i="4"/>
  <c r="N47" i="4"/>
  <c r="AT47" i="4"/>
  <c r="Z118" i="4"/>
  <c r="AZ118" i="4"/>
  <c r="T742" i="4"/>
  <c r="AE742" i="4"/>
  <c r="AT789" i="4"/>
  <c r="V792" i="4"/>
  <c r="V797" i="4"/>
  <c r="F804" i="4"/>
  <c r="BA57" i="4"/>
  <c r="F107" i="4"/>
  <c r="AL107" i="4"/>
  <c r="I571" i="4"/>
  <c r="H707" i="4"/>
  <c r="N128" i="4"/>
  <c r="AT128" i="4"/>
  <c r="AD140" i="4"/>
  <c r="BA140" i="4"/>
  <c r="AA554" i="4"/>
  <c r="AD579" i="4"/>
  <c r="R589" i="4"/>
  <c r="AL593" i="4"/>
  <c r="AL678" i="4"/>
  <c r="Z691" i="4"/>
  <c r="AT695" i="4"/>
  <c r="AT792" i="4"/>
  <c r="N797" i="4"/>
  <c r="AT797" i="4"/>
  <c r="BB800" i="4"/>
  <c r="AH801" i="4"/>
  <c r="AP21" i="4"/>
  <c r="Z135" i="4"/>
  <c r="AZ135" i="4"/>
  <c r="H571" i="4"/>
  <c r="P571" i="4"/>
  <c r="AI584" i="4"/>
  <c r="BB588" i="4"/>
  <c r="W584" i="4"/>
  <c r="AH589" i="4"/>
  <c r="AU625" i="4"/>
  <c r="BB660" i="4"/>
  <c r="P742" i="4"/>
  <c r="AV742" i="4"/>
  <c r="F757" i="4"/>
  <c r="R807" i="4"/>
  <c r="O136" i="4"/>
  <c r="F585" i="4"/>
  <c r="AH597" i="4"/>
  <c r="V601" i="4"/>
  <c r="AA690" i="4"/>
  <c r="Z721" i="4"/>
  <c r="BB723" i="4"/>
  <c r="N725" i="4"/>
  <c r="AT725" i="4"/>
  <c r="BB728" i="4"/>
  <c r="AH729" i="4"/>
  <c r="V733" i="4"/>
  <c r="J737" i="4"/>
  <c r="AP737" i="4"/>
  <c r="K742" i="4"/>
  <c r="H761" i="4"/>
  <c r="AX763" i="4"/>
  <c r="J780" i="4"/>
  <c r="AP780" i="4"/>
  <c r="R783" i="4"/>
  <c r="J792" i="4"/>
  <c r="V814" i="4"/>
  <c r="AD82" i="4"/>
  <c r="BB343" i="4"/>
  <c r="J575" i="4"/>
  <c r="AP575" i="4"/>
  <c r="AL589" i="4"/>
  <c r="BB645" i="4"/>
  <c r="N647" i="4"/>
  <c r="AT647" i="4"/>
  <c r="V650" i="4"/>
  <c r="AD653" i="4"/>
  <c r="F656" i="4"/>
  <c r="R691" i="4"/>
  <c r="I707" i="4"/>
  <c r="T707" i="4"/>
  <c r="AE707" i="4"/>
  <c r="AO707" i="4"/>
  <c r="R711" i="4"/>
  <c r="AX711" i="4"/>
  <c r="BB716" i="4"/>
  <c r="E720" i="4"/>
  <c r="P720" i="4"/>
  <c r="AV720" i="4"/>
  <c r="AX47" i="4"/>
  <c r="I683" i="4"/>
  <c r="G25" i="7" s="1"/>
  <c r="G33" i="7" s="1"/>
  <c r="T554" i="4"/>
  <c r="AE683" i="4"/>
  <c r="O28" i="7" s="1"/>
  <c r="AO683" i="4"/>
  <c r="R25" i="7" s="1"/>
  <c r="J559" i="4"/>
  <c r="AP559" i="4"/>
  <c r="AD563" i="4"/>
  <c r="D554" i="4"/>
  <c r="AF571" i="4"/>
  <c r="D606" i="4"/>
  <c r="O606" i="4"/>
  <c r="Y606" i="4"/>
  <c r="AU606" i="4"/>
  <c r="R661" i="4"/>
  <c r="G720" i="4"/>
  <c r="AM720" i="4"/>
  <c r="F789" i="4"/>
  <c r="AH807" i="4"/>
  <c r="AT814" i="4"/>
  <c r="J21" i="4"/>
  <c r="AP29" i="4"/>
  <c r="N59" i="4"/>
  <c r="AE136" i="4"/>
  <c r="AH140" i="4"/>
  <c r="AX597" i="4"/>
  <c r="F601" i="4"/>
  <c r="BB602" i="4"/>
  <c r="BB633" i="4"/>
  <c r="AN720" i="4"/>
  <c r="N757" i="4"/>
  <c r="E761" i="4"/>
  <c r="J786" i="4"/>
  <c r="AP804" i="4"/>
  <c r="J29" i="4"/>
  <c r="AH33" i="4"/>
  <c r="AH37" i="4"/>
  <c r="Z51" i="4"/>
  <c r="AZ51" i="4"/>
  <c r="N295" i="4"/>
  <c r="BB298" i="4"/>
  <c r="AD304" i="4"/>
  <c r="BB311" i="4"/>
  <c r="AT579" i="4"/>
  <c r="AT443" i="4" s="1"/>
  <c r="BB582" i="4"/>
  <c r="AQ584" i="4"/>
  <c r="Z678" i="4"/>
  <c r="AT678" i="4"/>
  <c r="BB681" i="4"/>
  <c r="D707" i="4"/>
  <c r="BB710" i="4"/>
  <c r="AH711" i="4"/>
  <c r="V715" i="4"/>
  <c r="F797" i="4"/>
  <c r="AT801" i="4"/>
  <c r="AP89" i="4"/>
  <c r="J97" i="4"/>
  <c r="AP97" i="4"/>
  <c r="N110" i="4"/>
  <c r="AT110" i="4"/>
  <c r="J122" i="4"/>
  <c r="AP122" i="4"/>
  <c r="J89" i="4"/>
  <c r="AP104" i="4"/>
  <c r="N125" i="4"/>
  <c r="AT125" i="4"/>
  <c r="N104" i="4"/>
  <c r="AT104" i="4"/>
  <c r="AD118" i="4"/>
  <c r="BA118" i="4"/>
  <c r="R125" i="4"/>
  <c r="AX125" i="4"/>
  <c r="J107" i="4"/>
  <c r="AP107" i="4"/>
  <c r="AH118" i="4"/>
  <c r="BB363" i="4"/>
  <c r="J104" i="4"/>
  <c r="N107" i="4"/>
  <c r="AT107" i="4"/>
  <c r="R128" i="4"/>
  <c r="AX128" i="4"/>
  <c r="AH84" i="4"/>
  <c r="F97" i="4"/>
  <c r="AL97" i="4"/>
  <c r="J110" i="4"/>
  <c r="AP110" i="4"/>
  <c r="BA120" i="4"/>
  <c r="V128" i="4"/>
  <c r="AY128" i="4"/>
  <c r="AB14" i="4"/>
  <c r="AL16" i="4"/>
  <c r="AK18" i="4"/>
  <c r="AU22" i="4"/>
  <c r="AD24" i="4"/>
  <c r="AI25" i="4"/>
  <c r="Z32" i="4"/>
  <c r="AG34" i="4"/>
  <c r="V36" i="4"/>
  <c r="U38" i="4"/>
  <c r="AQ44" i="4"/>
  <c r="T48" i="4"/>
  <c r="N50" i="4"/>
  <c r="AY66" i="4"/>
  <c r="AH76" i="4"/>
  <c r="AV79" i="4"/>
  <c r="Q85" i="4"/>
  <c r="S90" i="4"/>
  <c r="T14" i="4"/>
  <c r="AO14" i="4"/>
  <c r="AP15" i="4"/>
  <c r="AT16" i="4"/>
  <c r="S18" i="4"/>
  <c r="AN18" i="4"/>
  <c r="J20" i="4"/>
  <c r="G22" i="4"/>
  <c r="AB22" i="4"/>
  <c r="AW22" i="4"/>
  <c r="AA25" i="4"/>
  <c r="AV25" i="4"/>
  <c r="J28" i="4"/>
  <c r="G31" i="4"/>
  <c r="AB31" i="4"/>
  <c r="AW31" i="4"/>
  <c r="Y34" i="4"/>
  <c r="AZ35" i="4"/>
  <c r="AD36" i="4"/>
  <c r="M38" i="4"/>
  <c r="AI38" i="4"/>
  <c r="AY39" i="4"/>
  <c r="Z40" i="4"/>
  <c r="BA41" i="4"/>
  <c r="M44" i="4"/>
  <c r="AI44" i="4"/>
  <c r="AS44" i="4"/>
  <c r="V45" i="4"/>
  <c r="AZ46" i="4"/>
  <c r="L48" i="4"/>
  <c r="AG48" i="4"/>
  <c r="R49" i="4"/>
  <c r="AY50" i="4"/>
  <c r="K52" i="4"/>
  <c r="AF52" i="4"/>
  <c r="AT53" i="4"/>
  <c r="T56" i="4"/>
  <c r="AO56" i="4"/>
  <c r="J57" i="4"/>
  <c r="N58" i="4"/>
  <c r="AT58" i="4"/>
  <c r="T60" i="4"/>
  <c r="AE60" i="4"/>
  <c r="J61" i="4"/>
  <c r="AT62" i="4"/>
  <c r="BA66" i="4"/>
  <c r="X68" i="4"/>
  <c r="AY69" i="4"/>
  <c r="K71" i="4"/>
  <c r="AF71" i="4"/>
  <c r="AQ71" i="4"/>
  <c r="AT72" i="4"/>
  <c r="S74" i="4"/>
  <c r="AN74" i="4"/>
  <c r="J76" i="4"/>
  <c r="N77" i="4"/>
  <c r="H79" i="4"/>
  <c r="AC79" i="4"/>
  <c r="I85" i="4"/>
  <c r="AO85" i="4"/>
  <c r="K14" i="4"/>
  <c r="AF14" i="4"/>
  <c r="AQ14" i="4"/>
  <c r="N15" i="4"/>
  <c r="AT15" i="4"/>
  <c r="R16" i="4"/>
  <c r="AX16" i="4"/>
  <c r="V17" i="4"/>
  <c r="AY17" i="4"/>
  <c r="I18" i="4"/>
  <c r="T18" i="4"/>
  <c r="AE18" i="4"/>
  <c r="AO18" i="4"/>
  <c r="J19" i="4"/>
  <c r="AP19" i="4"/>
  <c r="N20" i="4"/>
  <c r="AT20" i="4"/>
  <c r="H22" i="4"/>
  <c r="S22" i="4"/>
  <c r="AC22" i="4"/>
  <c r="AN22" i="4"/>
  <c r="G14" i="4"/>
  <c r="AV18" i="4"/>
  <c r="Z23" i="4"/>
  <c r="BA27" i="4"/>
  <c r="AJ31" i="4"/>
  <c r="W34" i="4"/>
  <c r="AF38" i="4"/>
  <c r="AX40" i="4"/>
  <c r="N45" i="4"/>
  <c r="AE48" i="4"/>
  <c r="AT50" i="4"/>
  <c r="AL53" i="4"/>
  <c r="AB56" i="4"/>
  <c r="AL58" i="4"/>
  <c r="AB60" i="4"/>
  <c r="AL62" i="4"/>
  <c r="U68" i="4"/>
  <c r="H71" i="4"/>
  <c r="AL72" i="4"/>
  <c r="AA74" i="4"/>
  <c r="R99" i="4"/>
  <c r="W14" i="4"/>
  <c r="AR14" i="4"/>
  <c r="AX15" i="4"/>
  <c r="AY16" i="4"/>
  <c r="Z17" i="4"/>
  <c r="K18" i="4"/>
  <c r="AF18" i="4"/>
  <c r="N19" i="4"/>
  <c r="R20" i="4"/>
  <c r="AX20" i="4"/>
  <c r="I22" i="4"/>
  <c r="AE22" i="4"/>
  <c r="J23" i="4"/>
  <c r="N24" i="4"/>
  <c r="BA26" i="4"/>
  <c r="N27" i="4"/>
  <c r="AT27" i="4"/>
  <c r="AX28" i="4"/>
  <c r="I31" i="4"/>
  <c r="AE31" i="4"/>
  <c r="AO31" i="4"/>
  <c r="AP32" i="4"/>
  <c r="Q34" i="4"/>
  <c r="AM34" i="4"/>
  <c r="AH35" i="4"/>
  <c r="AL36" i="4"/>
  <c r="P38" i="4"/>
  <c r="AK38" i="4"/>
  <c r="AV38" i="4"/>
  <c r="AD39" i="4"/>
  <c r="AH40" i="4"/>
  <c r="AL41" i="4"/>
  <c r="P44" i="4"/>
  <c r="AK44" i="4"/>
  <c r="AV44" i="4"/>
  <c r="O48" i="4"/>
  <c r="AZ49" i="4"/>
  <c r="BA50" i="4"/>
  <c r="M52" i="4"/>
  <c r="AI52" i="4"/>
  <c r="AS52" i="4"/>
  <c r="V53" i="4"/>
  <c r="AZ54" i="4"/>
  <c r="L56" i="4"/>
  <c r="AG56" i="4"/>
  <c r="AY58" i="4"/>
  <c r="W60" i="4"/>
  <c r="AY62" i="4"/>
  <c r="AZ63" i="4"/>
  <c r="AL66" i="4"/>
  <c r="P68" i="4"/>
  <c r="AA68" i="4"/>
  <c r="AK68" i="4"/>
  <c r="AV68" i="4"/>
  <c r="X71" i="4"/>
  <c r="AI71" i="4"/>
  <c r="AS71" i="4"/>
  <c r="V72" i="4"/>
  <c r="U74" i="4"/>
  <c r="AF74" i="4"/>
  <c r="AQ74" i="4"/>
  <c r="AT75" i="4"/>
  <c r="AX76" i="4"/>
  <c r="K79" i="4"/>
  <c r="AF79" i="4"/>
  <c r="AY91" i="4"/>
  <c r="K108" i="4"/>
  <c r="AF134" i="4"/>
  <c r="AY137" i="4"/>
  <c r="Q14" i="4"/>
  <c r="P18" i="4"/>
  <c r="AZ23" i="4"/>
  <c r="AD27" i="4"/>
  <c r="O31" i="4"/>
  <c r="AD33" i="4"/>
  <c r="AX35" i="4"/>
  <c r="N39" i="4"/>
  <c r="K44" i="4"/>
  <c r="AX46" i="4"/>
  <c r="AP54" i="4"/>
  <c r="AH61" i="4"/>
  <c r="V66" i="4"/>
  <c r="AQ68" i="4"/>
  <c r="AC71" i="4"/>
  <c r="AD75" i="4"/>
  <c r="P79" i="4"/>
  <c r="L14" i="4"/>
  <c r="AG14" i="4"/>
  <c r="R15" i="4"/>
  <c r="V16" i="4"/>
  <c r="V153" i="4"/>
  <c r="U18" i="4"/>
  <c r="AQ18" i="4"/>
  <c r="AT19" i="4"/>
  <c r="T22" i="4"/>
  <c r="AP157" i="4"/>
  <c r="AP22" i="4" s="1"/>
  <c r="AO22" i="4"/>
  <c r="AP23" i="4"/>
  <c r="H25" i="4"/>
  <c r="S25" i="4"/>
  <c r="AC25" i="4"/>
  <c r="AN25" i="4"/>
  <c r="AL26" i="4"/>
  <c r="R28" i="4"/>
  <c r="T31" i="4"/>
  <c r="J32" i="4"/>
  <c r="G34" i="4"/>
  <c r="AB34" i="4"/>
  <c r="AW34" i="4"/>
  <c r="AA38" i="4"/>
  <c r="BA39" i="4"/>
  <c r="AA44" i="4"/>
  <c r="Y48" i="4"/>
  <c r="AJ48" i="4"/>
  <c r="AU48" i="4"/>
  <c r="Z49" i="4"/>
  <c r="AD50" i="4"/>
  <c r="X52" i="4"/>
  <c r="AY53" i="4"/>
  <c r="Z54" i="4"/>
  <c r="W56" i="4"/>
  <c r="AR56" i="4"/>
  <c r="V58" i="4"/>
  <c r="AG60" i="4"/>
  <c r="AR60" i="4"/>
  <c r="AX61" i="4"/>
  <c r="V62" i="4"/>
  <c r="Z63" i="4"/>
  <c r="M71" i="4"/>
  <c r="AY72" i="4"/>
  <c r="K74" i="4"/>
  <c r="R76" i="4"/>
  <c r="U79" i="4"/>
  <c r="AQ79" i="4"/>
  <c r="AG85" i="4"/>
  <c r="AH99" i="4"/>
  <c r="AA102" i="4"/>
  <c r="M14" i="4"/>
  <c r="X14" i="4"/>
  <c r="AI14" i="4"/>
  <c r="AS14" i="4"/>
  <c r="AY15" i="4"/>
  <c r="Z16" i="4"/>
  <c r="AZ16" i="4"/>
  <c r="L18" i="4"/>
  <c r="W18" i="4"/>
  <c r="AG18" i="4"/>
  <c r="AR18" i="4"/>
  <c r="R19" i="4"/>
  <c r="AX19" i="4"/>
  <c r="V20" i="4"/>
  <c r="AY20" i="4"/>
  <c r="K22" i="4"/>
  <c r="U22" i="4"/>
  <c r="AF22" i="4"/>
  <c r="AQ22" i="4"/>
  <c r="AT23" i="4"/>
  <c r="R24" i="4"/>
  <c r="I25" i="4"/>
  <c r="T25" i="4"/>
  <c r="AE25" i="4"/>
  <c r="AO25" i="4"/>
  <c r="J26" i="4"/>
  <c r="AP26" i="4"/>
  <c r="R27" i="4"/>
  <c r="AX27" i="4"/>
  <c r="V28" i="4"/>
  <c r="AY28" i="4"/>
  <c r="K31" i="4"/>
  <c r="U31" i="4"/>
  <c r="AF31" i="4"/>
  <c r="AQ31" i="4"/>
  <c r="N32" i="4"/>
  <c r="AH15" i="4"/>
  <c r="BA19" i="4"/>
  <c r="AJ22" i="4"/>
  <c r="AS25" i="4"/>
  <c r="AR34" i="4"/>
  <c r="K38" i="4"/>
  <c r="R40" i="4"/>
  <c r="U44" i="4"/>
  <c r="I48" i="4"/>
  <c r="AN52" i="4"/>
  <c r="J54" i="4"/>
  <c r="AM56" i="4"/>
  <c r="Q60" i="4"/>
  <c r="AT69" i="4"/>
  <c r="AX99" i="4"/>
  <c r="S105" i="4"/>
  <c r="O14" i="4"/>
  <c r="AJ14" i="4"/>
  <c r="Z15" i="4"/>
  <c r="BA16" i="4"/>
  <c r="X18" i="4"/>
  <c r="AI18" i="4"/>
  <c r="AS18" i="4"/>
  <c r="L22" i="4"/>
  <c r="AG22" i="4"/>
  <c r="V24" i="4"/>
  <c r="K25" i="4"/>
  <c r="AF25" i="4"/>
  <c r="N26" i="4"/>
  <c r="AT26" i="4"/>
  <c r="L31" i="4"/>
  <c r="AG31" i="4"/>
  <c r="T34" i="4"/>
  <c r="AO34" i="4"/>
  <c r="AP35" i="4"/>
  <c r="N36" i="4"/>
  <c r="H38" i="4"/>
  <c r="AC38" i="4"/>
  <c r="AL39" i="4"/>
  <c r="AP40" i="4"/>
  <c r="AT41" i="4"/>
  <c r="H44" i="4"/>
  <c r="AC44" i="4"/>
  <c r="AN44" i="4"/>
  <c r="AL45" i="4"/>
  <c r="AP46" i="4"/>
  <c r="Q48" i="4"/>
  <c r="AM48" i="4"/>
  <c r="AA52" i="4"/>
  <c r="BA53" i="4"/>
  <c r="AH54" i="4"/>
  <c r="O56" i="4"/>
  <c r="AJ56" i="4"/>
  <c r="AU56" i="4"/>
  <c r="Z57" i="4"/>
  <c r="O60" i="4"/>
  <c r="AJ60" i="4"/>
  <c r="AU60" i="4"/>
  <c r="AZ61" i="4"/>
  <c r="AD62" i="4"/>
  <c r="AH63" i="4"/>
  <c r="N66" i="4"/>
  <c r="H68" i="4"/>
  <c r="AC68" i="4"/>
  <c r="AK71" i="4"/>
  <c r="X74" i="4"/>
  <c r="AS74" i="4"/>
  <c r="AY75" i="4"/>
  <c r="Z76" i="4"/>
  <c r="X79" i="4"/>
  <c r="AS79" i="4"/>
  <c r="AK90" i="4"/>
  <c r="J99" i="4"/>
  <c r="AP99" i="4"/>
  <c r="AK136" i="4"/>
  <c r="AW14" i="4"/>
  <c r="AA18" i="4"/>
  <c r="AH20" i="4"/>
  <c r="Y22" i="4"/>
  <c r="M25" i="4"/>
  <c r="V26" i="4"/>
  <c r="Y31" i="4"/>
  <c r="AY36" i="4"/>
  <c r="AY41" i="4"/>
  <c r="AT45" i="4"/>
  <c r="J49" i="4"/>
  <c r="AW56" i="4"/>
  <c r="BA63" i="4"/>
  <c r="K68" i="4"/>
  <c r="S71" i="4"/>
  <c r="P74" i="4"/>
  <c r="AK79" i="4"/>
  <c r="Y14" i="4"/>
  <c r="AU14" i="4"/>
  <c r="AZ15" i="4"/>
  <c r="AD16" i="4"/>
  <c r="AH17" i="4"/>
  <c r="M18" i="4"/>
  <c r="W22" i="4"/>
  <c r="AR22" i="4"/>
  <c r="U25" i="4"/>
  <c r="AQ25" i="4"/>
  <c r="W31" i="4"/>
  <c r="AR31" i="4"/>
  <c r="I34" i="4"/>
  <c r="AE34" i="4"/>
  <c r="J35" i="4"/>
  <c r="AT36" i="4"/>
  <c r="S38" i="4"/>
  <c r="AN38" i="4"/>
  <c r="J40" i="4"/>
  <c r="N41" i="4"/>
  <c r="S44" i="4"/>
  <c r="J46" i="4"/>
  <c r="G48" i="4"/>
  <c r="AB48" i="4"/>
  <c r="AW48" i="4"/>
  <c r="P52" i="4"/>
  <c r="AK52" i="4"/>
  <c r="AV52" i="4"/>
  <c r="AD53" i="4"/>
  <c r="Y56" i="4"/>
  <c r="AZ57" i="4"/>
  <c r="AD58" i="4"/>
  <c r="Y60" i="4"/>
  <c r="AT66" i="4"/>
  <c r="S68" i="4"/>
  <c r="AN68" i="4"/>
  <c r="AL69" i="4"/>
  <c r="P71" i="4"/>
  <c r="AA71" i="4"/>
  <c r="AV71" i="4"/>
  <c r="AI74" i="4"/>
  <c r="V75" i="4"/>
  <c r="AZ76" i="4"/>
  <c r="AD77" i="4"/>
  <c r="M79" i="4"/>
  <c r="AI79" i="4"/>
  <c r="Y85" i="4"/>
  <c r="P14" i="4"/>
  <c r="AA14" i="4"/>
  <c r="AK14" i="4"/>
  <c r="AV14" i="4"/>
  <c r="AD15" i="4"/>
  <c r="AH16" i="4"/>
  <c r="O18" i="4"/>
  <c r="Y18" i="4"/>
  <c r="AJ18" i="4"/>
  <c r="AU18" i="4"/>
  <c r="Z19" i="4"/>
  <c r="AZ19" i="4"/>
  <c r="AD20" i="4"/>
  <c r="BA20" i="4"/>
  <c r="AH21" i="4"/>
  <c r="C22" i="4"/>
  <c r="M22" i="4"/>
  <c r="X22" i="4"/>
  <c r="AI22" i="4"/>
  <c r="AS22" i="4"/>
  <c r="V23" i="4"/>
  <c r="AY23" i="4"/>
  <c r="AY26" i="4"/>
  <c r="AZ32" i="4"/>
  <c r="R35" i="4"/>
  <c r="AQ38" i="4"/>
  <c r="H52" i="4"/>
  <c r="Q56" i="4"/>
  <c r="AA79" i="4"/>
  <c r="AW85" i="4"/>
  <c r="AC136" i="4"/>
  <c r="BA137" i="4"/>
  <c r="AP17" i="4"/>
  <c r="L34" i="4"/>
  <c r="AP49" i="4"/>
  <c r="AC52" i="4"/>
  <c r="G56" i="4"/>
  <c r="AM60" i="4"/>
  <c r="AP63" i="4"/>
  <c r="AF68" i="4"/>
  <c r="AN71" i="4"/>
  <c r="H14" i="4"/>
  <c r="S14" i="4"/>
  <c r="AN14" i="4"/>
  <c r="AL15" i="4"/>
  <c r="J16" i="4"/>
  <c r="AP16" i="4"/>
  <c r="G18" i="4"/>
  <c r="Q18" i="4"/>
  <c r="AB18" i="4"/>
  <c r="AM18" i="4"/>
  <c r="AW18" i="4"/>
  <c r="AH19" i="4"/>
  <c r="AL20" i="4"/>
  <c r="P22" i="4"/>
  <c r="AA22" i="4"/>
  <c r="AK22" i="4"/>
  <c r="AV22" i="4"/>
  <c r="AD23" i="4"/>
  <c r="AH24" i="4"/>
  <c r="O25" i="4"/>
  <c r="Y25" i="4"/>
  <c r="AJ25" i="4"/>
  <c r="AU25" i="4"/>
  <c r="Z26" i="4"/>
  <c r="AZ26" i="4"/>
  <c r="AH27" i="4"/>
  <c r="AL28" i="4"/>
  <c r="P31" i="4"/>
  <c r="AA31" i="4"/>
  <c r="AK31" i="4"/>
  <c r="AV31" i="4"/>
  <c r="AD32" i="4"/>
  <c r="BA32" i="4"/>
  <c r="M34" i="4"/>
  <c r="X34" i="4"/>
  <c r="AI34" i="4"/>
  <c r="AS34" i="4"/>
  <c r="V35" i="4"/>
  <c r="AY35" i="4"/>
  <c r="Z36" i="4"/>
  <c r="AZ36" i="4"/>
  <c r="L38" i="4"/>
  <c r="W38" i="4"/>
  <c r="AG38" i="4"/>
  <c r="AR38" i="4"/>
  <c r="L44" i="4"/>
  <c r="W44" i="4"/>
  <c r="AG44" i="4"/>
  <c r="AR44" i="4"/>
  <c r="R45" i="4"/>
  <c r="AX45" i="4"/>
  <c r="V46" i="4"/>
  <c r="AY46" i="4"/>
  <c r="K48" i="4"/>
  <c r="U48" i="4"/>
  <c r="AF48" i="4"/>
  <c r="AQ48" i="4"/>
  <c r="N49" i="4"/>
  <c r="AT49" i="4"/>
  <c r="R50" i="4"/>
  <c r="AX50" i="4"/>
  <c r="I52" i="4"/>
  <c r="T52" i="4"/>
  <c r="AM14" i="4"/>
  <c r="AD19" i="4"/>
  <c r="O22" i="4"/>
  <c r="X25" i="4"/>
  <c r="AH28" i="4"/>
  <c r="AU31" i="4"/>
  <c r="AT39" i="4"/>
  <c r="V41" i="4"/>
  <c r="AF44" i="4"/>
  <c r="R46" i="4"/>
  <c r="AO48" i="4"/>
  <c r="S52" i="4"/>
  <c r="AH57" i="4"/>
  <c r="AW60" i="4"/>
  <c r="AV74" i="4"/>
  <c r="I14" i="4"/>
  <c r="AE14" i="4"/>
  <c r="J15" i="4"/>
  <c r="N16" i="4"/>
  <c r="H18" i="4"/>
  <c r="AC18" i="4"/>
  <c r="AL19" i="4"/>
  <c r="AP20" i="4"/>
  <c r="Q22" i="4"/>
  <c r="AM22" i="4"/>
  <c r="AH23" i="4"/>
  <c r="AL24" i="4"/>
  <c r="P25" i="4"/>
  <c r="AK25" i="4"/>
  <c r="AD26" i="4"/>
  <c r="AL27" i="4"/>
  <c r="AP28" i="4"/>
  <c r="Q31" i="4"/>
  <c r="AM31" i="4"/>
  <c r="AH32" i="4"/>
  <c r="O34" i="4"/>
  <c r="AJ34" i="4"/>
  <c r="AU34" i="4"/>
  <c r="Z35" i="4"/>
  <c r="BA36" i="4"/>
  <c r="X38" i="4"/>
  <c r="AS38" i="4"/>
  <c r="V39" i="4"/>
  <c r="AZ40" i="4"/>
  <c r="AD41" i="4"/>
  <c r="X44" i="4"/>
  <c r="AY45" i="4"/>
  <c r="W48" i="4"/>
  <c r="AR48" i="4"/>
  <c r="AX49" i="4"/>
  <c r="V50" i="4"/>
  <c r="U52" i="4"/>
  <c r="AQ52" i="4"/>
  <c r="N53" i="4"/>
  <c r="R54" i="4"/>
  <c r="AX54" i="4"/>
  <c r="I56" i="4"/>
  <c r="AE56" i="4"/>
  <c r="AP57" i="4"/>
  <c r="H60" i="4"/>
  <c r="AO60" i="4"/>
  <c r="AP61" i="4"/>
  <c r="R63" i="4"/>
  <c r="AX63" i="4"/>
  <c r="AD66" i="4"/>
  <c r="AI68" i="4"/>
  <c r="AS68" i="4"/>
  <c r="V69" i="4"/>
  <c r="U71" i="4"/>
  <c r="N72" i="4"/>
  <c r="H74" i="4"/>
  <c r="AC74" i="4"/>
  <c r="AP76" i="4"/>
  <c r="AT77" i="4"/>
  <c r="S79" i="4"/>
  <c r="AN79" i="4"/>
  <c r="Z99" i="4"/>
  <c r="BA100" i="4"/>
  <c r="U136" i="4"/>
  <c r="AF136" i="4"/>
  <c r="AY138" i="4"/>
  <c r="C554" i="4"/>
  <c r="M554" i="4"/>
  <c r="AI554" i="4"/>
  <c r="AS554" i="4"/>
  <c r="BB557" i="4"/>
  <c r="AR554" i="4"/>
  <c r="K554" i="4"/>
  <c r="U554" i="4"/>
  <c r="AQ554" i="4"/>
  <c r="J566" i="4"/>
  <c r="AP566" i="4"/>
  <c r="N579" i="4"/>
  <c r="AH579" i="4"/>
  <c r="BB583" i="4"/>
  <c r="R585" i="4"/>
  <c r="AD585" i="4"/>
  <c r="N593" i="4"/>
  <c r="J601" i="4"/>
  <c r="J465" i="4" s="1"/>
  <c r="F612" i="4"/>
  <c r="M606" i="4"/>
  <c r="F647" i="4"/>
  <c r="AL647" i="4"/>
  <c r="BB648" i="4"/>
  <c r="N650" i="4"/>
  <c r="AT650" i="4"/>
  <c r="V653" i="4"/>
  <c r="AX661" i="4"/>
  <c r="F665" i="4"/>
  <c r="V671" i="4"/>
  <c r="BB744" i="4"/>
  <c r="J748" i="4"/>
  <c r="AP748" i="4"/>
  <c r="R751" i="4"/>
  <c r="AX751" i="4"/>
  <c r="F768" i="4"/>
  <c r="AL768" i="4"/>
  <c r="BB769" i="4"/>
  <c r="J776" i="4"/>
  <c r="AP776" i="4"/>
  <c r="AD780" i="4"/>
  <c r="AL783" i="4"/>
  <c r="Z792" i="4"/>
  <c r="AL797" i="4"/>
  <c r="AD804" i="4"/>
  <c r="AT32" i="4"/>
  <c r="H34" i="4"/>
  <c r="S34" i="4"/>
  <c r="AC34" i="4"/>
  <c r="AN34" i="4"/>
  <c r="AL35" i="4"/>
  <c r="J36" i="4"/>
  <c r="AP36" i="4"/>
  <c r="G38" i="4"/>
  <c r="Q38" i="4"/>
  <c r="AB38" i="4"/>
  <c r="AM38" i="4"/>
  <c r="AW38" i="4"/>
  <c r="AH39" i="4"/>
  <c r="AL40" i="4"/>
  <c r="J41" i="4"/>
  <c r="AP41" i="4"/>
  <c r="G44" i="4"/>
  <c r="Q44" i="4"/>
  <c r="AB44" i="4"/>
  <c r="AM44" i="4"/>
  <c r="AW44" i="4"/>
  <c r="AH45" i="4"/>
  <c r="AL46" i="4"/>
  <c r="J47" i="4"/>
  <c r="AP47" i="4"/>
  <c r="P48" i="4"/>
  <c r="AA48" i="4"/>
  <c r="AK48" i="4"/>
  <c r="AV48" i="4"/>
  <c r="AD49" i="4"/>
  <c r="BA49" i="4"/>
  <c r="AH50" i="4"/>
  <c r="O52" i="4"/>
  <c r="Y52" i="4"/>
  <c r="AJ52" i="4"/>
  <c r="AU52" i="4"/>
  <c r="Z53" i="4"/>
  <c r="AZ53" i="4"/>
  <c r="AD54" i="4"/>
  <c r="BA54" i="4"/>
  <c r="M56" i="4"/>
  <c r="X56" i="4"/>
  <c r="AI56" i="4"/>
  <c r="AS56" i="4"/>
  <c r="V57" i="4"/>
  <c r="AY57" i="4"/>
  <c r="M60" i="4"/>
  <c r="X60" i="4"/>
  <c r="AI60" i="4"/>
  <c r="AS60" i="4"/>
  <c r="V61" i="4"/>
  <c r="AY61" i="4"/>
  <c r="AZ62" i="4"/>
  <c r="AD63" i="4"/>
  <c r="J66" i="4"/>
  <c r="AP66" i="4"/>
  <c r="G68" i="4"/>
  <c r="Q68" i="4"/>
  <c r="AB68" i="4"/>
  <c r="AM68" i="4"/>
  <c r="AW68" i="4"/>
  <c r="AH69" i="4"/>
  <c r="O71" i="4"/>
  <c r="Y71" i="4"/>
  <c r="AJ71" i="4"/>
  <c r="AU71" i="4"/>
  <c r="Z72" i="4"/>
  <c r="AZ72" i="4"/>
  <c r="L74" i="4"/>
  <c r="W74" i="4"/>
  <c r="AG74" i="4"/>
  <c r="AR74" i="4"/>
  <c r="R75" i="4"/>
  <c r="AX75" i="4"/>
  <c r="V76" i="4"/>
  <c r="AY76" i="4"/>
  <c r="Z77" i="4"/>
  <c r="AZ77" i="4"/>
  <c r="L79" i="4"/>
  <c r="W79" i="4"/>
  <c r="AG79" i="4"/>
  <c r="AR79" i="4"/>
  <c r="AX80" i="4"/>
  <c r="AD84" i="4"/>
  <c r="BA84" i="4"/>
  <c r="F89" i="4"/>
  <c r="AL89" i="4"/>
  <c r="BA92" i="4"/>
  <c r="AL94" i="4"/>
  <c r="AL124" i="4"/>
  <c r="J125" i="4"/>
  <c r="AP125" i="4"/>
  <c r="Y136" i="4"/>
  <c r="AZ137" i="4"/>
  <c r="AD384" i="4"/>
  <c r="BB388" i="4"/>
  <c r="AJ554" i="4"/>
  <c r="BB556" i="4"/>
  <c r="AN584" i="4"/>
  <c r="AR707" i="4"/>
  <c r="K707" i="4"/>
  <c r="AN571" i="4"/>
  <c r="F579" i="4"/>
  <c r="AO584" i="4"/>
  <c r="AX589" i="4"/>
  <c r="BB595" i="4"/>
  <c r="AT597" i="4"/>
  <c r="AH601" i="4"/>
  <c r="AD612" i="4"/>
  <c r="F615" i="4"/>
  <c r="AL615" i="4"/>
  <c r="BB616" i="4"/>
  <c r="R621" i="4"/>
  <c r="AX621" i="4"/>
  <c r="AX485" i="4" s="1"/>
  <c r="AM625" i="4"/>
  <c r="K625" i="4"/>
  <c r="T625" i="4"/>
  <c r="BB669" i="4"/>
  <c r="BB533" i="4" s="1"/>
  <c r="N671" i="4"/>
  <c r="BB674" i="4"/>
  <c r="Z695" i="4"/>
  <c r="BB697" i="4"/>
  <c r="X690" i="4"/>
  <c r="AI690" i="4"/>
  <c r="AT699" i="4"/>
  <c r="K690" i="4"/>
  <c r="AQ690" i="4"/>
  <c r="AV707" i="4"/>
  <c r="AX792" i="4"/>
  <c r="Z807" i="4"/>
  <c r="AL23" i="4"/>
  <c r="N28" i="4"/>
  <c r="W25" i="4"/>
  <c r="AX26" i="4"/>
  <c r="Z27" i="4"/>
  <c r="AZ27" i="4"/>
  <c r="BA28" i="4"/>
  <c r="AH29" i="4"/>
  <c r="M31" i="4"/>
  <c r="X31" i="4"/>
  <c r="AI31" i="4"/>
  <c r="AS31" i="4"/>
  <c r="V32" i="4"/>
  <c r="AY32" i="4"/>
  <c r="Z33" i="4"/>
  <c r="AZ33" i="4"/>
  <c r="K34" i="4"/>
  <c r="U34" i="4"/>
  <c r="AF34" i="4"/>
  <c r="AQ34" i="4"/>
  <c r="I38" i="4"/>
  <c r="T38" i="4"/>
  <c r="AE38" i="4"/>
  <c r="AO38" i="4"/>
  <c r="J39" i="4"/>
  <c r="AP39" i="4"/>
  <c r="N40" i="4"/>
  <c r="AT40" i="4"/>
  <c r="R41" i="4"/>
  <c r="AX41" i="4"/>
  <c r="I44" i="4"/>
  <c r="T44" i="4"/>
  <c r="AE44" i="4"/>
  <c r="J45" i="4"/>
  <c r="AP45" i="4"/>
  <c r="N46" i="4"/>
  <c r="AT46" i="4"/>
  <c r="R47" i="4"/>
  <c r="H48" i="4"/>
  <c r="S48" i="4"/>
  <c r="AC48" i="4"/>
  <c r="AN48" i="4"/>
  <c r="AL49" i="4"/>
  <c r="J50" i="4"/>
  <c r="AP50" i="4"/>
  <c r="G52" i="4"/>
  <c r="Q52" i="4"/>
  <c r="AB52" i="4"/>
  <c r="AM52" i="4"/>
  <c r="AW52" i="4"/>
  <c r="AH53" i="4"/>
  <c r="AL54" i="4"/>
  <c r="P56" i="4"/>
  <c r="AA56" i="4"/>
  <c r="AV56" i="4"/>
  <c r="AD57" i="4"/>
  <c r="F59" i="4"/>
  <c r="AL59" i="4"/>
  <c r="P60" i="4"/>
  <c r="AA60" i="4"/>
  <c r="AK60" i="4"/>
  <c r="AV60" i="4"/>
  <c r="AD61" i="4"/>
  <c r="AH62" i="4"/>
  <c r="AL63" i="4"/>
  <c r="R66" i="4"/>
  <c r="AX66" i="4"/>
  <c r="I68" i="4"/>
  <c r="T68" i="4"/>
  <c r="AE68" i="4"/>
  <c r="AO68" i="4"/>
  <c r="J69" i="4"/>
  <c r="AP69" i="4"/>
  <c r="N70" i="4"/>
  <c r="AT70" i="4"/>
  <c r="G71" i="4"/>
  <c r="Q71" i="4"/>
  <c r="AB71" i="4"/>
  <c r="AM71" i="4"/>
  <c r="AW71" i="4"/>
  <c r="AH72" i="4"/>
  <c r="O74" i="4"/>
  <c r="Y74" i="4"/>
  <c r="AJ74" i="4"/>
  <c r="AU74" i="4"/>
  <c r="Z75" i="4"/>
  <c r="AZ75" i="4"/>
  <c r="AD76" i="4"/>
  <c r="AH77" i="4"/>
  <c r="F78" i="4"/>
  <c r="AL78" i="4"/>
  <c r="O79" i="4"/>
  <c r="Y79" i="4"/>
  <c r="AJ79" i="4"/>
  <c r="AU79" i="4"/>
  <c r="F559" i="4"/>
  <c r="AL559" i="4"/>
  <c r="BB560" i="4"/>
  <c r="Z563" i="4"/>
  <c r="BB570" i="4"/>
  <c r="J589" i="4"/>
  <c r="Z597" i="4"/>
  <c r="N601" i="4"/>
  <c r="AT601" i="4"/>
  <c r="G707" i="4"/>
  <c r="Q707" i="4"/>
  <c r="AB707" i="4"/>
  <c r="AM707" i="4"/>
  <c r="AW707" i="4"/>
  <c r="AY139" i="4"/>
  <c r="AK554" i="4"/>
  <c r="AL554" i="4" s="1"/>
  <c r="AP589" i="4"/>
  <c r="AD593" i="4"/>
  <c r="AW584" i="4"/>
  <c r="F597" i="4"/>
  <c r="R597" i="4"/>
  <c r="BB598" i="4"/>
  <c r="BB607" i="4"/>
  <c r="U625" i="4"/>
  <c r="AH661" i="4"/>
  <c r="V665" i="4"/>
  <c r="BB672" i="4"/>
  <c r="N678" i="4"/>
  <c r="BB682" i="4"/>
  <c r="AN690" i="4"/>
  <c r="AB742" i="4"/>
  <c r="D742" i="4"/>
  <c r="Z748" i="4"/>
  <c r="AU742" i="4"/>
  <c r="BB750" i="4"/>
  <c r="AH751" i="4"/>
  <c r="BB754" i="4"/>
  <c r="V768" i="4"/>
  <c r="BB773" i="4"/>
  <c r="Z776" i="4"/>
  <c r="N780" i="4"/>
  <c r="AT780" i="4"/>
  <c r="AP792" i="4"/>
  <c r="N804" i="4"/>
  <c r="AX807" i="4"/>
  <c r="AW812" i="4"/>
  <c r="AX812" i="4" s="1"/>
  <c r="AX814" i="4"/>
  <c r="AG25" i="4"/>
  <c r="AE52" i="4"/>
  <c r="AO52" i="4"/>
  <c r="J53" i="4"/>
  <c r="AP53" i="4"/>
  <c r="N54" i="4"/>
  <c r="AT54" i="4"/>
  <c r="H56" i="4"/>
  <c r="S56" i="4"/>
  <c r="AC56" i="4"/>
  <c r="AN56" i="4"/>
  <c r="AL57" i="4"/>
  <c r="J58" i="4"/>
  <c r="AP58" i="4"/>
  <c r="AT59" i="4"/>
  <c r="G60" i="4"/>
  <c r="S60" i="4"/>
  <c r="AC60" i="4"/>
  <c r="AN60" i="4"/>
  <c r="AL61" i="4"/>
  <c r="AP62" i="4"/>
  <c r="Z66" i="4"/>
  <c r="AZ66" i="4"/>
  <c r="L68" i="4"/>
  <c r="W68" i="4"/>
  <c r="AG68" i="4"/>
  <c r="AR68" i="4"/>
  <c r="R69" i="4"/>
  <c r="AX69" i="4"/>
  <c r="V70" i="4"/>
  <c r="AY70" i="4"/>
  <c r="I71" i="4"/>
  <c r="T71" i="4"/>
  <c r="AE71" i="4"/>
  <c r="AO71" i="4"/>
  <c r="J72" i="4"/>
  <c r="AP72" i="4"/>
  <c r="G74" i="4"/>
  <c r="Q74" i="4"/>
  <c r="AB74" i="4"/>
  <c r="AM74" i="4"/>
  <c r="AW74" i="4"/>
  <c r="AH75" i="4"/>
  <c r="J77" i="4"/>
  <c r="AP77" i="4"/>
  <c r="N78" i="4"/>
  <c r="AT78" i="4"/>
  <c r="G79" i="4"/>
  <c r="Q79" i="4"/>
  <c r="AB79" i="4"/>
  <c r="AM79" i="4"/>
  <c r="V94" i="4"/>
  <c r="AZ139" i="4"/>
  <c r="AH58" i="4"/>
  <c r="V579" i="4"/>
  <c r="AE571" i="4"/>
  <c r="AE435" i="4" s="1"/>
  <c r="BB587" i="4"/>
  <c r="BB451" i="4" s="1"/>
  <c r="N589" i="4"/>
  <c r="X584" i="4"/>
  <c r="V593" i="4"/>
  <c r="AP593" i="4"/>
  <c r="AX601" i="4"/>
  <c r="F609" i="4"/>
  <c r="AH632" i="4"/>
  <c r="BB636" i="4"/>
  <c r="F640" i="4"/>
  <c r="AL640" i="4"/>
  <c r="BB641" i="4"/>
  <c r="Z661" i="4"/>
  <c r="N665" i="4"/>
  <c r="V668" i="4"/>
  <c r="AD671" i="4"/>
  <c r="J695" i="4"/>
  <c r="AP695" i="4"/>
  <c r="Z725" i="4"/>
  <c r="BB727" i="4"/>
  <c r="C720" i="4"/>
  <c r="AS720" i="4"/>
  <c r="R757" i="4"/>
  <c r="AL757" i="4"/>
  <c r="R763" i="4"/>
  <c r="BB765" i="4"/>
  <c r="L25" i="4"/>
  <c r="J24" i="4"/>
  <c r="AP24" i="4"/>
  <c r="G25" i="4"/>
  <c r="Q25" i="4"/>
  <c r="AB25" i="4"/>
  <c r="AM25" i="4"/>
  <c r="AH26" i="4"/>
  <c r="J27" i="4"/>
  <c r="AP27" i="4"/>
  <c r="AT28" i="4"/>
  <c r="R29" i="4"/>
  <c r="AX29" i="4"/>
  <c r="H31" i="4"/>
  <c r="S31" i="4"/>
  <c r="AC31" i="4"/>
  <c r="AN31" i="4"/>
  <c r="AL32" i="4"/>
  <c r="J33" i="4"/>
  <c r="AP33" i="4"/>
  <c r="P34" i="4"/>
  <c r="AA34" i="4"/>
  <c r="AK34" i="4"/>
  <c r="AV34" i="4"/>
  <c r="AD35" i="4"/>
  <c r="BA35" i="4"/>
  <c r="AH36" i="4"/>
  <c r="O38" i="4"/>
  <c r="Y38" i="4"/>
  <c r="AJ38" i="4"/>
  <c r="AU38" i="4"/>
  <c r="Z39" i="4"/>
  <c r="AZ39" i="4"/>
  <c r="BA40" i="4"/>
  <c r="AH41" i="4"/>
  <c r="O44" i="4"/>
  <c r="Y44" i="4"/>
  <c r="AJ44" i="4"/>
  <c r="AU44" i="4"/>
  <c r="Z45" i="4"/>
  <c r="AZ45" i="4"/>
  <c r="AD46" i="4"/>
  <c r="M48" i="4"/>
  <c r="X48" i="4"/>
  <c r="AI48" i="4"/>
  <c r="AS48" i="4"/>
  <c r="V49" i="4"/>
  <c r="AY49" i="4"/>
  <c r="Z50" i="4"/>
  <c r="AZ50" i="4"/>
  <c r="L52" i="4"/>
  <c r="W52" i="4"/>
  <c r="AG52" i="4"/>
  <c r="AR52" i="4"/>
  <c r="R53" i="4"/>
  <c r="AX53" i="4"/>
  <c r="V54" i="4"/>
  <c r="AY54" i="4"/>
  <c r="K56" i="4"/>
  <c r="AF56" i="4"/>
  <c r="AQ56" i="4"/>
  <c r="N57" i="4"/>
  <c r="AT57" i="4"/>
  <c r="R58" i="4"/>
  <c r="AX58" i="4"/>
  <c r="V59" i="4"/>
  <c r="AY59" i="4"/>
  <c r="K60" i="4"/>
  <c r="U60" i="4"/>
  <c r="AF60" i="4"/>
  <c r="AQ60" i="4"/>
  <c r="AT61" i="4"/>
  <c r="AX62" i="4"/>
  <c r="V63" i="4"/>
  <c r="AY63" i="4"/>
  <c r="O68" i="4"/>
  <c r="Y68" i="4"/>
  <c r="AJ68" i="4"/>
  <c r="AU68" i="4"/>
  <c r="Z69" i="4"/>
  <c r="AZ69" i="4"/>
  <c r="AD70" i="4"/>
  <c r="BA70" i="4"/>
  <c r="L71" i="4"/>
  <c r="W71" i="4"/>
  <c r="AG71" i="4"/>
  <c r="AR71" i="4"/>
  <c r="R72" i="4"/>
  <c r="AX72" i="4"/>
  <c r="V73" i="4"/>
  <c r="AY73" i="4"/>
  <c r="I74" i="4"/>
  <c r="T74" i="4"/>
  <c r="AE74" i="4"/>
  <c r="J75" i="4"/>
  <c r="AP75" i="4"/>
  <c r="R77" i="4"/>
  <c r="AX77" i="4"/>
  <c r="I79" i="4"/>
  <c r="T79" i="4"/>
  <c r="AE79" i="4"/>
  <c r="V84" i="4"/>
  <c r="AY84" i="4"/>
  <c r="AD89" i="4"/>
  <c r="BA89" i="4"/>
  <c r="AH125" i="4"/>
  <c r="AR136" i="4"/>
  <c r="AZ138" i="4"/>
  <c r="BB395" i="4"/>
  <c r="AB554" i="4"/>
  <c r="AA584" i="4"/>
  <c r="AV584" i="4"/>
  <c r="BB586" i="4"/>
  <c r="BB592" i="4"/>
  <c r="AP597" i="4"/>
  <c r="AL656" i="4"/>
  <c r="BB679" i="4"/>
  <c r="AR25" i="4"/>
  <c r="AD28" i="4"/>
  <c r="Q90" i="4"/>
  <c r="AF98" i="4"/>
  <c r="I102" i="4"/>
  <c r="AP103" i="4"/>
  <c r="Q105" i="4"/>
  <c r="AW105" i="4"/>
  <c r="Y108" i="4"/>
  <c r="Z109" i="4"/>
  <c r="AS111" i="4"/>
  <c r="P129" i="4"/>
  <c r="AH137" i="4"/>
  <c r="AV90" i="4"/>
  <c r="I98" i="4"/>
  <c r="T98" i="4"/>
  <c r="AE98" i="4"/>
  <c r="AO98" i="4"/>
  <c r="H102" i="4"/>
  <c r="AN102" i="4"/>
  <c r="AL103" i="4"/>
  <c r="P105" i="4"/>
  <c r="AV105" i="4"/>
  <c r="AD106" i="4"/>
  <c r="M108" i="4"/>
  <c r="X108" i="4"/>
  <c r="AS108" i="4"/>
  <c r="V109" i="4"/>
  <c r="L111" i="4"/>
  <c r="W111" i="4"/>
  <c r="AG111" i="4"/>
  <c r="AR111" i="4"/>
  <c r="R112" i="4"/>
  <c r="AX112" i="4"/>
  <c r="K114" i="4"/>
  <c r="U114" i="4"/>
  <c r="AQ114" i="4"/>
  <c r="N115" i="4"/>
  <c r="AT115" i="4"/>
  <c r="R116" i="4"/>
  <c r="AX116" i="4"/>
  <c r="V117" i="4"/>
  <c r="AY117" i="4"/>
  <c r="K119" i="4"/>
  <c r="U119" i="4"/>
  <c r="AF119" i="4"/>
  <c r="AQ119" i="4"/>
  <c r="N120" i="4"/>
  <c r="AT120" i="4"/>
  <c r="R121" i="4"/>
  <c r="AX121" i="4"/>
  <c r="I123" i="4"/>
  <c r="T123" i="4"/>
  <c r="AE123" i="4"/>
  <c r="AO123" i="4"/>
  <c r="J124" i="4"/>
  <c r="AP124" i="4"/>
  <c r="G126" i="4"/>
  <c r="Q126" i="4"/>
  <c r="AB126" i="4"/>
  <c r="AM126" i="4"/>
  <c r="AW126" i="4"/>
  <c r="AH127" i="4"/>
  <c r="O129" i="4"/>
  <c r="Y129" i="4"/>
  <c r="AJ129" i="4"/>
  <c r="AU129" i="4"/>
  <c r="AD131" i="4"/>
  <c r="AH132" i="4"/>
  <c r="AL138" i="4"/>
  <c r="N139" i="4"/>
  <c r="AT139" i="4"/>
  <c r="H85" i="4"/>
  <c r="P85" i="4"/>
  <c r="X85" i="4"/>
  <c r="AF85" i="4"/>
  <c r="AN85" i="4"/>
  <c r="AV85" i="4"/>
  <c r="H90" i="4"/>
  <c r="AA90" i="4"/>
  <c r="AJ90" i="4"/>
  <c r="J91" i="4"/>
  <c r="Z91" i="4"/>
  <c r="AH91" i="4"/>
  <c r="AP91" i="4"/>
  <c r="BA93" i="4"/>
  <c r="N95" i="4"/>
  <c r="V95" i="4"/>
  <c r="AD95" i="4"/>
  <c r="AT95" i="4"/>
  <c r="M98" i="4"/>
  <c r="AC98" i="4"/>
  <c r="AS98" i="4"/>
  <c r="J100" i="4"/>
  <c r="Z100" i="4"/>
  <c r="AH100" i="4"/>
  <c r="AP100" i="4"/>
  <c r="AY100" i="4"/>
  <c r="U102" i="4"/>
  <c r="M105" i="4"/>
  <c r="AS105" i="4"/>
  <c r="AY109" i="4"/>
  <c r="AP116" i="4"/>
  <c r="Z120" i="4"/>
  <c r="AO102" i="4"/>
  <c r="AX115" i="4"/>
  <c r="AR119" i="4"/>
  <c r="AA129" i="4"/>
  <c r="AZ96" i="4"/>
  <c r="L98" i="4"/>
  <c r="W98" i="4"/>
  <c r="AG98" i="4"/>
  <c r="AR98" i="4"/>
  <c r="AF102" i="4"/>
  <c r="N103" i="4"/>
  <c r="AT103" i="4"/>
  <c r="H105" i="4"/>
  <c r="AN105" i="4"/>
  <c r="AL106" i="4"/>
  <c r="P108" i="4"/>
  <c r="AK108" i="4"/>
  <c r="AV108" i="4"/>
  <c r="AD109" i="4"/>
  <c r="O111" i="4"/>
  <c r="Y111" i="4"/>
  <c r="AJ111" i="4"/>
  <c r="AU111" i="4"/>
  <c r="Z112" i="4"/>
  <c r="AZ112" i="4"/>
  <c r="X114" i="4"/>
  <c r="AI114" i="4"/>
  <c r="AS114" i="4"/>
  <c r="V115" i="4"/>
  <c r="AY115" i="4"/>
  <c r="Z116" i="4"/>
  <c r="AD117" i="4"/>
  <c r="BA117" i="4"/>
  <c r="X119" i="4"/>
  <c r="AI119" i="4"/>
  <c r="AS119" i="4"/>
  <c r="V120" i="4"/>
  <c r="AY120" i="4"/>
  <c r="Z121" i="4"/>
  <c r="AZ121" i="4"/>
  <c r="L123" i="4"/>
  <c r="W123" i="4"/>
  <c r="AG123" i="4"/>
  <c r="AR123" i="4"/>
  <c r="R124" i="4"/>
  <c r="AX124" i="4"/>
  <c r="I126" i="4"/>
  <c r="T126" i="4"/>
  <c r="AE126" i="4"/>
  <c r="AO126" i="4"/>
  <c r="J127" i="4"/>
  <c r="AP127" i="4"/>
  <c r="G129" i="4"/>
  <c r="Q129" i="4"/>
  <c r="AB129" i="4"/>
  <c r="AM129" i="4"/>
  <c r="AW129" i="4"/>
  <c r="AH130" i="4"/>
  <c r="AL131" i="4"/>
  <c r="J132" i="4"/>
  <c r="AP132" i="4"/>
  <c r="AL137" i="4"/>
  <c r="N138" i="4"/>
  <c r="AT138" i="4"/>
  <c r="V139" i="4"/>
  <c r="J80" i="4"/>
  <c r="R80" i="4"/>
  <c r="Z80" i="4"/>
  <c r="AH80" i="4"/>
  <c r="AP80" i="4"/>
  <c r="J81" i="4"/>
  <c r="R81" i="4"/>
  <c r="Z81" i="4"/>
  <c r="AH81" i="4"/>
  <c r="J86" i="4"/>
  <c r="R86" i="4"/>
  <c r="Z86" i="4"/>
  <c r="AH86" i="4"/>
  <c r="AP86" i="4"/>
  <c r="AX86" i="4"/>
  <c r="R87" i="4"/>
  <c r="Z87" i="4"/>
  <c r="AH87" i="4"/>
  <c r="AX87" i="4"/>
  <c r="J88" i="4"/>
  <c r="R88" i="4"/>
  <c r="Z88" i="4"/>
  <c r="AH88" i="4"/>
  <c r="AP88" i="4"/>
  <c r="AX88" i="4"/>
  <c r="K90" i="4"/>
  <c r="T90" i="4"/>
  <c r="AC90" i="4"/>
  <c r="BA91" i="4"/>
  <c r="N93" i="4"/>
  <c r="V93" i="4"/>
  <c r="AD93" i="4"/>
  <c r="AL93" i="4"/>
  <c r="AT93" i="4"/>
  <c r="AY99" i="4"/>
  <c r="AC102" i="4"/>
  <c r="AY103" i="4"/>
  <c r="U105" i="4"/>
  <c r="S108" i="4"/>
  <c r="AY112" i="4"/>
  <c r="AZ117" i="4"/>
  <c r="J103" i="4"/>
  <c r="X111" i="4"/>
  <c r="AD113" i="4"/>
  <c r="AG114" i="4"/>
  <c r="V116" i="4"/>
  <c r="W119" i="4"/>
  <c r="N124" i="4"/>
  <c r="AC126" i="4"/>
  <c r="AV129" i="4"/>
  <c r="AT94" i="4"/>
  <c r="I90" i="4"/>
  <c r="AO90" i="4"/>
  <c r="AZ95" i="4"/>
  <c r="X98" i="4"/>
  <c r="AZ100" i="4"/>
  <c r="L102" i="4"/>
  <c r="W102" i="4"/>
  <c r="AG102" i="4"/>
  <c r="AR102" i="4"/>
  <c r="I105" i="4"/>
  <c r="T105" i="4"/>
  <c r="AE105" i="4"/>
  <c r="AO105" i="4"/>
  <c r="J106" i="4"/>
  <c r="AP106" i="4"/>
  <c r="G108" i="4"/>
  <c r="Q108" i="4"/>
  <c r="AB108" i="4"/>
  <c r="AM108" i="4"/>
  <c r="AW108" i="4"/>
  <c r="AH109" i="4"/>
  <c r="P111" i="4"/>
  <c r="AK111" i="4"/>
  <c r="AV111" i="4"/>
  <c r="AD112" i="4"/>
  <c r="O114" i="4"/>
  <c r="Y114" i="4"/>
  <c r="AJ114" i="4"/>
  <c r="AU114" i="4"/>
  <c r="O119" i="4"/>
  <c r="Y119" i="4"/>
  <c r="AJ119" i="4"/>
  <c r="AU119" i="4"/>
  <c r="AZ120" i="4"/>
  <c r="AD121" i="4"/>
  <c r="M123" i="4"/>
  <c r="X123" i="4"/>
  <c r="AI123" i="4"/>
  <c r="AS123" i="4"/>
  <c r="V124" i="4"/>
  <c r="AY124" i="4"/>
  <c r="K126" i="4"/>
  <c r="U126" i="4"/>
  <c r="AF126" i="4"/>
  <c r="AQ126" i="4"/>
  <c r="N127" i="4"/>
  <c r="AT127" i="4"/>
  <c r="H129" i="4"/>
  <c r="S129" i="4"/>
  <c r="AC129" i="4"/>
  <c r="AN129" i="4"/>
  <c r="AL130" i="4"/>
  <c r="J131" i="4"/>
  <c r="AP131" i="4"/>
  <c r="N132" i="4"/>
  <c r="AT132" i="4"/>
  <c r="J137" i="4"/>
  <c r="AP137" i="4"/>
  <c r="R138" i="4"/>
  <c r="AX138" i="4"/>
  <c r="Z139" i="4"/>
  <c r="AY80" i="4"/>
  <c r="AY81" i="4"/>
  <c r="K85" i="4"/>
  <c r="S85" i="4"/>
  <c r="AA85" i="4"/>
  <c r="AI85" i="4"/>
  <c r="AQ85" i="4"/>
  <c r="AY86" i="4"/>
  <c r="AY87" i="4"/>
  <c r="AY88" i="4"/>
  <c r="L90" i="4"/>
  <c r="U90" i="4"/>
  <c r="AN90" i="4"/>
  <c r="N92" i="4"/>
  <c r="AD92" i="4"/>
  <c r="AL92" i="4"/>
  <c r="AT92" i="4"/>
  <c r="J96" i="4"/>
  <c r="R96" i="4"/>
  <c r="Z96" i="4"/>
  <c r="AP96" i="4"/>
  <c r="AX96" i="4"/>
  <c r="S98" i="4"/>
  <c r="AI98" i="4"/>
  <c r="BA99" i="4"/>
  <c r="AI102" i="4"/>
  <c r="BA103" i="4"/>
  <c r="AA105" i="4"/>
  <c r="AA108" i="4"/>
  <c r="K111" i="4"/>
  <c r="AP117" i="4"/>
  <c r="AE102" i="4"/>
  <c r="G105" i="4"/>
  <c r="AM105" i="4"/>
  <c r="O108" i="4"/>
  <c r="V112" i="4"/>
  <c r="AY116" i="4"/>
  <c r="L119" i="4"/>
  <c r="AX120" i="4"/>
  <c r="AQ123" i="4"/>
  <c r="AN126" i="4"/>
  <c r="AP138" i="4"/>
  <c r="AZ94" i="4"/>
  <c r="O98" i="4"/>
  <c r="Y98" i="4"/>
  <c r="AJ98" i="4"/>
  <c r="AU98" i="4"/>
  <c r="AZ99" i="4"/>
  <c r="X102" i="4"/>
  <c r="V103" i="4"/>
  <c r="AF105" i="4"/>
  <c r="N106" i="4"/>
  <c r="AT106" i="4"/>
  <c r="H108" i="4"/>
  <c r="AC108" i="4"/>
  <c r="AN108" i="4"/>
  <c r="AL109" i="4"/>
  <c r="G111" i="4"/>
  <c r="Q111" i="4"/>
  <c r="AB111" i="4"/>
  <c r="AM111" i="4"/>
  <c r="AW111" i="4"/>
  <c r="AH112" i="4"/>
  <c r="P114" i="4"/>
  <c r="AA114" i="4"/>
  <c r="AK114" i="4"/>
  <c r="AV114" i="4"/>
  <c r="AD115" i="4"/>
  <c r="BA115" i="4"/>
  <c r="AH116" i="4"/>
  <c r="AL117" i="4"/>
  <c r="P119" i="4"/>
  <c r="AA119" i="4"/>
  <c r="AK119" i="4"/>
  <c r="AV119" i="4"/>
  <c r="AD120" i="4"/>
  <c r="AH121" i="4"/>
  <c r="O123" i="4"/>
  <c r="Y123" i="4"/>
  <c r="AJ123" i="4"/>
  <c r="AU123" i="4"/>
  <c r="Z124" i="4"/>
  <c r="L126" i="4"/>
  <c r="W126" i="4"/>
  <c r="AG126" i="4"/>
  <c r="AR126" i="4"/>
  <c r="R127" i="4"/>
  <c r="AX127" i="4"/>
  <c r="I129" i="4"/>
  <c r="T129" i="4"/>
  <c r="AE129" i="4"/>
  <c r="AO129" i="4"/>
  <c r="J130" i="4"/>
  <c r="AP130" i="4"/>
  <c r="N131" i="4"/>
  <c r="AT131" i="4"/>
  <c r="R132" i="4"/>
  <c r="AX132" i="4"/>
  <c r="N137" i="4"/>
  <c r="AT137" i="4"/>
  <c r="V138" i="4"/>
  <c r="AD139" i="4"/>
  <c r="AZ80" i="4"/>
  <c r="AZ81" i="4"/>
  <c r="L85" i="4"/>
  <c r="T85" i="4"/>
  <c r="AB85" i="4"/>
  <c r="AJ85" i="4"/>
  <c r="AR85" i="4"/>
  <c r="AZ86" i="4"/>
  <c r="AZ87" i="4"/>
  <c r="AZ88" i="4"/>
  <c r="M90" i="4"/>
  <c r="AE90" i="4"/>
  <c r="N91" i="4"/>
  <c r="V91" i="4"/>
  <c r="AD91" i="4"/>
  <c r="AL91" i="4"/>
  <c r="AT91" i="4"/>
  <c r="J95" i="4"/>
  <c r="R95" i="4"/>
  <c r="Z95" i="4"/>
  <c r="AP95" i="4"/>
  <c r="AX95" i="4"/>
  <c r="AY96" i="4"/>
  <c r="U98" i="4"/>
  <c r="AK98" i="4"/>
  <c r="N100" i="4"/>
  <c r="V100" i="4"/>
  <c r="AD100" i="4"/>
  <c r="AL100" i="4"/>
  <c r="AT100" i="4"/>
  <c r="K102" i="4"/>
  <c r="AK102" i="4"/>
  <c r="AC105" i="4"/>
  <c r="AY106" i="4"/>
  <c r="AI108" i="4"/>
  <c r="S111" i="4"/>
  <c r="T102" i="4"/>
  <c r="AB105" i="4"/>
  <c r="AU108" i="4"/>
  <c r="R115" i="4"/>
  <c r="AG119" i="4"/>
  <c r="V121" i="4"/>
  <c r="U123" i="4"/>
  <c r="AT124" i="4"/>
  <c r="AL127" i="4"/>
  <c r="R139" i="4"/>
  <c r="AB90" i="4"/>
  <c r="N94" i="4"/>
  <c r="P98" i="4"/>
  <c r="AV98" i="4"/>
  <c r="O102" i="4"/>
  <c r="Y102" i="4"/>
  <c r="AJ102" i="4"/>
  <c r="AU102" i="4"/>
  <c r="Z103" i="4"/>
  <c r="AZ103" i="4"/>
  <c r="L105" i="4"/>
  <c r="W105" i="4"/>
  <c r="AG105" i="4"/>
  <c r="AR105" i="4"/>
  <c r="I108" i="4"/>
  <c r="T108" i="4"/>
  <c r="AE108" i="4"/>
  <c r="AO108" i="4"/>
  <c r="J109" i="4"/>
  <c r="AP109" i="4"/>
  <c r="H111" i="4"/>
  <c r="AC111" i="4"/>
  <c r="AN111" i="4"/>
  <c r="AL112" i="4"/>
  <c r="G114" i="4"/>
  <c r="Q114" i="4"/>
  <c r="AB114" i="4"/>
  <c r="AM114" i="4"/>
  <c r="AW114" i="4"/>
  <c r="AH115" i="4"/>
  <c r="AL116" i="4"/>
  <c r="J117" i="4"/>
  <c r="G119" i="4"/>
  <c r="AB119" i="4"/>
  <c r="AM119" i="4"/>
  <c r="AW119" i="4"/>
  <c r="AH120" i="4"/>
  <c r="AL121" i="4"/>
  <c r="P123" i="4"/>
  <c r="AA123" i="4"/>
  <c r="AV123" i="4"/>
  <c r="AD124" i="4"/>
  <c r="BA124" i="4"/>
  <c r="M126" i="4"/>
  <c r="X126" i="4"/>
  <c r="AI126" i="4"/>
  <c r="AS126" i="4"/>
  <c r="K129" i="4"/>
  <c r="U129" i="4"/>
  <c r="AF129" i="4"/>
  <c r="AQ129" i="4"/>
  <c r="N130" i="4"/>
  <c r="AT130" i="4"/>
  <c r="R131" i="4"/>
  <c r="AX131" i="4"/>
  <c r="V132" i="4"/>
  <c r="AY132" i="4"/>
  <c r="R137" i="4"/>
  <c r="AX137" i="4"/>
  <c r="Z138" i="4"/>
  <c r="AH139" i="4"/>
  <c r="M85" i="4"/>
  <c r="U85" i="4"/>
  <c r="AC85" i="4"/>
  <c r="AK85" i="4"/>
  <c r="AS85" i="4"/>
  <c r="BA86" i="4"/>
  <c r="BA87" i="4"/>
  <c r="BA88" i="4"/>
  <c r="W90" i="4"/>
  <c r="AF90" i="4"/>
  <c r="AQ90" i="4"/>
  <c r="J94" i="4"/>
  <c r="R94" i="4"/>
  <c r="Z94" i="4"/>
  <c r="AP94" i="4"/>
  <c r="AX94" i="4"/>
  <c r="AY95" i="4"/>
  <c r="BA96" i="4"/>
  <c r="V99" i="4"/>
  <c r="AD99" i="4"/>
  <c r="AL99" i="4"/>
  <c r="M102" i="4"/>
  <c r="AQ102" i="4"/>
  <c r="AI105" i="4"/>
  <c r="BA106" i="4"/>
  <c r="AQ108" i="4"/>
  <c r="AA111" i="4"/>
  <c r="M114" i="4"/>
  <c r="AP115" i="4"/>
  <c r="AW90" i="4"/>
  <c r="AH106" i="4"/>
  <c r="AZ109" i="4"/>
  <c r="L114" i="4"/>
  <c r="AR114" i="4"/>
  <c r="Z117" i="4"/>
  <c r="AY121" i="4"/>
  <c r="AF123" i="4"/>
  <c r="S126" i="4"/>
  <c r="AD130" i="4"/>
  <c r="J138" i="4"/>
  <c r="AZ92" i="4"/>
  <c r="G98" i="4"/>
  <c r="Q98" i="4"/>
  <c r="AB98" i="4"/>
  <c r="AM98" i="4"/>
  <c r="AW98" i="4"/>
  <c r="P102" i="4"/>
  <c r="AV102" i="4"/>
  <c r="AD103" i="4"/>
  <c r="X105" i="4"/>
  <c r="V106" i="4"/>
  <c r="U108" i="4"/>
  <c r="AF108" i="4"/>
  <c r="N109" i="4"/>
  <c r="AT109" i="4"/>
  <c r="I111" i="4"/>
  <c r="T111" i="4"/>
  <c r="AE111" i="4"/>
  <c r="AO111" i="4"/>
  <c r="J112" i="4"/>
  <c r="AP112" i="4"/>
  <c r="H114" i="4"/>
  <c r="S114" i="4"/>
  <c r="AC114" i="4"/>
  <c r="AN114" i="4"/>
  <c r="AL115" i="4"/>
  <c r="J116" i="4"/>
  <c r="N117" i="4"/>
  <c r="AT117" i="4"/>
  <c r="H119" i="4"/>
  <c r="S119" i="4"/>
  <c r="AC119" i="4"/>
  <c r="AN119" i="4"/>
  <c r="J121" i="4"/>
  <c r="AP121" i="4"/>
  <c r="G123" i="4"/>
  <c r="Q123" i="4"/>
  <c r="AB123" i="4"/>
  <c r="AM123" i="4"/>
  <c r="AW123" i="4"/>
  <c r="AH124" i="4"/>
  <c r="O126" i="4"/>
  <c r="Y126" i="4"/>
  <c r="AJ126" i="4"/>
  <c r="AU126" i="4"/>
  <c r="Z127" i="4"/>
  <c r="AZ127" i="4"/>
  <c r="L129" i="4"/>
  <c r="W129" i="4"/>
  <c r="AG129" i="4"/>
  <c r="AR129" i="4"/>
  <c r="R130" i="4"/>
  <c r="AX130" i="4"/>
  <c r="V131" i="4"/>
  <c r="AY131" i="4"/>
  <c r="Z132" i="4"/>
  <c r="AZ132" i="4"/>
  <c r="V137" i="4"/>
  <c r="AD138" i="4"/>
  <c r="N80" i="4"/>
  <c r="V80" i="4"/>
  <c r="AD80" i="4"/>
  <c r="AL80" i="4"/>
  <c r="AT80" i="4"/>
  <c r="N81" i="4"/>
  <c r="V81" i="4"/>
  <c r="AD81" i="4"/>
  <c r="AT81" i="4"/>
  <c r="N86" i="4"/>
  <c r="V86" i="4"/>
  <c r="AD86" i="4"/>
  <c r="AT86" i="4"/>
  <c r="N87" i="4"/>
  <c r="V87" i="4"/>
  <c r="AD87" i="4"/>
  <c r="AL87" i="4"/>
  <c r="AT87" i="4"/>
  <c r="N88" i="4"/>
  <c r="V88" i="4"/>
  <c r="AD88" i="4"/>
  <c r="AL88" i="4"/>
  <c r="AT88" i="4"/>
  <c r="O90" i="4"/>
  <c r="X90" i="4"/>
  <c r="AR90" i="4"/>
  <c r="J93" i="4"/>
  <c r="R93" i="4"/>
  <c r="AH93" i="4"/>
  <c r="AP93" i="4"/>
  <c r="AX93" i="4"/>
  <c r="AY94" i="4"/>
  <c r="BA95" i="4"/>
  <c r="AS102" i="4"/>
  <c r="AK105" i="4"/>
  <c r="AI111" i="4"/>
  <c r="W114" i="4"/>
  <c r="Q119" i="4"/>
  <c r="AM90" i="4"/>
  <c r="AJ108" i="4"/>
  <c r="R120" i="4"/>
  <c r="K123" i="4"/>
  <c r="H126" i="4"/>
  <c r="AX139" i="4"/>
  <c r="Y90" i="4"/>
  <c r="AU90" i="4"/>
  <c r="AZ91" i="4"/>
  <c r="H98" i="4"/>
  <c r="AN98" i="4"/>
  <c r="G102" i="4"/>
  <c r="Q102" i="4"/>
  <c r="AB102" i="4"/>
  <c r="AM102" i="4"/>
  <c r="AW102" i="4"/>
  <c r="AH103" i="4"/>
  <c r="O105" i="4"/>
  <c r="Y105" i="4"/>
  <c r="AJ105" i="4"/>
  <c r="AU105" i="4"/>
  <c r="Z106" i="4"/>
  <c r="AZ106" i="4"/>
  <c r="L108" i="4"/>
  <c r="W108" i="4"/>
  <c r="AG108" i="4"/>
  <c r="AR108" i="4"/>
  <c r="U111" i="4"/>
  <c r="AF111" i="4"/>
  <c r="AT112" i="4"/>
  <c r="I114" i="4"/>
  <c r="T114" i="4"/>
  <c r="AE114" i="4"/>
  <c r="AO114" i="4"/>
  <c r="J115" i="4"/>
  <c r="N116" i="4"/>
  <c r="AT116" i="4"/>
  <c r="R117" i="4"/>
  <c r="AX117" i="4"/>
  <c r="I119" i="4"/>
  <c r="T119" i="4"/>
  <c r="J120" i="4"/>
  <c r="AP120" i="4"/>
  <c r="H123" i="4"/>
  <c r="S123" i="4"/>
  <c r="AC123" i="4"/>
  <c r="AN123" i="4"/>
  <c r="P126" i="4"/>
  <c r="AA126" i="4"/>
  <c r="AK126" i="4"/>
  <c r="AV126" i="4"/>
  <c r="AD127" i="4"/>
  <c r="BA127" i="4"/>
  <c r="M129" i="4"/>
  <c r="X129" i="4"/>
  <c r="AI129" i="4"/>
  <c r="AS129" i="4"/>
  <c r="V130" i="4"/>
  <c r="AY130" i="4"/>
  <c r="Z131" i="4"/>
  <c r="AZ131" i="4"/>
  <c r="AD132" i="4"/>
  <c r="Z137" i="4"/>
  <c r="J139" i="4"/>
  <c r="AP139" i="4"/>
  <c r="G85" i="4"/>
  <c r="O85" i="4"/>
  <c r="W85" i="4"/>
  <c r="AE85" i="4"/>
  <c r="AM85" i="4"/>
  <c r="AU85" i="4"/>
  <c r="G90" i="4"/>
  <c r="P90" i="4"/>
  <c r="AI90" i="4"/>
  <c r="AS90" i="4"/>
  <c r="J92" i="4"/>
  <c r="R92" i="4"/>
  <c r="Z92" i="4"/>
  <c r="AH92" i="4"/>
  <c r="AP92" i="4"/>
  <c r="AX92" i="4"/>
  <c r="AY93" i="4"/>
  <c r="BA94" i="4"/>
  <c r="V96" i="4"/>
  <c r="AD96" i="4"/>
  <c r="AL96" i="4"/>
  <c r="K98" i="4"/>
  <c r="AA98" i="4"/>
  <c r="AQ98" i="4"/>
  <c r="S102" i="4"/>
  <c r="K105" i="4"/>
  <c r="AQ105" i="4"/>
  <c r="AQ111" i="4"/>
  <c r="AF114" i="4"/>
  <c r="AZ116" i="4"/>
  <c r="AE119" i="4"/>
  <c r="AZ124" i="4"/>
  <c r="E60" i="4"/>
  <c r="C114" i="4"/>
  <c r="C111" i="4"/>
  <c r="F15" i="4"/>
  <c r="F20" i="4"/>
  <c r="E22" i="4"/>
  <c r="C25" i="4"/>
  <c r="F28" i="4"/>
  <c r="E31" i="4"/>
  <c r="F57" i="4"/>
  <c r="F61" i="4"/>
  <c r="F76" i="4"/>
  <c r="F81" i="4"/>
  <c r="F86" i="4"/>
  <c r="D111" i="4"/>
  <c r="D114" i="4"/>
  <c r="D119" i="4"/>
  <c r="C123" i="4"/>
  <c r="F130" i="4"/>
  <c r="BB312" i="4"/>
  <c r="V318" i="4"/>
  <c r="BB329" i="4"/>
  <c r="R338" i="4"/>
  <c r="BB350" i="4"/>
  <c r="R566" i="4"/>
  <c r="AX566" i="4"/>
  <c r="E571" i="4"/>
  <c r="R572" i="4"/>
  <c r="AA571" i="4"/>
  <c r="AK571" i="4"/>
  <c r="BB573" i="4"/>
  <c r="BB577" i="4"/>
  <c r="BB441" i="4" s="1"/>
  <c r="H584" i="4"/>
  <c r="AM584" i="4"/>
  <c r="AM448" i="4" s="1"/>
  <c r="Y584" i="4"/>
  <c r="K584" i="4"/>
  <c r="G606" i="4"/>
  <c r="AM606" i="4"/>
  <c r="BB610" i="4"/>
  <c r="L606" i="4"/>
  <c r="W606" i="4"/>
  <c r="AH612" i="4"/>
  <c r="AR606" i="4"/>
  <c r="J615" i="4"/>
  <c r="T606" i="4"/>
  <c r="AP615" i="4"/>
  <c r="U606" i="4"/>
  <c r="F627" i="4"/>
  <c r="AF625" i="4"/>
  <c r="AI625" i="4"/>
  <c r="D625" i="4"/>
  <c r="C44" i="4"/>
  <c r="C60" i="4"/>
  <c r="C74" i="4"/>
  <c r="D22" i="4"/>
  <c r="F58" i="4"/>
  <c r="F62" i="4"/>
  <c r="C119" i="4"/>
  <c r="F19" i="4"/>
  <c r="F24" i="4"/>
  <c r="D25" i="4"/>
  <c r="F27" i="4"/>
  <c r="D34" i="4"/>
  <c r="F75" i="4"/>
  <c r="F80" i="4"/>
  <c r="D98" i="4"/>
  <c r="F109" i="4"/>
  <c r="E114" i="4"/>
  <c r="F117" i="4"/>
  <c r="E119" i="4"/>
  <c r="D123" i="4"/>
  <c r="F140" i="4"/>
  <c r="G571" i="4"/>
  <c r="F575" i="4"/>
  <c r="AL575" i="4"/>
  <c r="BB576" i="4"/>
  <c r="G584" i="4"/>
  <c r="P584" i="4"/>
  <c r="S606" i="4"/>
  <c r="S470" i="4" s="1"/>
  <c r="AC606" i="4"/>
  <c r="P625" i="4"/>
  <c r="J640" i="4"/>
  <c r="AP640" i="4"/>
  <c r="J644" i="4"/>
  <c r="AP644" i="4"/>
  <c r="AR742" i="4"/>
  <c r="C34" i="4"/>
  <c r="F23" i="4"/>
  <c r="F32" i="4"/>
  <c r="E34" i="4"/>
  <c r="D38" i="4"/>
  <c r="D44" i="4"/>
  <c r="D68" i="4"/>
  <c r="F96" i="4"/>
  <c r="E98" i="4"/>
  <c r="D102" i="4"/>
  <c r="F112" i="4"/>
  <c r="F116" i="4"/>
  <c r="F121" i="4"/>
  <c r="E123" i="4"/>
  <c r="AT292" i="4"/>
  <c r="V554" i="4"/>
  <c r="AE584" i="4"/>
  <c r="C48" i="4"/>
  <c r="C108" i="4"/>
  <c r="C136" i="4"/>
  <c r="E74" i="4"/>
  <c r="F77" i="4"/>
  <c r="F91" i="4"/>
  <c r="E108" i="4"/>
  <c r="F36" i="4"/>
  <c r="E38" i="4"/>
  <c r="F41" i="4"/>
  <c r="E44" i="4"/>
  <c r="D48" i="4"/>
  <c r="F66" i="4"/>
  <c r="E68" i="4"/>
  <c r="C71" i="4"/>
  <c r="F95" i="4"/>
  <c r="F100" i="4"/>
  <c r="E102" i="4"/>
  <c r="C105" i="4"/>
  <c r="F115" i="4"/>
  <c r="F120" i="4"/>
  <c r="D126" i="4"/>
  <c r="F139" i="4"/>
  <c r="O554" i="4"/>
  <c r="AO571" i="4"/>
  <c r="R575" i="4"/>
  <c r="R439" i="4" s="1"/>
  <c r="AX575" i="4"/>
  <c r="BB581" i="4"/>
  <c r="L584" i="4"/>
  <c r="AL612" i="4"/>
  <c r="X625" i="4"/>
  <c r="AV819" i="4"/>
  <c r="T30" i="7" s="1"/>
  <c r="V804" i="4"/>
  <c r="C14" i="4"/>
  <c r="C38" i="4"/>
  <c r="C68" i="4"/>
  <c r="C98" i="4"/>
  <c r="C126" i="4"/>
  <c r="F16" i="4"/>
  <c r="F53" i="4"/>
  <c r="F72" i="4"/>
  <c r="F106" i="4"/>
  <c r="F35" i="4"/>
  <c r="F40" i="4"/>
  <c r="F46" i="4"/>
  <c r="E48" i="4"/>
  <c r="F51" i="4"/>
  <c r="D52" i="4"/>
  <c r="D71" i="4"/>
  <c r="D90" i="4"/>
  <c r="F94" i="4"/>
  <c r="F99" i="4"/>
  <c r="D105" i="4"/>
  <c r="F124" i="4"/>
  <c r="E126" i="4"/>
  <c r="C129" i="4"/>
  <c r="F133" i="4"/>
  <c r="E554" i="4"/>
  <c r="BB561" i="4"/>
  <c r="BB425" i="4" s="1"/>
  <c r="V566" i="4"/>
  <c r="R579" i="4"/>
  <c r="AL579" i="4"/>
  <c r="BB580" i="4"/>
  <c r="M584" i="4"/>
  <c r="AH585" i="4"/>
  <c r="Z593" i="4"/>
  <c r="AT593" i="4"/>
  <c r="V597" i="4"/>
  <c r="AL601" i="4"/>
  <c r="Y625" i="4"/>
  <c r="J632" i="4"/>
  <c r="AP632" i="4"/>
  <c r="BB638" i="4"/>
  <c r="N640" i="4"/>
  <c r="AT640" i="4"/>
  <c r="BB642" i="4"/>
  <c r="C52" i="4"/>
  <c r="E18" i="4"/>
  <c r="D31" i="4"/>
  <c r="F131" i="4"/>
  <c r="D14" i="4"/>
  <c r="F39" i="4"/>
  <c r="F45" i="4"/>
  <c r="F50" i="4"/>
  <c r="E52" i="4"/>
  <c r="D56" i="4"/>
  <c r="F69" i="4"/>
  <c r="E71" i="4"/>
  <c r="C79" i="4"/>
  <c r="C85" i="4"/>
  <c r="F88" i="4"/>
  <c r="E90" i="4"/>
  <c r="F93" i="4"/>
  <c r="F103" i="4"/>
  <c r="E105" i="4"/>
  <c r="D129" i="4"/>
  <c r="D136" i="4"/>
  <c r="F138" i="4"/>
  <c r="BB321" i="4"/>
  <c r="G554" i="4"/>
  <c r="R559" i="4"/>
  <c r="AX559" i="4"/>
  <c r="F563" i="4"/>
  <c r="AL563" i="4"/>
  <c r="BB564" i="4"/>
  <c r="AW571" i="4"/>
  <c r="AW435" i="4" s="1"/>
  <c r="W571" i="4"/>
  <c r="AG571" i="4"/>
  <c r="AR571" i="4"/>
  <c r="AR435" i="4" s="1"/>
  <c r="V575" i="4"/>
  <c r="AM571" i="4"/>
  <c r="H606" i="4"/>
  <c r="AN606" i="4"/>
  <c r="Z627" i="4"/>
  <c r="BB646" i="4"/>
  <c r="AH647" i="4"/>
  <c r="J650" i="4"/>
  <c r="J514" i="4" s="1"/>
  <c r="C18" i="4"/>
  <c r="C90" i="4"/>
  <c r="C102" i="4"/>
  <c r="E79" i="4"/>
  <c r="E14" i="4"/>
  <c r="F17" i="4"/>
  <c r="D18" i="4"/>
  <c r="C31" i="4"/>
  <c r="F49" i="4"/>
  <c r="F54" i="4"/>
  <c r="E56" i="4"/>
  <c r="D60" i="4"/>
  <c r="F63" i="4"/>
  <c r="D74" i="4"/>
  <c r="D79" i="4"/>
  <c r="F84" i="4"/>
  <c r="D85" i="4"/>
  <c r="F92" i="4"/>
  <c r="D108" i="4"/>
  <c r="F127" i="4"/>
  <c r="E129" i="4"/>
  <c r="F132" i="4"/>
  <c r="AO300" i="4"/>
  <c r="Z572" i="4"/>
  <c r="AE606" i="4"/>
  <c r="C56" i="4"/>
  <c r="AP650" i="4"/>
  <c r="R653" i="4"/>
  <c r="AX653" i="4"/>
  <c r="AH656" i="4"/>
  <c r="AT656" i="4"/>
  <c r="AT520" i="4" s="1"/>
  <c r="G625" i="4"/>
  <c r="R668" i="4"/>
  <c r="BB673" i="4"/>
  <c r="BB680" i="4"/>
  <c r="AL695" i="4"/>
  <c r="AH702" i="4"/>
  <c r="BB706" i="4"/>
  <c r="AL708" i="4"/>
  <c r="BB709" i="4"/>
  <c r="N711" i="4"/>
  <c r="AT711" i="4"/>
  <c r="F725" i="4"/>
  <c r="AA720" i="4"/>
  <c r="BB726" i="4"/>
  <c r="AJ720" i="4"/>
  <c r="N733" i="4"/>
  <c r="AT733" i="4"/>
  <c r="BB736" i="4"/>
  <c r="BB741" i="4"/>
  <c r="F748" i="4"/>
  <c r="C742" i="4"/>
  <c r="BC742" i="4" s="1"/>
  <c r="AI742" i="4"/>
  <c r="X742" i="4"/>
  <c r="AT757" i="4"/>
  <c r="AL763" i="4"/>
  <c r="AU761" i="4"/>
  <c r="N768" i="4"/>
  <c r="AT768" i="4"/>
  <c r="R776" i="4"/>
  <c r="F780" i="4"/>
  <c r="AL780" i="4"/>
  <c r="AH786" i="4"/>
  <c r="R789" i="4"/>
  <c r="AD789" i="4"/>
  <c r="BB790" i="4"/>
  <c r="AH792" i="4"/>
  <c r="AD801" i="4"/>
  <c r="K819" i="4"/>
  <c r="AJ707" i="4"/>
  <c r="X707" i="4"/>
  <c r="BB718" i="4"/>
  <c r="G742" i="4"/>
  <c r="R748" i="4"/>
  <c r="AM742" i="4"/>
  <c r="AX748" i="4"/>
  <c r="O742" i="4"/>
  <c r="Z751" i="4"/>
  <c r="AJ742" i="4"/>
  <c r="BB764" i="4"/>
  <c r="J801" i="4"/>
  <c r="R644" i="4"/>
  <c r="AX644" i="4"/>
  <c r="BB657" i="4"/>
  <c r="AT661" i="4"/>
  <c r="AT525" i="4" s="1"/>
  <c r="AH665" i="4"/>
  <c r="AT665" i="4"/>
  <c r="AP668" i="4"/>
  <c r="AP532" i="4" s="1"/>
  <c r="J678" i="4"/>
  <c r="AP691" i="4"/>
  <c r="AD695" i="4"/>
  <c r="G690" i="4"/>
  <c r="Z702" i="4"/>
  <c r="BB704" i="4"/>
  <c r="J721" i="4"/>
  <c r="AP721" i="4"/>
  <c r="S720" i="4"/>
  <c r="AD725" i="4"/>
  <c r="M819" i="4"/>
  <c r="W819" i="4"/>
  <c r="P707" i="4"/>
  <c r="R707" i="4" s="1"/>
  <c r="L742" i="4"/>
  <c r="W742" i="4"/>
  <c r="H742" i="4"/>
  <c r="Z650" i="4"/>
  <c r="BB652" i="4"/>
  <c r="AH653" i="4"/>
  <c r="BB662" i="4"/>
  <c r="BB666" i="4"/>
  <c r="AH668" i="4"/>
  <c r="AH532" i="4" s="1"/>
  <c r="V678" i="4"/>
  <c r="V542" i="4" s="1"/>
  <c r="J699" i="4"/>
  <c r="AP699" i="4"/>
  <c r="U707" i="4"/>
  <c r="AF707" i="4"/>
  <c r="AQ707" i="4"/>
  <c r="AH721" i="4"/>
  <c r="AD733" i="4"/>
  <c r="R737" i="4"/>
  <c r="AX737" i="4"/>
  <c r="AD757" i="4"/>
  <c r="AD768" i="4"/>
  <c r="AN761" i="4"/>
  <c r="BB775" i="4"/>
  <c r="AH776" i="4"/>
  <c r="AR761" i="4"/>
  <c r="V780" i="4"/>
  <c r="AD783" i="4"/>
  <c r="AL786" i="4"/>
  <c r="BB799" i="4"/>
  <c r="N801" i="4"/>
  <c r="AT804" i="4"/>
  <c r="BB813" i="4"/>
  <c r="BB694" i="4"/>
  <c r="L707" i="4"/>
  <c r="AP711" i="4"/>
  <c r="K720" i="4"/>
  <c r="AF720" i="4"/>
  <c r="AP733" i="4"/>
  <c r="BB747" i="4"/>
  <c r="AH748" i="4"/>
  <c r="J751" i="4"/>
  <c r="AP751" i="4"/>
  <c r="Q761" i="4"/>
  <c r="AP783" i="4"/>
  <c r="AX786" i="4"/>
  <c r="BB798" i="4"/>
  <c r="AL804" i="4"/>
  <c r="AD807" i="4"/>
  <c r="U812" i="4"/>
  <c r="V812" i="4" s="1"/>
  <c r="AH814" i="4"/>
  <c r="J647" i="4"/>
  <c r="AP647" i="4"/>
  <c r="AP511" i="4" s="1"/>
  <c r="R650" i="4"/>
  <c r="AX650" i="4"/>
  <c r="Z653" i="4"/>
  <c r="J656" i="4"/>
  <c r="J520" i="4" s="1"/>
  <c r="V656" i="4"/>
  <c r="BB675" i="4"/>
  <c r="AE690" i="4"/>
  <c r="D720" i="4"/>
  <c r="AI720" i="4"/>
  <c r="L720" i="4"/>
  <c r="AR720" i="4"/>
  <c r="AF742" i="4"/>
  <c r="AQ742" i="4"/>
  <c r="R801" i="4"/>
  <c r="G269" i="4"/>
  <c r="Q269" i="4"/>
  <c r="AB269" i="4"/>
  <c r="AM269" i="4"/>
  <c r="AW269" i="4"/>
  <c r="AH304" i="4"/>
  <c r="W313" i="4"/>
  <c r="N318" i="4"/>
  <c r="AD322" i="4"/>
  <c r="AH326" i="4"/>
  <c r="R330" i="4"/>
  <c r="J341" i="4"/>
  <c r="Z341" i="4"/>
  <c r="AP341" i="4"/>
  <c r="J344" i="4"/>
  <c r="F349" i="4"/>
  <c r="V349" i="4"/>
  <c r="AL349" i="4"/>
  <c r="BB362" i="4"/>
  <c r="AT368" i="4"/>
  <c r="AT375" i="4"/>
  <c r="R381" i="4"/>
  <c r="AH381" i="4"/>
  <c r="V384" i="4"/>
  <c r="N393" i="4"/>
  <c r="AD393" i="4"/>
  <c r="AT396" i="4"/>
  <c r="BB405" i="4"/>
  <c r="R406" i="4"/>
  <c r="AG404" i="4"/>
  <c r="AH404" i="4" s="1"/>
  <c r="AU404" i="4"/>
  <c r="BB244" i="4"/>
  <c r="N254" i="4"/>
  <c r="BB257" i="4"/>
  <c r="H269" i="4"/>
  <c r="S269" i="4"/>
  <c r="AN269" i="4"/>
  <c r="V292" i="4"/>
  <c r="V304" i="4"/>
  <c r="AI300" i="4"/>
  <c r="BB305" i="4"/>
  <c r="E300" i="4"/>
  <c r="V308" i="4"/>
  <c r="AL308" i="4"/>
  <c r="AD318" i="4"/>
  <c r="R326" i="4"/>
  <c r="J330" i="4"/>
  <c r="AD330" i="4"/>
  <c r="Z338" i="4"/>
  <c r="N355" i="4"/>
  <c r="AD355" i="4"/>
  <c r="BB361" i="4"/>
  <c r="BB367" i="4"/>
  <c r="R368" i="4"/>
  <c r="AH368" i="4"/>
  <c r="R372" i="4"/>
  <c r="AH372" i="4"/>
  <c r="R375" i="4"/>
  <c r="AH375" i="4"/>
  <c r="R378" i="4"/>
  <c r="AH378" i="4"/>
  <c r="J389" i="4"/>
  <c r="Z389" i="4"/>
  <c r="R396" i="4"/>
  <c r="AH396" i="4"/>
  <c r="R399" i="4"/>
  <c r="AH399" i="4"/>
  <c r="AX399" i="4"/>
  <c r="BB256" i="4"/>
  <c r="I269" i="4"/>
  <c r="T269" i="4"/>
  <c r="AE269" i="4"/>
  <c r="AO269" i="4"/>
  <c r="J304" i="4"/>
  <c r="AL304" i="4"/>
  <c r="R318" i="4"/>
  <c r="AT318" i="4"/>
  <c r="R322" i="4"/>
  <c r="AH322" i="4"/>
  <c r="AQ335" i="4"/>
  <c r="N341" i="4"/>
  <c r="AD341" i="4"/>
  <c r="AD344" i="4"/>
  <c r="J349" i="4"/>
  <c r="Z349" i="4"/>
  <c r="AL360" i="4"/>
  <c r="F372" i="4"/>
  <c r="V381" i="4"/>
  <c r="AL381" i="4"/>
  <c r="J384" i="4"/>
  <c r="Z384" i="4"/>
  <c r="E404" i="4"/>
  <c r="V406" i="4"/>
  <c r="U404" i="4"/>
  <c r="AK404" i="4"/>
  <c r="AL404" i="4" s="1"/>
  <c r="AW404" i="4"/>
  <c r="BB255" i="4"/>
  <c r="K269" i="4"/>
  <c r="AQ269" i="4"/>
  <c r="M283" i="4"/>
  <c r="AD288" i="4"/>
  <c r="AT288" i="4"/>
  <c r="BB291" i="4"/>
  <c r="Z304" i="4"/>
  <c r="J308" i="4"/>
  <c r="Z308" i="4"/>
  <c r="AP308" i="4"/>
  <c r="AH318" i="4"/>
  <c r="F326" i="4"/>
  <c r="AP326" i="4"/>
  <c r="AH330" i="4"/>
  <c r="AR335" i="4"/>
  <c r="R344" i="4"/>
  <c r="R355" i="4"/>
  <c r="F360" i="4"/>
  <c r="V360" i="4"/>
  <c r="F368" i="4"/>
  <c r="V368" i="4"/>
  <c r="AL368" i="4"/>
  <c r="AX368" i="4"/>
  <c r="AP384" i="4"/>
  <c r="AD389" i="4"/>
  <c r="V396" i="4"/>
  <c r="AL396" i="4"/>
  <c r="F399" i="4"/>
  <c r="V399" i="4"/>
  <c r="L269" i="4"/>
  <c r="W269" i="4"/>
  <c r="AG269" i="4"/>
  <c r="AH269" i="4" s="1"/>
  <c r="AA283" i="4"/>
  <c r="F288" i="4"/>
  <c r="R288" i="4"/>
  <c r="BB290" i="4"/>
  <c r="N304" i="4"/>
  <c r="AP304" i="4"/>
  <c r="F318" i="4"/>
  <c r="F322" i="4"/>
  <c r="V322" i="4"/>
  <c r="AL322" i="4"/>
  <c r="Z326" i="4"/>
  <c r="R341" i="4"/>
  <c r="AH341" i="4"/>
  <c r="N349" i="4"/>
  <c r="AD349" i="4"/>
  <c r="AT349" i="4"/>
  <c r="F355" i="4"/>
  <c r="Z381" i="4"/>
  <c r="AP381" i="4"/>
  <c r="N384" i="4"/>
  <c r="J406" i="4"/>
  <c r="Y404" i="4"/>
  <c r="AP406" i="4"/>
  <c r="N195" i="4"/>
  <c r="BB213" i="4"/>
  <c r="M269" i="4"/>
  <c r="X269" i="4"/>
  <c r="AI269" i="4"/>
  <c r="AS269" i="4"/>
  <c r="AD292" i="4"/>
  <c r="N308" i="4"/>
  <c r="AD308" i="4"/>
  <c r="AL318" i="4"/>
  <c r="J326" i="4"/>
  <c r="V330" i="4"/>
  <c r="AL330" i="4"/>
  <c r="AH338" i="4"/>
  <c r="V344" i="4"/>
  <c r="AX344" i="4"/>
  <c r="V355" i="4"/>
  <c r="AL355" i="4"/>
  <c r="J360" i="4"/>
  <c r="Z360" i="4"/>
  <c r="J368" i="4"/>
  <c r="Z368" i="4"/>
  <c r="AP368" i="4"/>
  <c r="R389" i="4"/>
  <c r="AH389" i="4"/>
  <c r="AP393" i="4"/>
  <c r="Z396" i="4"/>
  <c r="AP396" i="4"/>
  <c r="J399" i="4"/>
  <c r="Z399" i="4"/>
  <c r="K404" i="4"/>
  <c r="AQ404" i="4"/>
  <c r="O269" i="4"/>
  <c r="Y269" i="4"/>
  <c r="AJ269" i="4"/>
  <c r="AU269" i="4"/>
  <c r="R292" i="4"/>
  <c r="AR300" i="4"/>
  <c r="AT308" i="4"/>
  <c r="J318" i="4"/>
  <c r="J322" i="4"/>
  <c r="Z322" i="4"/>
  <c r="AP322" i="4"/>
  <c r="AD326" i="4"/>
  <c r="F341" i="4"/>
  <c r="V341" i="4"/>
  <c r="F344" i="4"/>
  <c r="AJ335" i="4"/>
  <c r="R349" i="4"/>
  <c r="AH349" i="4"/>
  <c r="AD381" i="4"/>
  <c r="R384" i="4"/>
  <c r="J393" i="4"/>
  <c r="Z393" i="4"/>
  <c r="N396" i="4"/>
  <c r="AD406" i="4"/>
  <c r="AR404" i="4"/>
  <c r="BD404" i="4" s="1"/>
  <c r="P269" i="4"/>
  <c r="AA269" i="4"/>
  <c r="AV269" i="4"/>
  <c r="AX269" i="4" s="1"/>
  <c r="V288" i="4"/>
  <c r="AL288" i="4"/>
  <c r="R308" i="4"/>
  <c r="AH308" i="4"/>
  <c r="Z318" i="4"/>
  <c r="AP318" i="4"/>
  <c r="N326" i="4"/>
  <c r="F330" i="4"/>
  <c r="X313" i="4"/>
  <c r="AP330" i="4"/>
  <c r="N330" i="4"/>
  <c r="AL338" i="4"/>
  <c r="N360" i="4"/>
  <c r="AD360" i="4"/>
  <c r="AT360" i="4"/>
  <c r="AD368" i="4"/>
  <c r="N372" i="4"/>
  <c r="AD372" i="4"/>
  <c r="N375" i="4"/>
  <c r="AD375" i="4"/>
  <c r="N378" i="4"/>
  <c r="AD378" i="4"/>
  <c r="AH384" i="4"/>
  <c r="F389" i="4"/>
  <c r="V389" i="4"/>
  <c r="AL389" i="4"/>
  <c r="AD396" i="4"/>
  <c r="N399" i="4"/>
  <c r="AD399" i="4"/>
  <c r="O404" i="4"/>
  <c r="AE404" i="4"/>
  <c r="AP360" i="4"/>
  <c r="V372" i="4"/>
  <c r="AL372" i="4"/>
  <c r="F375" i="4"/>
  <c r="V375" i="4"/>
  <c r="AL375" i="4"/>
  <c r="F378" i="4"/>
  <c r="V378" i="4"/>
  <c r="AL378" i="4"/>
  <c r="F381" i="4"/>
  <c r="R393" i="4"/>
  <c r="AH393" i="4"/>
  <c r="F396" i="4"/>
  <c r="C404" i="4"/>
  <c r="S404" i="4"/>
  <c r="AI404" i="4"/>
  <c r="AV404" i="4"/>
  <c r="BB364" i="4"/>
  <c r="Z372" i="4"/>
  <c r="AP372" i="4"/>
  <c r="J375" i="4"/>
  <c r="Z375" i="4"/>
  <c r="AP375" i="4"/>
  <c r="J378" i="4"/>
  <c r="Z378" i="4"/>
  <c r="AP378" i="4"/>
  <c r="J381" i="4"/>
  <c r="F393" i="4"/>
  <c r="V393" i="4"/>
  <c r="J396" i="4"/>
  <c r="AP399" i="4"/>
  <c r="G404" i="4"/>
  <c r="W404" i="4"/>
  <c r="AM404" i="4"/>
  <c r="AD566" i="4"/>
  <c r="AC554" i="4"/>
  <c r="V763" i="4"/>
  <c r="U761" i="4"/>
  <c r="F812" i="4"/>
  <c r="P812" i="4"/>
  <c r="R812" i="4" s="1"/>
  <c r="R814" i="4"/>
  <c r="S554" i="4"/>
  <c r="AV625" i="4"/>
  <c r="U584" i="4"/>
  <c r="V585" i="4"/>
  <c r="I584" i="4"/>
  <c r="J597" i="4"/>
  <c r="L554" i="4"/>
  <c r="AX572" i="4"/>
  <c r="AV571" i="4"/>
  <c r="S584" i="4"/>
  <c r="C625" i="4"/>
  <c r="O690" i="4"/>
  <c r="AD644" i="4"/>
  <c r="AC625" i="4"/>
  <c r="R699" i="4"/>
  <c r="Q690" i="4"/>
  <c r="R690" i="4" s="1"/>
  <c r="AX699" i="4"/>
  <c r="AW690" i="4"/>
  <c r="C584" i="4"/>
  <c r="I606" i="4"/>
  <c r="J609" i="4"/>
  <c r="AJ625" i="4"/>
  <c r="BB596" i="4"/>
  <c r="S625" i="4"/>
  <c r="U690" i="4"/>
  <c r="V690" i="4" s="1"/>
  <c r="V695" i="4"/>
  <c r="L690" i="4"/>
  <c r="N695" i="4"/>
  <c r="AU584" i="4"/>
  <c r="BB594" i="4"/>
  <c r="AD601" i="4"/>
  <c r="AP627" i="4"/>
  <c r="AP491" i="4" s="1"/>
  <c r="AJ819" i="4"/>
  <c r="AJ690" i="4"/>
  <c r="AU819" i="4"/>
  <c r="T32" i="7" s="1"/>
  <c r="AU690" i="4"/>
  <c r="D683" i="4"/>
  <c r="F26" i="7" s="1"/>
  <c r="Y683" i="4"/>
  <c r="L25" i="7" s="1"/>
  <c r="L33" i="7" s="1"/>
  <c r="AU683" i="4"/>
  <c r="T28" i="7" s="1"/>
  <c r="N559" i="4"/>
  <c r="Z559" i="4"/>
  <c r="AT559" i="4"/>
  <c r="BB562" i="4"/>
  <c r="BB426" i="4" s="1"/>
  <c r="N563" i="4"/>
  <c r="AH563" i="4"/>
  <c r="AT563" i="4"/>
  <c r="Q571" i="4"/>
  <c r="AB571" i="4"/>
  <c r="Z575" i="4"/>
  <c r="AX579" i="4"/>
  <c r="AX585" i="4"/>
  <c r="AD589" i="4"/>
  <c r="AD453" i="4" s="1"/>
  <c r="BB591" i="4"/>
  <c r="AL597" i="4"/>
  <c r="BB600" i="4"/>
  <c r="AX609" i="4"/>
  <c r="BB620" i="4"/>
  <c r="AH621" i="4"/>
  <c r="AH485" i="4" s="1"/>
  <c r="N627" i="4"/>
  <c r="AB625" i="4"/>
  <c r="W625" i="4"/>
  <c r="R632" i="4"/>
  <c r="AX632" i="4"/>
  <c r="V640" i="4"/>
  <c r="R656" i="4"/>
  <c r="AX668" i="4"/>
  <c r="AK819" i="4"/>
  <c r="BB693" i="4"/>
  <c r="AX707" i="4"/>
  <c r="N715" i="4"/>
  <c r="M707" i="4"/>
  <c r="R721" i="4"/>
  <c r="Q720" i="4"/>
  <c r="AX721" i="4"/>
  <c r="AW720" i="4"/>
  <c r="AL725" i="4"/>
  <c r="AK720" i="4"/>
  <c r="BB565" i="4"/>
  <c r="AH566" i="4"/>
  <c r="J572" i="4"/>
  <c r="S571" i="4"/>
  <c r="AC571" i="4"/>
  <c r="AP572" i="4"/>
  <c r="BA443" i="4"/>
  <c r="AP579" i="4"/>
  <c r="Q584" i="4"/>
  <c r="E584" i="4"/>
  <c r="E448" i="4" s="1"/>
  <c r="N585" i="4"/>
  <c r="AP585" i="4"/>
  <c r="V589" i="4"/>
  <c r="BB590" i="4"/>
  <c r="AX593" i="4"/>
  <c r="AD597" i="4"/>
  <c r="BB599" i="4"/>
  <c r="BB604" i="4"/>
  <c r="BB608" i="4"/>
  <c r="V609" i="4"/>
  <c r="BB614" i="4"/>
  <c r="BB478" i="4" s="1"/>
  <c r="AH615" i="4"/>
  <c r="BB619" i="4"/>
  <c r="N621" i="4"/>
  <c r="AI606" i="4"/>
  <c r="AT621" i="4"/>
  <c r="BB624" i="4"/>
  <c r="AD627" i="4"/>
  <c r="BB643" i="4"/>
  <c r="AH644" i="4"/>
  <c r="AD647" i="4"/>
  <c r="F650" i="4"/>
  <c r="AL650" i="4"/>
  <c r="BB651" i="4"/>
  <c r="N653" i="4"/>
  <c r="AT653" i="4"/>
  <c r="J668" i="4"/>
  <c r="AD668" i="4"/>
  <c r="AD532" i="4" s="1"/>
  <c r="W690" i="4"/>
  <c r="S819" i="4"/>
  <c r="S690" i="4"/>
  <c r="AB819" i="4"/>
  <c r="AB690" i="4"/>
  <c r="AD690" i="4" s="1"/>
  <c r="AM690" i="4"/>
  <c r="AI761" i="4"/>
  <c r="Q683" i="4"/>
  <c r="J25" i="7" s="1"/>
  <c r="AM683" i="4"/>
  <c r="R28" i="7" s="1"/>
  <c r="AW683" i="4"/>
  <c r="T25" i="7" s="1"/>
  <c r="X571" i="4"/>
  <c r="T571" i="4"/>
  <c r="AG606" i="4"/>
  <c r="AA606" i="4"/>
  <c r="AR625" i="4"/>
  <c r="AC819" i="4"/>
  <c r="AX691" i="4"/>
  <c r="F695" i="4"/>
  <c r="AL715" i="4"/>
  <c r="AK707" i="4"/>
  <c r="U720" i="4"/>
  <c r="AN683" i="4"/>
  <c r="R26" i="7" s="1"/>
  <c r="N566" i="4"/>
  <c r="Z566" i="4"/>
  <c r="AT566" i="4"/>
  <c r="BB569" i="4"/>
  <c r="K571" i="4"/>
  <c r="U571" i="4"/>
  <c r="AH572" i="4"/>
  <c r="AQ571" i="4"/>
  <c r="Z579" i="4"/>
  <c r="AG584" i="4"/>
  <c r="Z585" i="4"/>
  <c r="Z449" i="4" s="1"/>
  <c r="AR584" i="4"/>
  <c r="AR448" i="4" s="1"/>
  <c r="F589" i="4"/>
  <c r="F593" i="4"/>
  <c r="AH593" i="4"/>
  <c r="N597" i="4"/>
  <c r="N461" i="4" s="1"/>
  <c r="AP601" i="4"/>
  <c r="AP465" i="4" s="1"/>
  <c r="AW606" i="4"/>
  <c r="X606" i="4"/>
  <c r="AH609" i="4"/>
  <c r="AQ606" i="4"/>
  <c r="Z615" i="4"/>
  <c r="Z479" i="4" s="1"/>
  <c r="AJ606" i="4"/>
  <c r="BB622" i="4"/>
  <c r="BB486" i="4" s="1"/>
  <c r="BB629" i="4"/>
  <c r="BB493" i="4" s="1"/>
  <c r="AE625" i="4"/>
  <c r="V632" i="4"/>
  <c r="Z644" i="4"/>
  <c r="V647" i="4"/>
  <c r="AD650" i="4"/>
  <c r="F653" i="4"/>
  <c r="F517" i="4" s="1"/>
  <c r="AL653" i="4"/>
  <c r="AQ625" i="4"/>
  <c r="AD661" i="4"/>
  <c r="AD525" i="4" s="1"/>
  <c r="AV690" i="4"/>
  <c r="AH699" i="4"/>
  <c r="AG690" i="4"/>
  <c r="AR690" i="4"/>
  <c r="AQ720" i="4"/>
  <c r="L571" i="4"/>
  <c r="AJ584" i="4"/>
  <c r="AS584" i="4"/>
  <c r="AS448" i="4" s="1"/>
  <c r="AV606" i="4"/>
  <c r="AV470" i="4" s="1"/>
  <c r="C819" i="4"/>
  <c r="C690" i="4"/>
  <c r="AF819" i="4"/>
  <c r="AH691" i="4"/>
  <c r="AF690" i="4"/>
  <c r="AL566" i="4"/>
  <c r="BB567" i="4"/>
  <c r="M571" i="4"/>
  <c r="M435" i="4" s="1"/>
  <c r="AI571" i="4"/>
  <c r="AS571" i="4"/>
  <c r="J579" i="4"/>
  <c r="J585" i="4"/>
  <c r="AB584" i="4"/>
  <c r="AK584" i="4"/>
  <c r="AK448" i="4" s="1"/>
  <c r="AT585" i="4"/>
  <c r="Z589" i="4"/>
  <c r="R593" i="4"/>
  <c r="Z601" i="4"/>
  <c r="P606" i="4"/>
  <c r="P470" i="4" s="1"/>
  <c r="AK625" i="4"/>
  <c r="O625" i="4"/>
  <c r="N632" i="4"/>
  <c r="AT632" i="4"/>
  <c r="N656" i="4"/>
  <c r="AJ676" i="4"/>
  <c r="BB701" i="4"/>
  <c r="AG761" i="4"/>
  <c r="S761" i="4"/>
  <c r="Y761" i="4"/>
  <c r="Z801" i="4"/>
  <c r="W554" i="4"/>
  <c r="AG683" i="4"/>
  <c r="O25" i="7" s="1"/>
  <c r="O33" i="7" s="1"/>
  <c r="BB558" i="4"/>
  <c r="V559" i="4"/>
  <c r="AH559" i="4"/>
  <c r="J563" i="4"/>
  <c r="V563" i="4"/>
  <c r="AP563" i="4"/>
  <c r="BB574" i="4"/>
  <c r="BB438" i="4" s="1"/>
  <c r="N575" i="4"/>
  <c r="AH575" i="4"/>
  <c r="AT575" i="4"/>
  <c r="BB578" i="4"/>
  <c r="T584" i="4"/>
  <c r="AC584" i="4"/>
  <c r="AL585" i="4"/>
  <c r="AT589" i="4"/>
  <c r="J593" i="4"/>
  <c r="R601" i="4"/>
  <c r="R609" i="4"/>
  <c r="AB606" i="4"/>
  <c r="AL609" i="4"/>
  <c r="BB611" i="4"/>
  <c r="K606" i="4"/>
  <c r="K470" i="4" s="1"/>
  <c r="V612" i="4"/>
  <c r="AF606" i="4"/>
  <c r="J621" i="4"/>
  <c r="AP621" i="4"/>
  <c r="AL627" i="4"/>
  <c r="Z632" i="4"/>
  <c r="BB634" i="4"/>
  <c r="AD640" i="4"/>
  <c r="AN625" i="4"/>
  <c r="Z647" i="4"/>
  <c r="BB649" i="4"/>
  <c r="BB513" i="4" s="1"/>
  <c r="AH650" i="4"/>
  <c r="AH514" i="4" s="1"/>
  <c r="J653" i="4"/>
  <c r="AP653" i="4"/>
  <c r="AK690" i="4"/>
  <c r="AS819" i="4"/>
  <c r="S29" i="7" s="1"/>
  <c r="AS690" i="4"/>
  <c r="BB696" i="4"/>
  <c r="Y812" i="4"/>
  <c r="Z812" i="4" s="1"/>
  <c r="Z814" i="4"/>
  <c r="BB659" i="4"/>
  <c r="V661" i="4"/>
  <c r="AP661" i="4"/>
  <c r="R665" i="4"/>
  <c r="AL665" i="4"/>
  <c r="BB667" i="4"/>
  <c r="Z671" i="4"/>
  <c r="Z535" i="4" s="1"/>
  <c r="AT671" i="4"/>
  <c r="L819" i="4"/>
  <c r="U819" i="4"/>
  <c r="BB692" i="4"/>
  <c r="AX695" i="4"/>
  <c r="AL699" i="4"/>
  <c r="BB700" i="4"/>
  <c r="N702" i="4"/>
  <c r="AT702" i="4"/>
  <c r="BB705" i="4"/>
  <c r="AD708" i="4"/>
  <c r="F711" i="4"/>
  <c r="AA707" i="4"/>
  <c r="AL711" i="4"/>
  <c r="BB712" i="4"/>
  <c r="BB715" i="4"/>
  <c r="Z715" i="4"/>
  <c r="BB717" i="4"/>
  <c r="Y720" i="4"/>
  <c r="AD721" i="4"/>
  <c r="R725" i="4"/>
  <c r="AX725" i="4"/>
  <c r="N729" i="4"/>
  <c r="X720" i="4"/>
  <c r="AT729" i="4"/>
  <c r="BB732" i="4"/>
  <c r="AH733" i="4"/>
  <c r="V737" i="4"/>
  <c r="V745" i="4"/>
  <c r="AD748" i="4"/>
  <c r="F751" i="4"/>
  <c r="AL751" i="4"/>
  <c r="BB752" i="4"/>
  <c r="Z757" i="4"/>
  <c r="J763" i="4"/>
  <c r="AT763" i="4"/>
  <c r="BB766" i="4"/>
  <c r="W761" i="4"/>
  <c r="J768" i="4"/>
  <c r="AP768" i="4"/>
  <c r="BB774" i="4"/>
  <c r="N776" i="4"/>
  <c r="AT776" i="4"/>
  <c r="J783" i="4"/>
  <c r="Z786" i="4"/>
  <c r="AX789" i="4"/>
  <c r="N792" i="4"/>
  <c r="I812" i="4"/>
  <c r="J812" i="4" s="1"/>
  <c r="AS812" i="4"/>
  <c r="AT812" i="4" s="1"/>
  <c r="AA761" i="4"/>
  <c r="AJ761" i="4"/>
  <c r="AL812" i="4"/>
  <c r="J665" i="4"/>
  <c r="AD665" i="4"/>
  <c r="AX665" i="4"/>
  <c r="AX529" i="4" s="1"/>
  <c r="R671" i="4"/>
  <c r="AL671" i="4"/>
  <c r="AX678" i="4"/>
  <c r="AX542" i="4" s="1"/>
  <c r="D690" i="4"/>
  <c r="BD690" i="4" s="1"/>
  <c r="O819" i="4"/>
  <c r="X819" i="4"/>
  <c r="AH695" i="4"/>
  <c r="AD699" i="4"/>
  <c r="AL702" i="4"/>
  <c r="BB703" i="4"/>
  <c r="AS707" i="4"/>
  <c r="AT707" i="4" s="1"/>
  <c r="V708" i="4"/>
  <c r="S707" i="4"/>
  <c r="AD711" i="4"/>
  <c r="R715" i="4"/>
  <c r="AX715" i="4"/>
  <c r="AC720" i="4"/>
  <c r="V721" i="4"/>
  <c r="J725" i="4"/>
  <c r="AP725" i="4"/>
  <c r="BB730" i="4"/>
  <c r="Z733" i="4"/>
  <c r="BB735" i="4"/>
  <c r="N737" i="4"/>
  <c r="AT737" i="4"/>
  <c r="BB740" i="4"/>
  <c r="BB743" i="4"/>
  <c r="N745" i="4"/>
  <c r="AT745" i="4"/>
  <c r="V748" i="4"/>
  <c r="AD751" i="4"/>
  <c r="J757" i="4"/>
  <c r="N763" i="4"/>
  <c r="Z763" i="4"/>
  <c r="AE761" i="4"/>
  <c r="BB772" i="4"/>
  <c r="BB777" i="4"/>
  <c r="Z780" i="4"/>
  <c r="BB782" i="4"/>
  <c r="AH783" i="4"/>
  <c r="R786" i="4"/>
  <c r="BB787" i="4"/>
  <c r="AL792" i="4"/>
  <c r="BB795" i="4"/>
  <c r="E819" i="4"/>
  <c r="P819" i="4"/>
  <c r="AQ819" i="4"/>
  <c r="S32" i="7" s="1"/>
  <c r="R702" i="4"/>
  <c r="AX702" i="4"/>
  <c r="W707" i="4"/>
  <c r="AG707" i="4"/>
  <c r="J711" i="4"/>
  <c r="AD715" i="4"/>
  <c r="M720" i="4"/>
  <c r="W720" i="4"/>
  <c r="V725" i="4"/>
  <c r="R729" i="4"/>
  <c r="AB720" i="4"/>
  <c r="AX729" i="4"/>
  <c r="F733" i="4"/>
  <c r="AL733" i="4"/>
  <c r="BB734" i="4"/>
  <c r="Z737" i="4"/>
  <c r="BB739" i="4"/>
  <c r="BB756" i="4"/>
  <c r="AS761" i="4"/>
  <c r="G761" i="4"/>
  <c r="X761" i="4"/>
  <c r="BB771" i="4"/>
  <c r="AB761" i="4"/>
  <c r="AX776" i="4"/>
  <c r="BB781" i="4"/>
  <c r="N789" i="4"/>
  <c r="AH789" i="4"/>
  <c r="R792" i="4"/>
  <c r="BB794" i="4"/>
  <c r="AX797" i="4"/>
  <c r="AD656" i="4"/>
  <c r="AX656" i="4"/>
  <c r="Z668" i="4"/>
  <c r="AT668" i="4"/>
  <c r="AT532" i="4" s="1"/>
  <c r="G819" i="4"/>
  <c r="AI819" i="4"/>
  <c r="AR819" i="4"/>
  <c r="S30" i="7" s="1"/>
  <c r="R695" i="4"/>
  <c r="V699" i="4"/>
  <c r="AD702" i="4"/>
  <c r="N708" i="4"/>
  <c r="AT708" i="4"/>
  <c r="V711" i="4"/>
  <c r="J715" i="4"/>
  <c r="AP715" i="4"/>
  <c r="N721" i="4"/>
  <c r="AT721" i="4"/>
  <c r="BB724" i="4"/>
  <c r="AH725" i="4"/>
  <c r="R733" i="4"/>
  <c r="AX733" i="4"/>
  <c r="F737" i="4"/>
  <c r="AL737" i="4"/>
  <c r="BB738" i="4"/>
  <c r="E742" i="4"/>
  <c r="F745" i="4"/>
  <c r="AL745" i="4"/>
  <c r="BB746" i="4"/>
  <c r="N748" i="4"/>
  <c r="V751" i="4"/>
  <c r="BB755" i="4"/>
  <c r="AW761" i="4"/>
  <c r="BB762" i="4"/>
  <c r="K761" i="4"/>
  <c r="BB770" i="4"/>
  <c r="R780" i="4"/>
  <c r="AX780" i="4"/>
  <c r="AT783" i="4"/>
  <c r="BB810" i="4"/>
  <c r="N812" i="4"/>
  <c r="Y707" i="4"/>
  <c r="Z707" i="4" s="1"/>
  <c r="O720" i="4"/>
  <c r="AU720" i="4"/>
  <c r="H720" i="4"/>
  <c r="O761" i="4"/>
  <c r="P761" i="4"/>
  <c r="AV761" i="4"/>
  <c r="T761" i="4"/>
  <c r="V702" i="4"/>
  <c r="C707" i="4"/>
  <c r="AI707" i="4"/>
  <c r="BB714" i="4"/>
  <c r="AH715" i="4"/>
  <c r="BB719" i="4"/>
  <c r="AL721" i="4"/>
  <c r="BB722" i="4"/>
  <c r="AD737" i="4"/>
  <c r="AD745" i="4"/>
  <c r="AL748" i="4"/>
  <c r="BB749" i="4"/>
  <c r="N751" i="4"/>
  <c r="AT751" i="4"/>
  <c r="BB753" i="4"/>
  <c r="AP757" i="4"/>
  <c r="AQ761" i="4"/>
  <c r="BB784" i="4"/>
  <c r="V807" i="4"/>
  <c r="AP814" i="4"/>
  <c r="H683" i="4"/>
  <c r="G26" i="7" s="1"/>
  <c r="P683" i="4"/>
  <c r="J26" i="7" s="1"/>
  <c r="X683" i="4"/>
  <c r="L26" i="7" s="1"/>
  <c r="AF683" i="4"/>
  <c r="AV683" i="4"/>
  <c r="T26" i="7" s="1"/>
  <c r="C606" i="4"/>
  <c r="H625" i="4"/>
  <c r="Q625" i="4"/>
  <c r="R627" i="4"/>
  <c r="F671" i="4"/>
  <c r="J555" i="4"/>
  <c r="R555" i="4"/>
  <c r="R419" i="4" s="1"/>
  <c r="Z555" i="4"/>
  <c r="AH555" i="4"/>
  <c r="AP555" i="4"/>
  <c r="AX555" i="4"/>
  <c r="F566" i="4"/>
  <c r="F572" i="4"/>
  <c r="N572" i="4"/>
  <c r="V572" i="4"/>
  <c r="AD572" i="4"/>
  <c r="AL572" i="4"/>
  <c r="AL436" i="4" s="1"/>
  <c r="AT572" i="4"/>
  <c r="E606" i="4"/>
  <c r="AO606" i="4"/>
  <c r="Z609" i="4"/>
  <c r="N612" i="4"/>
  <c r="AT612" i="4"/>
  <c r="R615" i="4"/>
  <c r="R479" i="4" s="1"/>
  <c r="AX615" i="4"/>
  <c r="BB618" i="4"/>
  <c r="Z621" i="4"/>
  <c r="L625" i="4"/>
  <c r="AH627" i="4"/>
  <c r="AH491" i="4" s="1"/>
  <c r="AG625" i="4"/>
  <c r="AT627" i="4"/>
  <c r="AD632" i="4"/>
  <c r="AE554" i="4"/>
  <c r="AM554" i="4"/>
  <c r="AU554" i="4"/>
  <c r="C683" i="4"/>
  <c r="F28" i="7" s="1"/>
  <c r="K683" i="4"/>
  <c r="S683" i="4"/>
  <c r="AI683" i="4"/>
  <c r="P28" i="7" s="1"/>
  <c r="AQ683" i="4"/>
  <c r="C571" i="4"/>
  <c r="D584" i="4"/>
  <c r="D448" i="4" s="1"/>
  <c r="AT609" i="4"/>
  <c r="Z612" i="4"/>
  <c r="Z476" i="4" s="1"/>
  <c r="AD615" i="4"/>
  <c r="BB617" i="4"/>
  <c r="F621" i="4"/>
  <c r="F485" i="4" s="1"/>
  <c r="AL621" i="4"/>
  <c r="J627" i="4"/>
  <c r="V627" i="4"/>
  <c r="BB630" i="4"/>
  <c r="BB639" i="4"/>
  <c r="BB503" i="4" s="1"/>
  <c r="AH640" i="4"/>
  <c r="V644" i="4"/>
  <c r="AD678" i="4"/>
  <c r="AB676" i="4"/>
  <c r="H819" i="4"/>
  <c r="J691" i="4"/>
  <c r="H690" i="4"/>
  <c r="H554" i="4"/>
  <c r="P554" i="4"/>
  <c r="P418" i="4" s="1"/>
  <c r="X554" i="4"/>
  <c r="X418" i="4" s="1"/>
  <c r="AF554" i="4"/>
  <c r="AN554" i="4"/>
  <c r="AN418" i="4" s="1"/>
  <c r="AV554" i="4"/>
  <c r="L683" i="4"/>
  <c r="H26" i="7" s="1"/>
  <c r="T683" i="4"/>
  <c r="K26" i="7" s="1"/>
  <c r="AB683" i="4"/>
  <c r="N26" i="7" s="1"/>
  <c r="AJ683" i="4"/>
  <c r="AR683" i="4"/>
  <c r="AW625" i="4"/>
  <c r="AX627" i="4"/>
  <c r="I554" i="4"/>
  <c r="Q554" i="4"/>
  <c r="Y554" i="4"/>
  <c r="AG554" i="4"/>
  <c r="AO554" i="4"/>
  <c r="AW554" i="4"/>
  <c r="E683" i="4"/>
  <c r="F25" i="7" s="1"/>
  <c r="F33" i="7" s="1"/>
  <c r="M683" i="4"/>
  <c r="U683" i="4"/>
  <c r="K25" i="7" s="1"/>
  <c r="K33" i="7" s="1"/>
  <c r="AC683" i="4"/>
  <c r="AK683" i="4"/>
  <c r="P25" i="7" s="1"/>
  <c r="P33" i="7" s="1"/>
  <c r="AS683" i="4"/>
  <c r="AS606" i="4"/>
  <c r="AD609" i="4"/>
  <c r="R612" i="4"/>
  <c r="AX612" i="4"/>
  <c r="V615" i="4"/>
  <c r="AD621" i="4"/>
  <c r="AD485" i="4" s="1"/>
  <c r="BB623" i="4"/>
  <c r="BB626" i="4"/>
  <c r="BB628" i="4"/>
  <c r="BB631" i="4"/>
  <c r="BB637" i="4"/>
  <c r="Z640" i="4"/>
  <c r="N644" i="4"/>
  <c r="AT644" i="4"/>
  <c r="AT508" i="4" s="1"/>
  <c r="F555" i="4"/>
  <c r="N555" i="4"/>
  <c r="V555" i="4"/>
  <c r="AD555" i="4"/>
  <c r="AL555" i="4"/>
  <c r="AT555" i="4"/>
  <c r="AK606" i="4"/>
  <c r="AP671" i="4"/>
  <c r="AP535" i="4" s="1"/>
  <c r="AO625" i="4"/>
  <c r="G683" i="4"/>
  <c r="G28" i="7" s="1"/>
  <c r="O683" i="4"/>
  <c r="J28" i="7" s="1"/>
  <c r="W683" i="4"/>
  <c r="BB605" i="4"/>
  <c r="BB469" i="4" s="1"/>
  <c r="N609" i="4"/>
  <c r="J612" i="4"/>
  <c r="J476" i="4" s="1"/>
  <c r="AP612" i="4"/>
  <c r="AP476" i="4" s="1"/>
  <c r="BB613" i="4"/>
  <c r="N615" i="4"/>
  <c r="AT615" i="4"/>
  <c r="V621" i="4"/>
  <c r="V485" i="4" s="1"/>
  <c r="BB635" i="4"/>
  <c r="R640" i="4"/>
  <c r="AX640" i="4"/>
  <c r="F644" i="4"/>
  <c r="AL644" i="4"/>
  <c r="I625" i="4"/>
  <c r="J661" i="4"/>
  <c r="AP656" i="4"/>
  <c r="AP520" i="4" s="1"/>
  <c r="AP665" i="4"/>
  <c r="AP529" i="4" s="1"/>
  <c r="AX671" i="4"/>
  <c r="G676" i="4"/>
  <c r="R678" i="4"/>
  <c r="R542" i="4" s="1"/>
  <c r="E625" i="4"/>
  <c r="M625" i="4"/>
  <c r="AS625" i="4"/>
  <c r="Z656" i="4"/>
  <c r="AL661" i="4"/>
  <c r="Z665" i="4"/>
  <c r="AL668" i="4"/>
  <c r="AL532" i="4" s="1"/>
  <c r="AH671" i="4"/>
  <c r="AH535" i="4" s="1"/>
  <c r="BB677" i="4"/>
  <c r="BB541" i="4" s="1"/>
  <c r="J702" i="4"/>
  <c r="I690" i="4"/>
  <c r="AP702" i="4"/>
  <c r="AO690" i="4"/>
  <c r="AP690" i="4" s="1"/>
  <c r="J729" i="4"/>
  <c r="I720" i="4"/>
  <c r="T720" i="4"/>
  <c r="AP729" i="4"/>
  <c r="AO720" i="4"/>
  <c r="AP720" i="4" s="1"/>
  <c r="BB655" i="4"/>
  <c r="BB519" i="4" s="1"/>
  <c r="N661" i="4"/>
  <c r="N525" i="4" s="1"/>
  <c r="BB664" i="4"/>
  <c r="N668" i="4"/>
  <c r="J671" i="4"/>
  <c r="J535" i="4" s="1"/>
  <c r="N676" i="4"/>
  <c r="AT676" i="4"/>
  <c r="AP678" i="4"/>
  <c r="Z699" i="4"/>
  <c r="Y690" i="4"/>
  <c r="Z690" i="4" s="1"/>
  <c r="BB654" i="4"/>
  <c r="F661" i="4"/>
  <c r="F525" i="4" s="1"/>
  <c r="BB663" i="4"/>
  <c r="F668" i="4"/>
  <c r="BB670" i="4"/>
  <c r="BB534" i="4" s="1"/>
  <c r="D676" i="4"/>
  <c r="F678" i="4"/>
  <c r="AH678" i="4"/>
  <c r="D819" i="4"/>
  <c r="I676" i="4"/>
  <c r="Q676" i="4"/>
  <c r="Y676" i="4"/>
  <c r="AG676" i="4"/>
  <c r="AO676" i="4"/>
  <c r="AW676" i="4"/>
  <c r="E690" i="4"/>
  <c r="BE690" i="4" s="1"/>
  <c r="M690" i="4"/>
  <c r="N690" i="4" s="1"/>
  <c r="I819" i="4"/>
  <c r="Q819" i="4"/>
  <c r="Y819" i="4"/>
  <c r="AG819" i="4"/>
  <c r="AW819" i="4"/>
  <c r="T29" i="7" s="1"/>
  <c r="N699" i="4"/>
  <c r="AA819" i="4"/>
  <c r="F699" i="4"/>
  <c r="AT748" i="4"/>
  <c r="AS742" i="4"/>
  <c r="AP786" i="4"/>
  <c r="AO761" i="4"/>
  <c r="T819" i="4"/>
  <c r="AE720" i="4"/>
  <c r="F691" i="4"/>
  <c r="N691" i="4"/>
  <c r="V691" i="4"/>
  <c r="AD691" i="4"/>
  <c r="AL691" i="4"/>
  <c r="AT691" i="4"/>
  <c r="AE819" i="4"/>
  <c r="F707" i="4"/>
  <c r="O707" i="4"/>
  <c r="AU707" i="4"/>
  <c r="AH737" i="4"/>
  <c r="AG720" i="4"/>
  <c r="M742" i="4"/>
  <c r="N742" i="4" s="1"/>
  <c r="F702" i="4"/>
  <c r="F708" i="4"/>
  <c r="F715" i="4"/>
  <c r="F721" i="4"/>
  <c r="AD729" i="4"/>
  <c r="BB731" i="4"/>
  <c r="AK742" i="4"/>
  <c r="Y742" i="4"/>
  <c r="Z745" i="4"/>
  <c r="AC761" i="4"/>
  <c r="AD763" i="4"/>
  <c r="Z768" i="4"/>
  <c r="AD776" i="4"/>
  <c r="N783" i="4"/>
  <c r="V729" i="4"/>
  <c r="Q742" i="4"/>
  <c r="R742" i="4" s="1"/>
  <c r="R745" i="4"/>
  <c r="AW742" i="4"/>
  <c r="AX742" i="4" s="1"/>
  <c r="AX745" i="4"/>
  <c r="R768" i="4"/>
  <c r="AX768" i="4"/>
  <c r="V776" i="4"/>
  <c r="L761" i="4"/>
  <c r="AK761" i="4"/>
  <c r="AL789" i="4"/>
  <c r="J708" i="4"/>
  <c r="R708" i="4"/>
  <c r="Z708" i="4"/>
  <c r="AH708" i="4"/>
  <c r="AP708" i="4"/>
  <c r="AX708" i="4"/>
  <c r="I742" i="4"/>
  <c r="J745" i="4"/>
  <c r="AO742" i="4"/>
  <c r="AP745" i="4"/>
  <c r="N786" i="4"/>
  <c r="M761" i="4"/>
  <c r="Z729" i="4"/>
  <c r="J733" i="4"/>
  <c r="AF761" i="4"/>
  <c r="D761" i="4"/>
  <c r="BB779" i="4"/>
  <c r="AH780" i="4"/>
  <c r="J789" i="4"/>
  <c r="I761" i="4"/>
  <c r="F729" i="4"/>
  <c r="AL729" i="4"/>
  <c r="U742" i="4"/>
  <c r="V742" i="4" s="1"/>
  <c r="AG742" i="4"/>
  <c r="AH745" i="4"/>
  <c r="AM761" i="4"/>
  <c r="C761" i="4"/>
  <c r="BB767" i="4"/>
  <c r="AH768" i="4"/>
  <c r="F776" i="4"/>
  <c r="AL776" i="4"/>
  <c r="BB778" i="4"/>
  <c r="V783" i="4"/>
  <c r="F763" i="4"/>
  <c r="V786" i="4"/>
  <c r="BB811" i="4"/>
  <c r="F786" i="4"/>
  <c r="BB788" i="4"/>
  <c r="F792" i="4"/>
  <c r="BB793" i="4"/>
  <c r="AP797" i="4"/>
  <c r="AL801" i="4"/>
  <c r="Z804" i="4"/>
  <c r="N807" i="4"/>
  <c r="BB809" i="4"/>
  <c r="AL814" i="4"/>
  <c r="F783" i="4"/>
  <c r="AX783" i="4"/>
  <c r="R804" i="4"/>
  <c r="F807" i="4"/>
  <c r="BB808" i="4"/>
  <c r="AD814" i="4"/>
  <c r="BB818" i="4"/>
  <c r="Z797" i="4"/>
  <c r="V801" i="4"/>
  <c r="J804" i="4"/>
  <c r="BB817" i="4"/>
  <c r="AT786" i="4"/>
  <c r="AP789" i="4"/>
  <c r="R797" i="4"/>
  <c r="BB803" i="4"/>
  <c r="N814" i="4"/>
  <c r="AP812" i="4"/>
  <c r="BB816" i="4"/>
  <c r="Z783" i="4"/>
  <c r="J797" i="4"/>
  <c r="F801" i="4"/>
  <c r="BB802" i="4"/>
  <c r="AT807" i="4"/>
  <c r="F814" i="4"/>
  <c r="AH812" i="4"/>
  <c r="BB815" i="4"/>
  <c r="AD786" i="4"/>
  <c r="Z789" i="4"/>
  <c r="AD792" i="4"/>
  <c r="BB796" i="4"/>
  <c r="AX804" i="4"/>
  <c r="AL807" i="4"/>
  <c r="AN165" i="4"/>
  <c r="P165" i="4"/>
  <c r="AG200" i="4"/>
  <c r="V220" i="4"/>
  <c r="AH225" i="4"/>
  <c r="AL233" i="4"/>
  <c r="BB234" i="4"/>
  <c r="AX254" i="4"/>
  <c r="AH258" i="4"/>
  <c r="J261" i="4"/>
  <c r="R264" i="4"/>
  <c r="BB299" i="4"/>
  <c r="AC300" i="4"/>
  <c r="BB306" i="4"/>
  <c r="G313" i="4"/>
  <c r="AX314" i="4"/>
  <c r="AR313" i="4"/>
  <c r="AT338" i="4"/>
  <c r="BB340" i="4"/>
  <c r="BB374" i="4"/>
  <c r="K353" i="4"/>
  <c r="BB382" i="4"/>
  <c r="J249" i="4"/>
  <c r="BB294" i="4"/>
  <c r="AT295" i="4"/>
  <c r="BB297" i="4"/>
  <c r="AK300" i="4"/>
  <c r="AX326" i="4"/>
  <c r="S335" i="4"/>
  <c r="BB342" i="4"/>
  <c r="C335" i="4"/>
  <c r="BB354" i="4"/>
  <c r="AE353" i="4"/>
  <c r="BB387" i="4"/>
  <c r="AX393" i="4"/>
  <c r="BB398" i="4"/>
  <c r="Z220" i="4"/>
  <c r="AL240" i="4"/>
  <c r="AS283" i="4"/>
  <c r="BB293" i="4"/>
  <c r="E335" i="4"/>
  <c r="AX360" i="4"/>
  <c r="BB365" i="4"/>
  <c r="BB377" i="4"/>
  <c r="BB386" i="4"/>
  <c r="AL395" i="4"/>
  <c r="AL406" i="4"/>
  <c r="AX406" i="4"/>
  <c r="BB192" i="4"/>
  <c r="AL195" i="4"/>
  <c r="J237" i="4"/>
  <c r="Z243" i="4"/>
  <c r="AT246" i="4"/>
  <c r="BB248" i="4"/>
  <c r="AH249" i="4"/>
  <c r="R258" i="4"/>
  <c r="AX258" i="4"/>
  <c r="Z261" i="4"/>
  <c r="AH264" i="4"/>
  <c r="AF283" i="4"/>
  <c r="L411" i="4"/>
  <c r="AU283" i="4"/>
  <c r="N288" i="4"/>
  <c r="AX292" i="4"/>
  <c r="Z330" i="4"/>
  <c r="O335" i="4"/>
  <c r="BB376" i="4"/>
  <c r="BB379" i="4"/>
  <c r="BB385" i="4"/>
  <c r="Y283" i="4"/>
  <c r="AV283" i="4"/>
  <c r="BB333" i="4"/>
  <c r="D411" i="4"/>
  <c r="C313" i="4"/>
  <c r="N179" i="4"/>
  <c r="BB182" i="4"/>
  <c r="AH183" i="4"/>
  <c r="V187" i="4"/>
  <c r="BB235" i="4"/>
  <c r="AT237" i="4"/>
  <c r="AL254" i="4"/>
  <c r="AN411" i="4"/>
  <c r="N292" i="4"/>
  <c r="AT304" i="4"/>
  <c r="BB307" i="4"/>
  <c r="BA45" i="4"/>
  <c r="AT326" i="4"/>
  <c r="AX330" i="4"/>
  <c r="N345" i="4"/>
  <c r="N75" i="4" s="1"/>
  <c r="R160" i="4"/>
  <c r="AX160" i="4"/>
  <c r="F166" i="4"/>
  <c r="AL166" i="4"/>
  <c r="BB167" i="4"/>
  <c r="N169" i="4"/>
  <c r="AT169" i="4"/>
  <c r="AH237" i="4"/>
  <c r="J240" i="4"/>
  <c r="R243" i="4"/>
  <c r="AL246" i="4"/>
  <c r="Q283" i="4"/>
  <c r="AC284" i="4"/>
  <c r="AC283" i="4" s="1"/>
  <c r="AQ300" i="4"/>
  <c r="F308" i="4"/>
  <c r="BB310" i="4"/>
  <c r="AU313" i="4"/>
  <c r="BB320" i="4"/>
  <c r="Z332" i="4"/>
  <c r="Z344" i="4"/>
  <c r="BB348" i="4"/>
  <c r="BB366" i="4"/>
  <c r="AT384" i="4"/>
  <c r="AX396" i="4"/>
  <c r="J404" i="4"/>
  <c r="L148" i="4"/>
  <c r="W148" i="4"/>
  <c r="AQ148" i="4"/>
  <c r="O165" i="4"/>
  <c r="AU165" i="4"/>
  <c r="AI218" i="4"/>
  <c r="R249" i="4"/>
  <c r="H411" i="4"/>
  <c r="AE411" i="4"/>
  <c r="O18" i="7" s="1"/>
  <c r="AO283" i="4"/>
  <c r="J288" i="4"/>
  <c r="AE300" i="4"/>
  <c r="AV313" i="4"/>
  <c r="BB319" i="4"/>
  <c r="BB327" i="4"/>
  <c r="S353" i="4"/>
  <c r="BB356" i="4"/>
  <c r="AV353" i="4"/>
  <c r="AT372" i="4"/>
  <c r="F404" i="4"/>
  <c r="K218" i="4"/>
  <c r="AG300" i="4"/>
  <c r="Q313" i="4"/>
  <c r="U326" i="4"/>
  <c r="V326" i="4" s="1"/>
  <c r="AS335" i="4"/>
  <c r="AO165" i="4"/>
  <c r="AO30" i="4" s="1"/>
  <c r="X178" i="4"/>
  <c r="BB204" i="4"/>
  <c r="N206" i="4"/>
  <c r="X200" i="4"/>
  <c r="V214" i="4"/>
  <c r="AD233" i="4"/>
  <c r="AT240" i="4"/>
  <c r="Z258" i="4"/>
  <c r="BB286" i="4"/>
  <c r="W283" i="4"/>
  <c r="AX288" i="4"/>
  <c r="F292" i="4"/>
  <c r="BB303" i="4"/>
  <c r="K300" i="4"/>
  <c r="AT314" i="4"/>
  <c r="BB316" i="4"/>
  <c r="AX322" i="4"/>
  <c r="Q335" i="4"/>
  <c r="AU335" i="4"/>
  <c r="AT341" i="4"/>
  <c r="AX378" i="4"/>
  <c r="AX381" i="4"/>
  <c r="AX384" i="4"/>
  <c r="AT389" i="4"/>
  <c r="K165" i="4"/>
  <c r="V166" i="4"/>
  <c r="AF165" i="4"/>
  <c r="AQ165" i="4"/>
  <c r="H165" i="4"/>
  <c r="AD169" i="4"/>
  <c r="R173" i="4"/>
  <c r="AM178" i="4"/>
  <c r="AW178" i="4"/>
  <c r="AA178" i="4"/>
  <c r="O178" i="4"/>
  <c r="AI283" i="4"/>
  <c r="BB285" i="4"/>
  <c r="AM283" i="4"/>
  <c r="G300" i="4"/>
  <c r="AV300" i="4"/>
  <c r="BB337" i="4"/>
  <c r="AI335" i="4"/>
  <c r="AX372" i="4"/>
  <c r="BB392" i="4"/>
  <c r="AB148" i="4"/>
  <c r="S178" i="4"/>
  <c r="AC178" i="4"/>
  <c r="R225" i="4"/>
  <c r="AP237" i="4"/>
  <c r="AW300" i="4"/>
  <c r="S313" i="4"/>
  <c r="G335" i="4"/>
  <c r="AA353" i="4"/>
  <c r="AQ353" i="4"/>
  <c r="H148" i="4"/>
  <c r="S148" i="4"/>
  <c r="AC148" i="4"/>
  <c r="AN148" i="4"/>
  <c r="V203" i="4"/>
  <c r="AL261" i="4"/>
  <c r="O283" i="4"/>
  <c r="AE313" i="4"/>
  <c r="AM335" i="4"/>
  <c r="BB371" i="4"/>
  <c r="J153" i="4"/>
  <c r="E160" i="4"/>
  <c r="Z191" i="4"/>
  <c r="BB197" i="4"/>
  <c r="H200" i="4"/>
  <c r="S200" i="4"/>
  <c r="AL206" i="4"/>
  <c r="BB207" i="4"/>
  <c r="Z214" i="4"/>
  <c r="AT214" i="4"/>
  <c r="BB217" i="4"/>
  <c r="BB219" i="4"/>
  <c r="X218" i="4"/>
  <c r="Z225" i="4"/>
  <c r="R237" i="4"/>
  <c r="J243" i="4"/>
  <c r="BB253" i="4"/>
  <c r="AE283" i="4"/>
  <c r="AR411" i="4"/>
  <c r="BB287" i="4"/>
  <c r="BB296" i="4"/>
  <c r="AT301" i="4"/>
  <c r="AX304" i="4"/>
  <c r="AA300" i="4"/>
  <c r="AX308" i="4"/>
  <c r="AM313" i="4"/>
  <c r="E313" i="4"/>
  <c r="AT330" i="4"/>
  <c r="Y335" i="4"/>
  <c r="AC335" i="4"/>
  <c r="AT355" i="4"/>
  <c r="BB358" i="4"/>
  <c r="W353" i="4"/>
  <c r="BB370" i="4"/>
  <c r="AX389" i="4"/>
  <c r="AK399" i="4"/>
  <c r="BB402" i="4"/>
  <c r="F406" i="4"/>
  <c r="AH406" i="4"/>
  <c r="AT406" i="4"/>
  <c r="X411" i="4"/>
  <c r="AS411" i="4"/>
  <c r="AU300" i="4"/>
  <c r="AW313" i="4"/>
  <c r="AX341" i="4"/>
  <c r="BB345" i="4"/>
  <c r="BB357" i="4"/>
  <c r="BB369" i="4"/>
  <c r="BB380" i="4"/>
  <c r="BB394" i="4"/>
  <c r="BB400" i="4"/>
  <c r="BB401" i="4"/>
  <c r="Q404" i="4"/>
  <c r="AC404" i="4"/>
  <c r="AA165" i="4"/>
  <c r="AV165" i="4"/>
  <c r="BB172" i="4"/>
  <c r="BB177" i="4"/>
  <c r="AD187" i="4"/>
  <c r="R191" i="4"/>
  <c r="AD206" i="4"/>
  <c r="AL214" i="4"/>
  <c r="BB215" i="4"/>
  <c r="BB80" i="4" s="1"/>
  <c r="AX225" i="4"/>
  <c r="V233" i="4"/>
  <c r="AQ218" i="4"/>
  <c r="F240" i="4"/>
  <c r="J246" i="4"/>
  <c r="AT254" i="4"/>
  <c r="P283" i="4"/>
  <c r="C411" i="4"/>
  <c r="F18" i="7" s="1"/>
  <c r="AJ411" i="4"/>
  <c r="V285" i="4"/>
  <c r="V15" i="4" s="1"/>
  <c r="N293" i="4"/>
  <c r="N23" i="4" s="1"/>
  <c r="AS300" i="4"/>
  <c r="O300" i="4"/>
  <c r="BB302" i="4"/>
  <c r="AO314" i="4"/>
  <c r="AP314" i="4" s="1"/>
  <c r="AT322" i="4"/>
  <c r="BB325" i="4"/>
  <c r="BB334" i="4"/>
  <c r="AA335" i="4"/>
  <c r="AT344" i="4"/>
  <c r="BB351" i="4"/>
  <c r="AT381" i="4"/>
  <c r="AD195" i="4"/>
  <c r="BB202" i="4"/>
  <c r="R214" i="4"/>
  <c r="R240" i="4"/>
  <c r="Z264" i="4"/>
  <c r="O411" i="4"/>
  <c r="J18" i="7" s="1"/>
  <c r="AV411" i="4"/>
  <c r="AK283" i="4"/>
  <c r="AL301" i="4"/>
  <c r="Q300" i="4"/>
  <c r="AA313" i="4"/>
  <c r="AG313" i="4"/>
  <c r="AO404" i="4"/>
  <c r="Z404" i="4"/>
  <c r="P148" i="4"/>
  <c r="AA148" i="4"/>
  <c r="AF148" i="4"/>
  <c r="J191" i="4"/>
  <c r="AI200" i="4"/>
  <c r="AS200" i="4"/>
  <c r="K200" i="4"/>
  <c r="AP225" i="4"/>
  <c r="BB231" i="4"/>
  <c r="BB236" i="4"/>
  <c r="AD249" i="4"/>
  <c r="AX249" i="4"/>
  <c r="F264" i="4"/>
  <c r="BB275" i="4"/>
  <c r="X283" i="4"/>
  <c r="AN283" i="4"/>
  <c r="E411" i="4"/>
  <c r="P411" i="4"/>
  <c r="AM411" i="4"/>
  <c r="R18" i="7" s="1"/>
  <c r="BB289" i="4"/>
  <c r="AW295" i="4"/>
  <c r="AW25" i="4" s="1"/>
  <c r="C300" i="4"/>
  <c r="BC300" i="4" s="1"/>
  <c r="AM300" i="4"/>
  <c r="F304" i="4"/>
  <c r="S300" i="4"/>
  <c r="AC313" i="4"/>
  <c r="AH314" i="4"/>
  <c r="BB323" i="4"/>
  <c r="BB331" i="4"/>
  <c r="AH337" i="4"/>
  <c r="U335" i="4"/>
  <c r="AV335" i="4"/>
  <c r="Y353" i="4"/>
  <c r="AU353" i="4"/>
  <c r="BB373" i="4"/>
  <c r="AX375" i="4"/>
  <c r="N382" i="4"/>
  <c r="N112" i="4" s="1"/>
  <c r="AR353" i="4"/>
  <c r="BD353" i="4" s="1"/>
  <c r="AI353" i="4"/>
  <c r="BB397" i="4"/>
  <c r="G148" i="4"/>
  <c r="AM148" i="4"/>
  <c r="AW148" i="4"/>
  <c r="AH191" i="4"/>
  <c r="V209" i="4"/>
  <c r="E283" i="4"/>
  <c r="G411" i="4"/>
  <c r="G18" i="7" s="1"/>
  <c r="U300" i="4"/>
  <c r="AJ300" i="4"/>
  <c r="BD300" i="4" s="1"/>
  <c r="W335" i="4"/>
  <c r="BB347" i="4"/>
  <c r="O353" i="4"/>
  <c r="AT399" i="4"/>
  <c r="I165" i="4"/>
  <c r="AE165" i="4"/>
  <c r="Z206" i="4"/>
  <c r="AG218" i="4"/>
  <c r="AR218" i="4"/>
  <c r="Z237" i="4"/>
  <c r="V254" i="4"/>
  <c r="H283" i="4"/>
  <c r="I283" i="4"/>
  <c r="AQ283" i="4"/>
  <c r="AH301" i="4"/>
  <c r="BB309" i="4"/>
  <c r="AL314" i="4"/>
  <c r="O313" i="4"/>
  <c r="AX318" i="4"/>
  <c r="X335" i="4"/>
  <c r="K335" i="4"/>
  <c r="BB359" i="4"/>
  <c r="AH365" i="4"/>
  <c r="AT393" i="4"/>
  <c r="BB403" i="4"/>
  <c r="BB410" i="4"/>
  <c r="K411" i="4"/>
  <c r="H18" i="7" s="1"/>
  <c r="S411" i="4"/>
  <c r="K18" i="7" s="1"/>
  <c r="AA411" i="4"/>
  <c r="N18" i="7" s="1"/>
  <c r="AI411" i="4"/>
  <c r="P18" i="7" s="1"/>
  <c r="AQ411" i="4"/>
  <c r="S18" i="7" s="1"/>
  <c r="J295" i="4"/>
  <c r="M300" i="4"/>
  <c r="AP301" i="4"/>
  <c r="AX301" i="4"/>
  <c r="R304" i="4"/>
  <c r="Q353" i="4"/>
  <c r="R360" i="4"/>
  <c r="I353" i="4"/>
  <c r="J355" i="4"/>
  <c r="AG283" i="4"/>
  <c r="U284" i="4"/>
  <c r="BE284" i="4" s="1"/>
  <c r="AL292" i="4"/>
  <c r="W300" i="4"/>
  <c r="N314" i="4"/>
  <c r="AK326" i="4"/>
  <c r="BB328" i="4"/>
  <c r="AD338" i="4"/>
  <c r="BB339" i="4"/>
  <c r="M338" i="4"/>
  <c r="BE338" i="4" s="1"/>
  <c r="BF338" i="4" s="1"/>
  <c r="N339" i="4"/>
  <c r="N69" i="4" s="1"/>
  <c r="AL341" i="4"/>
  <c r="AW353" i="4"/>
  <c r="AX355" i="4"/>
  <c r="AS353" i="4"/>
  <c r="AT378" i="4"/>
  <c r="E353" i="4"/>
  <c r="F384" i="4"/>
  <c r="BB409" i="4"/>
  <c r="AH344" i="4"/>
  <c r="AG335" i="4"/>
  <c r="F284" i="4"/>
  <c r="N284" i="4"/>
  <c r="AL284" i="4"/>
  <c r="AT284" i="4"/>
  <c r="J292" i="4"/>
  <c r="BB301" i="4"/>
  <c r="BB317" i="4"/>
  <c r="Z317" i="4"/>
  <c r="AE335" i="4"/>
  <c r="BB408" i="4"/>
  <c r="Z314" i="4"/>
  <c r="Y313" i="4"/>
  <c r="AP338" i="4"/>
  <c r="C283" i="4"/>
  <c r="K283" i="4"/>
  <c r="W411" i="4"/>
  <c r="L18" i="7" s="1"/>
  <c r="AU411" i="4"/>
  <c r="T18" i="7" s="1"/>
  <c r="I300" i="4"/>
  <c r="Y300" i="4"/>
  <c r="I313" i="4"/>
  <c r="AS313" i="4"/>
  <c r="BB324" i="4"/>
  <c r="R332" i="4"/>
  <c r="BB336" i="4"/>
  <c r="M344" i="4"/>
  <c r="BE344" i="4" s="1"/>
  <c r="BF344" i="4" s="1"/>
  <c r="AP355" i="4"/>
  <c r="BB390" i="4"/>
  <c r="BB407" i="4"/>
  <c r="BB352" i="4"/>
  <c r="AP352" i="4"/>
  <c r="AO349" i="4"/>
  <c r="AO79" i="4" s="1"/>
  <c r="D283" i="4"/>
  <c r="BD283" i="4" s="1"/>
  <c r="L283" i="4"/>
  <c r="T283" i="4"/>
  <c r="AB283" i="4"/>
  <c r="AJ283" i="4"/>
  <c r="AR283" i="4"/>
  <c r="K313" i="4"/>
  <c r="N322" i="4"/>
  <c r="AO344" i="4"/>
  <c r="AO74" i="4" s="1"/>
  <c r="BB346" i="4"/>
  <c r="AK344" i="4"/>
  <c r="AK74" i="4" s="1"/>
  <c r="AL347" i="4"/>
  <c r="AM353" i="4"/>
  <c r="AG360" i="4"/>
  <c r="AG90" i="4" s="1"/>
  <c r="AH366" i="4"/>
  <c r="J372" i="4"/>
  <c r="BB383" i="4"/>
  <c r="N383" i="4"/>
  <c r="M381" i="4"/>
  <c r="M111" i="4" s="1"/>
  <c r="AL384" i="4"/>
  <c r="N406" i="4"/>
  <c r="M404" i="4"/>
  <c r="I411" i="4"/>
  <c r="Q411" i="4"/>
  <c r="Y411" i="4"/>
  <c r="M313" i="4"/>
  <c r="AQ313" i="4"/>
  <c r="C353" i="4"/>
  <c r="BC353" i="4" s="1"/>
  <c r="BB378" i="4"/>
  <c r="N389" i="4"/>
  <c r="J284" i="4"/>
  <c r="R284" i="4"/>
  <c r="Z284" i="4"/>
  <c r="AH284" i="4"/>
  <c r="AP284" i="4"/>
  <c r="AX284" i="4"/>
  <c r="AI313" i="4"/>
  <c r="I335" i="4"/>
  <c r="J338" i="4"/>
  <c r="AX338" i="4"/>
  <c r="N332" i="4"/>
  <c r="F338" i="4"/>
  <c r="AW349" i="4"/>
  <c r="AW79" i="4" s="1"/>
  <c r="AS404" i="4"/>
  <c r="AX351" i="4"/>
  <c r="U353" i="4"/>
  <c r="AC353" i="4"/>
  <c r="N368" i="4"/>
  <c r="Z406" i="4"/>
  <c r="V338" i="4"/>
  <c r="AH355" i="4"/>
  <c r="G353" i="4"/>
  <c r="Z355" i="4"/>
  <c r="AO389" i="4"/>
  <c r="AO119" i="4" s="1"/>
  <c r="AK393" i="4"/>
  <c r="AK123" i="4" s="1"/>
  <c r="BB230" i="4"/>
  <c r="D148" i="4"/>
  <c r="O148" i="4"/>
  <c r="Y276" i="4"/>
  <c r="AU148" i="4"/>
  <c r="BB151" i="4"/>
  <c r="N153" i="4"/>
  <c r="X148" i="4"/>
  <c r="BB156" i="4"/>
  <c r="BB21" i="4" s="1"/>
  <c r="AR148" i="4"/>
  <c r="J160" i="4"/>
  <c r="T148" i="4"/>
  <c r="AE148" i="4"/>
  <c r="AP160" i="4"/>
  <c r="F161" i="4"/>
  <c r="T165" i="4"/>
  <c r="AP166" i="4"/>
  <c r="F173" i="4"/>
  <c r="AL173" i="4"/>
  <c r="BB174" i="4"/>
  <c r="BB180" i="4"/>
  <c r="Z183" i="4"/>
  <c r="C178" i="4"/>
  <c r="N187" i="4"/>
  <c r="K178" i="4"/>
  <c r="V191" i="4"/>
  <c r="AE178" i="4"/>
  <c r="AP191" i="4"/>
  <c r="H178" i="4"/>
  <c r="AP195" i="4"/>
  <c r="BB198" i="4"/>
  <c r="AD209" i="4"/>
  <c r="BB216" i="4"/>
  <c r="AH220" i="4"/>
  <c r="BB224" i="4"/>
  <c r="V225" i="4"/>
  <c r="BB232" i="4"/>
  <c r="AD240" i="4"/>
  <c r="AP243" i="4"/>
  <c r="AD246" i="4"/>
  <c r="AD254" i="4"/>
  <c r="AD261" i="4"/>
  <c r="AT264" i="4"/>
  <c r="V271" i="4"/>
  <c r="V261" i="4"/>
  <c r="AD149" i="4"/>
  <c r="AL157" i="4"/>
  <c r="BB158" i="4"/>
  <c r="BB23" i="4" s="1"/>
  <c r="N160" i="4"/>
  <c r="AT160" i="4"/>
  <c r="N166" i="4"/>
  <c r="AT166" i="4"/>
  <c r="J173" i="4"/>
  <c r="R187" i="4"/>
  <c r="AL187" i="4"/>
  <c r="BB188" i="4"/>
  <c r="AT195" i="4"/>
  <c r="J203" i="4"/>
  <c r="F206" i="4"/>
  <c r="AT206" i="4"/>
  <c r="J214" i="4"/>
  <c r="AD214" i="4"/>
  <c r="P218" i="4"/>
  <c r="AJ218" i="4"/>
  <c r="F225" i="4"/>
  <c r="Z233" i="4"/>
  <c r="AT233" i="4"/>
  <c r="AL237" i="4"/>
  <c r="AH240" i="4"/>
  <c r="AT243" i="4"/>
  <c r="AH246" i="4"/>
  <c r="BB251" i="4"/>
  <c r="BB260" i="4"/>
  <c r="AX264" i="4"/>
  <c r="M218" i="4"/>
  <c r="G178" i="4"/>
  <c r="J209" i="4"/>
  <c r="BB239" i="4"/>
  <c r="BB252" i="4"/>
  <c r="AP254" i="4"/>
  <c r="BB265" i="4"/>
  <c r="AD153" i="4"/>
  <c r="R157" i="4"/>
  <c r="AX157" i="4"/>
  <c r="Z160" i="4"/>
  <c r="Z166" i="4"/>
  <c r="BB168" i="4"/>
  <c r="AH169" i="4"/>
  <c r="V173" i="4"/>
  <c r="V179" i="4"/>
  <c r="J183" i="4"/>
  <c r="AP183" i="4"/>
  <c r="AP203" i="4"/>
  <c r="BB208" i="4"/>
  <c r="AH209" i="4"/>
  <c r="BB212" i="4"/>
  <c r="AE200" i="4"/>
  <c r="G218" i="4"/>
  <c r="Q218" i="4"/>
  <c r="AD237" i="4"/>
  <c r="AX237" i="4"/>
  <c r="N240" i="4"/>
  <c r="N246" i="4"/>
  <c r="AL249" i="4"/>
  <c r="AL258" i="4"/>
  <c r="AT261" i="4"/>
  <c r="J264" i="4"/>
  <c r="AP264" i="4"/>
  <c r="AB178" i="4"/>
  <c r="AP209" i="4"/>
  <c r="AX214" i="4"/>
  <c r="AT249" i="4"/>
  <c r="X165" i="4"/>
  <c r="W165" i="4"/>
  <c r="AQ200" i="4"/>
  <c r="AF200" i="4"/>
  <c r="AF65" i="4" s="1"/>
  <c r="BB222" i="4"/>
  <c r="O218" i="4"/>
  <c r="AH243" i="4"/>
  <c r="Q165" i="4"/>
  <c r="G165" i="4"/>
  <c r="AB165" i="4"/>
  <c r="AM165" i="4"/>
  <c r="I200" i="4"/>
  <c r="AM200" i="4"/>
  <c r="AW200" i="4"/>
  <c r="F209" i="4"/>
  <c r="O200" i="4"/>
  <c r="Z209" i="4"/>
  <c r="AL209" i="4"/>
  <c r="BB210" i="4"/>
  <c r="W200" i="4"/>
  <c r="AD220" i="4"/>
  <c r="J225" i="4"/>
  <c r="AX233" i="4"/>
  <c r="S218" i="4"/>
  <c r="AB218" i="4"/>
  <c r="AX243" i="4"/>
  <c r="J258" i="4"/>
  <c r="AD258" i="4"/>
  <c r="V264" i="4"/>
  <c r="AD271" i="4"/>
  <c r="BB164" i="4"/>
  <c r="AH206" i="4"/>
  <c r="Y218" i="4"/>
  <c r="Z218" i="4" s="1"/>
  <c r="Z249" i="4"/>
  <c r="AP261" i="4"/>
  <c r="U148" i="4"/>
  <c r="AT149" i="4"/>
  <c r="BB152" i="4"/>
  <c r="BB17" i="4" s="1"/>
  <c r="AH153" i="4"/>
  <c r="V157" i="4"/>
  <c r="AD160" i="4"/>
  <c r="BB161" i="4"/>
  <c r="S165" i="4"/>
  <c r="BB181" i="4"/>
  <c r="AN178" i="4"/>
  <c r="BB196" i="4"/>
  <c r="AN200" i="4"/>
  <c r="L218" i="4"/>
  <c r="L83" i="4" s="1"/>
  <c r="AO200" i="4"/>
  <c r="AP214" i="4"/>
  <c r="BB184" i="4"/>
  <c r="AO148" i="4"/>
  <c r="V237" i="4"/>
  <c r="AL243" i="4"/>
  <c r="BB250" i="4"/>
  <c r="F254" i="4"/>
  <c r="BB259" i="4"/>
  <c r="N261" i="4"/>
  <c r="AL264" i="4"/>
  <c r="AH173" i="4"/>
  <c r="AG165" i="4"/>
  <c r="AT187" i="4"/>
  <c r="BB190" i="4"/>
  <c r="V195" i="4"/>
  <c r="BB223" i="4"/>
  <c r="AP233" i="4"/>
  <c r="BB242" i="4"/>
  <c r="C276" i="4"/>
  <c r="F14" i="7" s="1"/>
  <c r="M276" i="4"/>
  <c r="R166" i="4"/>
  <c r="AX166" i="4"/>
  <c r="AW165" i="4"/>
  <c r="Z169" i="4"/>
  <c r="Y165" i="4"/>
  <c r="BB171" i="4"/>
  <c r="N173" i="4"/>
  <c r="AT173" i="4"/>
  <c r="BB176" i="4"/>
  <c r="C200" i="4"/>
  <c r="N214" i="4"/>
  <c r="AH214" i="4"/>
  <c r="AT220" i="4"/>
  <c r="N233" i="4"/>
  <c r="BB241" i="4"/>
  <c r="V249" i="4"/>
  <c r="AP249" i="4"/>
  <c r="AP258" i="4"/>
  <c r="BB263" i="4"/>
  <c r="D276" i="4"/>
  <c r="AJ276" i="4"/>
  <c r="AJ148" i="4"/>
  <c r="AT153" i="4"/>
  <c r="AS148" i="4"/>
  <c r="AH157" i="4"/>
  <c r="AG148" i="4"/>
  <c r="V206" i="4"/>
  <c r="BB229" i="4"/>
  <c r="F233" i="4"/>
  <c r="V240" i="4"/>
  <c r="V258" i="4"/>
  <c r="BB262" i="4"/>
  <c r="BB268" i="4"/>
  <c r="D269" i="4"/>
  <c r="AL271" i="4"/>
  <c r="AK269" i="4"/>
  <c r="AK134" i="4" s="1"/>
  <c r="C218" i="4"/>
  <c r="M148" i="4"/>
  <c r="M13" i="4" s="1"/>
  <c r="F149" i="4"/>
  <c r="P276" i="4"/>
  <c r="AL149" i="4"/>
  <c r="AK148" i="4"/>
  <c r="AV276" i="4"/>
  <c r="AV148" i="4"/>
  <c r="BB150" i="4"/>
  <c r="Z153" i="4"/>
  <c r="BB155" i="4"/>
  <c r="N157" i="4"/>
  <c r="AT157" i="4"/>
  <c r="V160" i="4"/>
  <c r="AF178" i="4"/>
  <c r="E200" i="4"/>
  <c r="Z203" i="4"/>
  <c r="Y200" i="4"/>
  <c r="AJ200" i="4"/>
  <c r="AU200" i="4"/>
  <c r="BB205" i="4"/>
  <c r="H218" i="4"/>
  <c r="R220" i="4"/>
  <c r="AA218" i="4"/>
  <c r="AT225" i="4"/>
  <c r="BB238" i="4"/>
  <c r="V246" i="4"/>
  <c r="AO178" i="4"/>
  <c r="L178" i="4"/>
  <c r="W178" i="4"/>
  <c r="AG178" i="4"/>
  <c r="AR178" i="4"/>
  <c r="R203" i="4"/>
  <c r="Q200" i="4"/>
  <c r="AA200" i="4"/>
  <c r="AK200" i="4"/>
  <c r="D218" i="4"/>
  <c r="I218" i="4"/>
  <c r="J220" i="4"/>
  <c r="AI178" i="4"/>
  <c r="T218" i="4"/>
  <c r="X276" i="4"/>
  <c r="AI148" i="4"/>
  <c r="D165" i="4"/>
  <c r="AJ165" i="4"/>
  <c r="D200" i="4"/>
  <c r="J206" i="4"/>
  <c r="AX206" i="4"/>
  <c r="BB211" i="4"/>
  <c r="BB270" i="4"/>
  <c r="N271" i="4"/>
  <c r="AT271" i="4"/>
  <c r="Q276" i="4"/>
  <c r="AB276" i="4"/>
  <c r="AW276" i="4"/>
  <c r="F153" i="4"/>
  <c r="AL153" i="4"/>
  <c r="BB154" i="4"/>
  <c r="Z157" i="4"/>
  <c r="BB159" i="4"/>
  <c r="AH160" i="4"/>
  <c r="AD166" i="4"/>
  <c r="F169" i="4"/>
  <c r="AL169" i="4"/>
  <c r="BB170" i="4"/>
  <c r="Z173" i="4"/>
  <c r="BB175" i="4"/>
  <c r="Z179" i="4"/>
  <c r="AS178" i="4"/>
  <c r="AD183" i="4"/>
  <c r="AX183" i="4"/>
  <c r="BB189" i="4"/>
  <c r="AH195" i="4"/>
  <c r="AX203" i="4"/>
  <c r="R209" i="4"/>
  <c r="AX209" i="4"/>
  <c r="F214" i="4"/>
  <c r="AL220" i="4"/>
  <c r="AU218" i="4"/>
  <c r="AL225" i="4"/>
  <c r="BB228" i="4"/>
  <c r="AH233" i="4"/>
  <c r="N237" i="4"/>
  <c r="AX240" i="4"/>
  <c r="AD243" i="4"/>
  <c r="BB245" i="4"/>
  <c r="AX246" i="4"/>
  <c r="N249" i="4"/>
  <c r="AH254" i="4"/>
  <c r="N258" i="4"/>
  <c r="AX261" i="4"/>
  <c r="AD264" i="4"/>
  <c r="BB266" i="4"/>
  <c r="BA132" i="4"/>
  <c r="U269" i="4"/>
  <c r="U134" i="4" s="1"/>
  <c r="E271" i="4"/>
  <c r="H276" i="4"/>
  <c r="AN276" i="4"/>
  <c r="R153" i="4"/>
  <c r="AX153" i="4"/>
  <c r="J166" i="4"/>
  <c r="R169" i="4"/>
  <c r="AX169" i="4"/>
  <c r="P178" i="4"/>
  <c r="AJ178" i="4"/>
  <c r="T178" i="4"/>
  <c r="T200" i="4"/>
  <c r="AC200" i="4"/>
  <c r="AM218" i="4"/>
  <c r="AV218" i="4"/>
  <c r="AD225" i="4"/>
  <c r="BB227" i="4"/>
  <c r="F237" i="4"/>
  <c r="AP240" i="4"/>
  <c r="V243" i="4"/>
  <c r="AP246" i="4"/>
  <c r="F249" i="4"/>
  <c r="Z254" i="4"/>
  <c r="F258" i="4"/>
  <c r="BB272" i="4"/>
  <c r="T276" i="4"/>
  <c r="AO276" i="4"/>
  <c r="BB163" i="4"/>
  <c r="AX173" i="4"/>
  <c r="AK178" i="4"/>
  <c r="AV178" i="4"/>
  <c r="AX187" i="4"/>
  <c r="U200" i="4"/>
  <c r="AE218" i="4"/>
  <c r="AN218" i="4"/>
  <c r="AW218" i="4"/>
  <c r="BB221" i="4"/>
  <c r="BB226" i="4"/>
  <c r="R233" i="4"/>
  <c r="N243" i="4"/>
  <c r="R254" i="4"/>
  <c r="F261" i="4"/>
  <c r="AH261" i="4"/>
  <c r="N264" i="4"/>
  <c r="F272" i="4"/>
  <c r="K276" i="4"/>
  <c r="H14" i="7" s="1"/>
  <c r="U276" i="4"/>
  <c r="AF276" i="4"/>
  <c r="AP153" i="4"/>
  <c r="AD157" i="4"/>
  <c r="AL160" i="4"/>
  <c r="BB162" i="4"/>
  <c r="L165" i="4"/>
  <c r="AH166" i="4"/>
  <c r="AR165" i="4"/>
  <c r="J169" i="4"/>
  <c r="AP169" i="4"/>
  <c r="AD173" i="4"/>
  <c r="AQ178" i="4"/>
  <c r="BB199" i="4"/>
  <c r="P200" i="4"/>
  <c r="N220" i="4"/>
  <c r="W218" i="4"/>
  <c r="AF218" i="4"/>
  <c r="AF83" i="4" s="1"/>
  <c r="AO218" i="4"/>
  <c r="AX220" i="4"/>
  <c r="N225" i="4"/>
  <c r="J233" i="4"/>
  <c r="Z240" i="4"/>
  <c r="F243" i="4"/>
  <c r="Z246" i="4"/>
  <c r="J254" i="4"/>
  <c r="L276" i="4"/>
  <c r="AG276" i="4"/>
  <c r="AR276" i="4"/>
  <c r="J157" i="4"/>
  <c r="C165" i="4"/>
  <c r="AI165" i="4"/>
  <c r="V169" i="4"/>
  <c r="AP173" i="4"/>
  <c r="AD179" i="4"/>
  <c r="AX191" i="4"/>
  <c r="F195" i="4"/>
  <c r="BB201" i="4"/>
  <c r="M200" i="4"/>
  <c r="AH203" i="4"/>
  <c r="G200" i="4"/>
  <c r="N209" i="4"/>
  <c r="AT209" i="4"/>
  <c r="AP220" i="4"/>
  <c r="F222" i="4"/>
  <c r="R246" i="4"/>
  <c r="AT258" i="4"/>
  <c r="R261" i="4"/>
  <c r="AC269" i="4"/>
  <c r="AT269" i="4"/>
  <c r="N149" i="4"/>
  <c r="V149" i="4"/>
  <c r="F157" i="4"/>
  <c r="E165" i="4"/>
  <c r="M165" i="4"/>
  <c r="U165" i="4"/>
  <c r="U30" i="4" s="1"/>
  <c r="AC165" i="4"/>
  <c r="AK165" i="4"/>
  <c r="AS165" i="4"/>
  <c r="E178" i="4"/>
  <c r="M178" i="4"/>
  <c r="U178" i="4"/>
  <c r="AP179" i="4"/>
  <c r="R183" i="4"/>
  <c r="AT183" i="4"/>
  <c r="F187" i="4"/>
  <c r="AH187" i="4"/>
  <c r="AL191" i="4"/>
  <c r="R195" i="4"/>
  <c r="AV200" i="4"/>
  <c r="AL203" i="4"/>
  <c r="C148" i="4"/>
  <c r="K148" i="4"/>
  <c r="G276" i="4"/>
  <c r="G14" i="7" s="1"/>
  <c r="O276" i="4"/>
  <c r="J14" i="7" s="1"/>
  <c r="W276" i="4"/>
  <c r="L14" i="7" s="1"/>
  <c r="AE276" i="4"/>
  <c r="O14" i="7" s="1"/>
  <c r="AM276" i="4"/>
  <c r="R14" i="7" s="1"/>
  <c r="AU276" i="4"/>
  <c r="T14" i="7" s="1"/>
  <c r="F179" i="4"/>
  <c r="AH179" i="4"/>
  <c r="AL183" i="4"/>
  <c r="Z187" i="4"/>
  <c r="AD191" i="4"/>
  <c r="J198" i="4"/>
  <c r="I195" i="4"/>
  <c r="I60" i="4" s="1"/>
  <c r="L200" i="4"/>
  <c r="AD203" i="4"/>
  <c r="AP206" i="4"/>
  <c r="R179" i="4"/>
  <c r="V183" i="4"/>
  <c r="J187" i="4"/>
  <c r="N191" i="4"/>
  <c r="BB194" i="4"/>
  <c r="BB59" i="4" s="1"/>
  <c r="N203" i="4"/>
  <c r="J149" i="4"/>
  <c r="R149" i="4"/>
  <c r="Z149" i="4"/>
  <c r="AH149" i="4"/>
  <c r="AP149" i="4"/>
  <c r="AX149" i="4"/>
  <c r="Q178" i="4"/>
  <c r="Y178" i="4"/>
  <c r="J179" i="4"/>
  <c r="AT179" i="4"/>
  <c r="N183" i="4"/>
  <c r="BB186" i="4"/>
  <c r="F191" i="4"/>
  <c r="BB193" i="4"/>
  <c r="AX195" i="4"/>
  <c r="F203" i="4"/>
  <c r="R206" i="4"/>
  <c r="S276" i="4"/>
  <c r="K14" i="7" s="1"/>
  <c r="AA276" i="4"/>
  <c r="N14" i="7" s="1"/>
  <c r="AI276" i="4"/>
  <c r="P14" i="7" s="1"/>
  <c r="AQ276" i="4"/>
  <c r="S14" i="7" s="1"/>
  <c r="AL179" i="4"/>
  <c r="AU178" i="4"/>
  <c r="F183" i="4"/>
  <c r="BB185" i="4"/>
  <c r="AR200" i="4"/>
  <c r="I148" i="4"/>
  <c r="Q148" i="4"/>
  <c r="Y148" i="4"/>
  <c r="AC276" i="4"/>
  <c r="AK276" i="4"/>
  <c r="AS276" i="4"/>
  <c r="D178" i="4"/>
  <c r="AX179" i="4"/>
  <c r="AP187" i="4"/>
  <c r="AT191" i="4"/>
  <c r="Z195" i="4"/>
  <c r="AB200" i="4"/>
  <c r="AT203" i="4"/>
  <c r="E220" i="4"/>
  <c r="E246" i="4"/>
  <c r="C269" i="4"/>
  <c r="BA138" i="4"/>
  <c r="BA139" i="4"/>
  <c r="U218" i="4"/>
  <c r="AC218" i="4"/>
  <c r="AK218" i="4"/>
  <c r="AS218" i="4"/>
  <c r="J271" i="4"/>
  <c r="R271" i="4"/>
  <c r="Z271" i="4"/>
  <c r="AH271" i="4"/>
  <c r="AP271" i="4"/>
  <c r="AX271" i="4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P80" i="7"/>
  <c r="O80" i="7"/>
  <c r="N80" i="7"/>
  <c r="M80" i="7"/>
  <c r="L80" i="7"/>
  <c r="K80" i="7"/>
  <c r="J80" i="7"/>
  <c r="I80" i="7"/>
  <c r="H80" i="7"/>
  <c r="G80" i="7"/>
  <c r="F80" i="7"/>
  <c r="E80" i="7"/>
  <c r="BF284" i="4" l="1"/>
  <c r="BC313" i="4"/>
  <c r="BC761" i="4"/>
  <c r="BD761" i="4"/>
  <c r="BE742" i="4"/>
  <c r="BF742" i="4" s="1"/>
  <c r="BC690" i="4"/>
  <c r="BE404" i="4"/>
  <c r="BF404" i="4" s="1"/>
  <c r="BD819" i="4"/>
  <c r="BF384" i="4"/>
  <c r="BF368" i="4"/>
  <c r="BC819" i="4"/>
  <c r="BF789" i="4"/>
  <c r="BF763" i="4"/>
  <c r="BE389" i="4"/>
  <c r="BF389" i="4" s="1"/>
  <c r="BF690" i="4"/>
  <c r="BC283" i="4"/>
  <c r="BC707" i="4"/>
  <c r="BC404" i="4"/>
  <c r="Z269" i="4"/>
  <c r="BD707" i="4"/>
  <c r="BE720" i="4"/>
  <c r="BE707" i="4"/>
  <c r="BF707" i="4" s="1"/>
  <c r="BF745" i="4"/>
  <c r="BF702" i="4"/>
  <c r="BE360" i="4"/>
  <c r="BF360" i="4" s="1"/>
  <c r="BF783" i="4"/>
  <c r="BD335" i="4"/>
  <c r="BC335" i="4"/>
  <c r="BD313" i="4"/>
  <c r="BE819" i="4"/>
  <c r="BF691" i="4"/>
  <c r="BE326" i="4"/>
  <c r="BF326" i="4" s="1"/>
  <c r="BD812" i="4"/>
  <c r="BE295" i="4"/>
  <c r="BF295" i="4" s="1"/>
  <c r="BF804" i="4"/>
  <c r="BF733" i="4"/>
  <c r="BE349" i="4"/>
  <c r="BF349" i="4" s="1"/>
  <c r="F300" i="4"/>
  <c r="BE300" i="4"/>
  <c r="BF300" i="4" s="1"/>
  <c r="F720" i="4"/>
  <c r="BD720" i="4"/>
  <c r="BC720" i="4"/>
  <c r="BD742" i="4"/>
  <c r="BE761" i="4"/>
  <c r="BF761" i="4" s="1"/>
  <c r="BE399" i="4"/>
  <c r="BF399" i="4" s="1"/>
  <c r="BE812" i="4"/>
  <c r="BE393" i="4"/>
  <c r="BF393" i="4" s="1"/>
  <c r="BE381" i="4"/>
  <c r="BF381" i="4" s="1"/>
  <c r="BE314" i="4"/>
  <c r="BF314" i="4" s="1"/>
  <c r="E136" i="4"/>
  <c r="E25" i="4"/>
  <c r="D134" i="4"/>
  <c r="BB24" i="4"/>
  <c r="AH742" i="4"/>
  <c r="BB699" i="4"/>
  <c r="AH504" i="4"/>
  <c r="H489" i="4"/>
  <c r="BB745" i="4"/>
  <c r="BB97" i="4"/>
  <c r="R491" i="4"/>
  <c r="AT479" i="4"/>
  <c r="AQ470" i="4"/>
  <c r="AZ514" i="4"/>
  <c r="AD436" i="4"/>
  <c r="BB422" i="4"/>
  <c r="J449" i="4"/>
  <c r="BB492" i="4"/>
  <c r="AD461" i="4"/>
  <c r="J571" i="4"/>
  <c r="AT742" i="4"/>
  <c r="Z819" i="4"/>
  <c r="Z453" i="4"/>
  <c r="AD508" i="4"/>
  <c r="E435" i="4"/>
  <c r="J761" i="4"/>
  <c r="BB487" i="4"/>
  <c r="BB73" i="4"/>
  <c r="Z520" i="4"/>
  <c r="AE470" i="4"/>
  <c r="AA470" i="4"/>
  <c r="AT819" i="4"/>
  <c r="AX504" i="4"/>
  <c r="N532" i="4"/>
  <c r="AX479" i="4"/>
  <c r="AX439" i="4"/>
  <c r="AH761" i="4"/>
  <c r="BB528" i="4"/>
  <c r="AY683" i="4"/>
  <c r="R535" i="4"/>
  <c r="AA625" i="4"/>
  <c r="Q30" i="4"/>
  <c r="AA683" i="4"/>
  <c r="N28" i="7" s="1"/>
  <c r="Q28" i="7" s="1"/>
  <c r="AH439" i="4"/>
  <c r="AT427" i="4"/>
  <c r="BB490" i="4"/>
  <c r="N439" i="4"/>
  <c r="BB737" i="4"/>
  <c r="AU418" i="4"/>
  <c r="BB475" i="4"/>
  <c r="AQ435" i="4"/>
  <c r="BB464" i="4"/>
  <c r="AP269" i="4"/>
  <c r="K435" i="4"/>
  <c r="BB455" i="4"/>
  <c r="AD742" i="4"/>
  <c r="AH479" i="4"/>
  <c r="AC470" i="4"/>
  <c r="Z606" i="4"/>
  <c r="AG418" i="4"/>
  <c r="N453" i="4"/>
  <c r="AX419" i="4"/>
  <c r="N496" i="4"/>
  <c r="L435" i="4"/>
  <c r="AB435" i="4"/>
  <c r="N269" i="4"/>
  <c r="V625" i="4"/>
  <c r="BB384" i="4"/>
  <c r="AT453" i="4"/>
  <c r="AM435" i="4"/>
  <c r="BB444" i="4"/>
  <c r="BB482" i="4"/>
  <c r="AP742" i="4"/>
  <c r="AH525" i="4"/>
  <c r="AX491" i="4"/>
  <c r="V443" i="4"/>
  <c r="J707" i="4"/>
  <c r="AR65" i="4"/>
  <c r="AN470" i="4"/>
  <c r="M26" i="7"/>
  <c r="AX404" i="4"/>
  <c r="AH819" i="4"/>
  <c r="V436" i="4"/>
  <c r="G435" i="4"/>
  <c r="AF470" i="4"/>
  <c r="N584" i="4"/>
  <c r="U32" i="7"/>
  <c r="W32" i="7" s="1"/>
  <c r="C134" i="4"/>
  <c r="J269" i="4"/>
  <c r="V707" i="4"/>
  <c r="BB51" i="4"/>
  <c r="BB433" i="4"/>
  <c r="AX720" i="4"/>
  <c r="AT720" i="4"/>
  <c r="N606" i="4"/>
  <c r="N470" i="4" s="1"/>
  <c r="AD707" i="4"/>
  <c r="V676" i="4"/>
  <c r="V540" i="4" s="1"/>
  <c r="AT496" i="4"/>
  <c r="Q43" i="4"/>
  <c r="F742" i="4"/>
  <c r="T435" i="4"/>
  <c r="R720" i="4"/>
  <c r="Y65" i="4"/>
  <c r="J742" i="4"/>
  <c r="T31" i="7"/>
  <c r="E489" i="4"/>
  <c r="BA485" i="4"/>
  <c r="AH419" i="4"/>
  <c r="V525" i="4"/>
  <c r="F453" i="4"/>
  <c r="N485" i="4"/>
  <c r="AC435" i="4"/>
  <c r="Z439" i="4"/>
  <c r="Z423" i="4"/>
  <c r="C448" i="4"/>
  <c r="V461" i="4"/>
  <c r="AN448" i="4"/>
  <c r="D435" i="4"/>
  <c r="AP707" i="4"/>
  <c r="AA418" i="4"/>
  <c r="BB118" i="4"/>
  <c r="BB751" i="4"/>
  <c r="AL761" i="4"/>
  <c r="BB763" i="4"/>
  <c r="AH720" i="4"/>
  <c r="Z529" i="4"/>
  <c r="AW418" i="4"/>
  <c r="Z419" i="4"/>
  <c r="F571" i="4"/>
  <c r="F435" i="4" s="1"/>
  <c r="N819" i="4"/>
  <c r="AD511" i="4"/>
  <c r="R269" i="4"/>
  <c r="J504" i="4"/>
  <c r="AH430" i="4"/>
  <c r="AX520" i="4"/>
  <c r="V491" i="4"/>
  <c r="BB527" i="4"/>
  <c r="Z504" i="4"/>
  <c r="M25" i="7"/>
  <c r="M33" i="7" s="1"/>
  <c r="AC30" i="4"/>
  <c r="BB125" i="4"/>
  <c r="BB42" i="4"/>
  <c r="BB783" i="4"/>
  <c r="V479" i="4"/>
  <c r="AM418" i="4"/>
  <c r="C470" i="4"/>
  <c r="U30" i="7"/>
  <c r="W30" i="7" s="1"/>
  <c r="J427" i="4"/>
  <c r="AZ479" i="4"/>
  <c r="BB488" i="4"/>
  <c r="BB454" i="4"/>
  <c r="AV435" i="4"/>
  <c r="J542" i="4"/>
  <c r="BB456" i="4"/>
  <c r="AN435" i="4"/>
  <c r="F532" i="4"/>
  <c r="AC134" i="4"/>
  <c r="BB64" i="4"/>
  <c r="F761" i="4"/>
  <c r="R504" i="4"/>
  <c r="BB501" i="4"/>
  <c r="AX476" i="4"/>
  <c r="AE418" i="4"/>
  <c r="AH457" i="4"/>
  <c r="BB472" i="4"/>
  <c r="V520" i="4"/>
  <c r="AP508" i="4"/>
  <c r="P448" i="4"/>
  <c r="V517" i="4"/>
  <c r="Q18" i="7"/>
  <c r="F508" i="4"/>
  <c r="BB708" i="4"/>
  <c r="AJ65" i="4"/>
  <c r="AD496" i="4"/>
  <c r="AP419" i="4"/>
  <c r="AZ436" i="4"/>
  <c r="AD529" i="4"/>
  <c r="V496" i="4"/>
  <c r="U435" i="4"/>
  <c r="AL514" i="4"/>
  <c r="AI470" i="4"/>
  <c r="AT423" i="4"/>
  <c r="AT529" i="4"/>
  <c r="J508" i="4"/>
  <c r="G448" i="4"/>
  <c r="AV448" i="4"/>
  <c r="T418" i="4"/>
  <c r="BB110" i="4"/>
  <c r="U29" i="7"/>
  <c r="W29" i="7" s="1"/>
  <c r="V720" i="4"/>
  <c r="AY449" i="4"/>
  <c r="Q14" i="7"/>
  <c r="BB29" i="4"/>
  <c r="M18" i="7"/>
  <c r="AL473" i="4"/>
  <c r="AT449" i="4"/>
  <c r="AZ461" i="4"/>
  <c r="S418" i="4"/>
  <c r="BB84" i="4"/>
  <c r="T33" i="7"/>
  <c r="R31" i="7"/>
  <c r="F16" i="7"/>
  <c r="S547" i="4"/>
  <c r="K28" i="7"/>
  <c r="H16" i="7"/>
  <c r="U14" i="7"/>
  <c r="O11" i="7"/>
  <c r="T12" i="7"/>
  <c r="L11" i="7"/>
  <c r="S15" i="7"/>
  <c r="BB786" i="4"/>
  <c r="AT540" i="4"/>
  <c r="AL508" i="4"/>
  <c r="N479" i="4"/>
  <c r="N508" i="4"/>
  <c r="AS547" i="4"/>
  <c r="S25" i="7"/>
  <c r="S33" i="7" s="1"/>
  <c r="AV418" i="4"/>
  <c r="BB494" i="4"/>
  <c r="K547" i="4"/>
  <c r="H28" i="7"/>
  <c r="N476" i="4"/>
  <c r="AN489" i="4"/>
  <c r="W418" i="4"/>
  <c r="AF547" i="4"/>
  <c r="O26" i="7"/>
  <c r="BA112" i="4"/>
  <c r="AS141" i="4"/>
  <c r="S11" i="7"/>
  <c r="H12" i="7"/>
  <c r="R11" i="7"/>
  <c r="T11" i="7"/>
  <c r="L12" i="7"/>
  <c r="BB61" i="4"/>
  <c r="T16" i="7"/>
  <c r="L16" i="7"/>
  <c r="N540" i="4"/>
  <c r="BB477" i="4"/>
  <c r="S31" i="7"/>
  <c r="K12" i="7"/>
  <c r="R12" i="7"/>
  <c r="N12" i="7"/>
  <c r="AC547" i="4"/>
  <c r="N25" i="7"/>
  <c r="N11" i="7"/>
  <c r="G12" i="7"/>
  <c r="J12" i="7"/>
  <c r="L15" i="7"/>
  <c r="Z742" i="4"/>
  <c r="AR547" i="4"/>
  <c r="S26" i="7"/>
  <c r="AL485" i="4"/>
  <c r="Z508" i="4"/>
  <c r="AD819" i="4"/>
  <c r="AL819" i="4"/>
  <c r="V418" i="4"/>
  <c r="P11" i="7"/>
  <c r="J11" i="7"/>
  <c r="O12" i="7"/>
  <c r="P12" i="7"/>
  <c r="J15" i="7"/>
  <c r="AO313" i="4"/>
  <c r="AO43" i="4" s="1"/>
  <c r="BB355" i="4"/>
  <c r="U18" i="7"/>
  <c r="P16" i="7"/>
  <c r="Q16" i="7" s="1"/>
  <c r="S16" i="7"/>
  <c r="G16" i="7"/>
  <c r="BB702" i="4"/>
  <c r="N473" i="4"/>
  <c r="M547" i="4"/>
  <c r="H25" i="7"/>
  <c r="H33" i="7" s="1"/>
  <c r="AJ547" i="4"/>
  <c r="P26" i="7"/>
  <c r="AQ547" i="4"/>
  <c r="S28" i="7"/>
  <c r="AZ473" i="4"/>
  <c r="AL491" i="4"/>
  <c r="R33" i="7"/>
  <c r="K11" i="7"/>
  <c r="G15" i="7"/>
  <c r="R16" i="7"/>
  <c r="AP761" i="4"/>
  <c r="AD473" i="4"/>
  <c r="AP819" i="4"/>
  <c r="S12" i="7"/>
  <c r="F12" i="7"/>
  <c r="J16" i="7"/>
  <c r="BB135" i="4"/>
  <c r="N276" i="4"/>
  <c r="H11" i="7"/>
  <c r="F15" i="7"/>
  <c r="BB807" i="4"/>
  <c r="W547" i="4"/>
  <c r="L28" i="7"/>
  <c r="AP683" i="4"/>
  <c r="AD479" i="4"/>
  <c r="J33" i="7"/>
  <c r="J27" i="7"/>
  <c r="I31" i="7"/>
  <c r="V29" i="7"/>
  <c r="M43" i="4"/>
  <c r="F160" i="4"/>
  <c r="F25" i="4" s="1"/>
  <c r="BB104" i="4"/>
  <c r="BB315" i="4"/>
  <c r="BB45" i="4" s="1"/>
  <c r="AH542" i="4"/>
  <c r="AY473" i="4"/>
  <c r="AH707" i="4"/>
  <c r="AX457" i="4"/>
  <c r="AP584" i="4"/>
  <c r="AP448" i="4" s="1"/>
  <c r="AZ74" i="4"/>
  <c r="AD178" i="4"/>
  <c r="AC411" i="4"/>
  <c r="AC13" i="4"/>
  <c r="BB792" i="4"/>
  <c r="N419" i="4"/>
  <c r="R476" i="4"/>
  <c r="Z485" i="4"/>
  <c r="BA423" i="4"/>
  <c r="AJ448" i="4"/>
  <c r="AZ485" i="4"/>
  <c r="AZ457" i="4"/>
  <c r="BB429" i="4"/>
  <c r="AX449" i="4"/>
  <c r="AH427" i="4"/>
  <c r="BB460" i="4"/>
  <c r="AY443" i="4"/>
  <c r="AL427" i="4"/>
  <c r="L470" i="4"/>
  <c r="J525" i="4"/>
  <c r="AL529" i="4"/>
  <c r="AY430" i="4"/>
  <c r="AC83" i="4"/>
  <c r="I13" i="4"/>
  <c r="R218" i="4"/>
  <c r="BB481" i="4"/>
  <c r="AT436" i="4"/>
  <c r="BB431" i="4"/>
  <c r="AZ430" i="4"/>
  <c r="BB375" i="4"/>
  <c r="R606" i="4"/>
  <c r="R470" i="4" s="1"/>
  <c r="AT439" i="4"/>
  <c r="BA22" i="4"/>
  <c r="AT419" i="4"/>
  <c r="BA419" i="4"/>
  <c r="AO418" i="4"/>
  <c r="BA453" i="4"/>
  <c r="L547" i="4"/>
  <c r="AT476" i="4"/>
  <c r="N720" i="4"/>
  <c r="J485" i="4"/>
  <c r="R465" i="4"/>
  <c r="X470" i="4"/>
  <c r="AZ465" i="4"/>
  <c r="AP449" i="4"/>
  <c r="AL720" i="4"/>
  <c r="G418" i="4"/>
  <c r="AP504" i="4"/>
  <c r="J479" i="4"/>
  <c r="G470" i="4"/>
  <c r="H435" i="4"/>
  <c r="BB33" i="4"/>
  <c r="P547" i="4"/>
  <c r="AL707" i="4"/>
  <c r="BB499" i="4"/>
  <c r="BB495" i="4"/>
  <c r="AT517" i="4"/>
  <c r="BB484" i="4"/>
  <c r="AV489" i="4"/>
  <c r="R529" i="4"/>
  <c r="AL525" i="4"/>
  <c r="J529" i="4"/>
  <c r="AZ535" i="4"/>
  <c r="V508" i="4"/>
  <c r="AX535" i="4"/>
  <c r="G547" i="4"/>
  <c r="AQ489" i="4"/>
  <c r="AE489" i="4"/>
  <c r="Q547" i="4"/>
  <c r="W489" i="4"/>
  <c r="AH529" i="4"/>
  <c r="AB547" i="4"/>
  <c r="BB801" i="4"/>
  <c r="R520" i="4"/>
  <c r="AX514" i="4"/>
  <c r="BB518" i="4"/>
  <c r="AK547" i="4"/>
  <c r="C547" i="4"/>
  <c r="AT761" i="4"/>
  <c r="AY504" i="4"/>
  <c r="AR489" i="4"/>
  <c r="AG30" i="4"/>
  <c r="R676" i="4"/>
  <c r="R540" i="4" s="1"/>
  <c r="Q540" i="4"/>
  <c r="AP542" i="4"/>
  <c r="AZ517" i="4"/>
  <c r="AY540" i="4"/>
  <c r="G540" i="4"/>
  <c r="AY520" i="4"/>
  <c r="O547" i="4"/>
  <c r="AK470" i="4"/>
  <c r="BB597" i="4"/>
  <c r="BA461" i="4"/>
  <c r="T547" i="4"/>
  <c r="AT491" i="4"/>
  <c r="AP525" i="4"/>
  <c r="AP485" i="4"/>
  <c r="R473" i="4"/>
  <c r="V423" i="4"/>
  <c r="O489" i="4"/>
  <c r="AB448" i="4"/>
  <c r="AL430" i="4"/>
  <c r="BA542" i="4"/>
  <c r="AH473" i="4"/>
  <c r="AN547" i="4"/>
  <c r="AG470" i="4"/>
  <c r="AM547" i="4"/>
  <c r="BB515" i="4"/>
  <c r="AT485" i="4"/>
  <c r="V453" i="4"/>
  <c r="BA439" i="4"/>
  <c r="AZ423" i="4"/>
  <c r="AZ496" i="4"/>
  <c r="AX473" i="4"/>
  <c r="AX443" i="4"/>
  <c r="AU448" i="4"/>
  <c r="J473" i="4"/>
  <c r="AZ508" i="4"/>
  <c r="AX436" i="4"/>
  <c r="R532" i="4"/>
  <c r="V439" i="4"/>
  <c r="AX423" i="4"/>
  <c r="AL443" i="4"/>
  <c r="AL476" i="4"/>
  <c r="AP479" i="4"/>
  <c r="BB474" i="4"/>
  <c r="AY439" i="4"/>
  <c r="BB505" i="4"/>
  <c r="V457" i="4"/>
  <c r="BB546" i="4"/>
  <c r="R461" i="4"/>
  <c r="BB434" i="4"/>
  <c r="AX525" i="4"/>
  <c r="AP430" i="4"/>
  <c r="AI418" i="4"/>
  <c r="BB446" i="4"/>
  <c r="BB497" i="4"/>
  <c r="Y470" i="4"/>
  <c r="AO547" i="4"/>
  <c r="J439" i="4"/>
  <c r="W448" i="4"/>
  <c r="AL457" i="4"/>
  <c r="AX427" i="4"/>
  <c r="Q470" i="4"/>
  <c r="J676" i="4"/>
  <c r="J540" i="4" s="1"/>
  <c r="I540" i="4"/>
  <c r="Z532" i="4"/>
  <c r="Z511" i="4"/>
  <c r="AK489" i="4"/>
  <c r="BA430" i="4"/>
  <c r="BA517" i="4"/>
  <c r="AY517" i="4"/>
  <c r="BB468" i="4"/>
  <c r="AY453" i="4"/>
  <c r="AP436" i="4"/>
  <c r="R496" i="4"/>
  <c r="AZ443" i="4"/>
  <c r="J606" i="4"/>
  <c r="I470" i="4"/>
  <c r="AC489" i="4"/>
  <c r="N554" i="4"/>
  <c r="N418" i="4" s="1"/>
  <c r="L418" i="4"/>
  <c r="BB530" i="4"/>
  <c r="G489" i="4"/>
  <c r="Z436" i="4"/>
  <c r="R423" i="4"/>
  <c r="AL465" i="4"/>
  <c r="R443" i="4"/>
  <c r="L448" i="4"/>
  <c r="V606" i="4"/>
  <c r="V470" i="4" s="1"/>
  <c r="T470" i="4"/>
  <c r="AM470" i="4"/>
  <c r="BB437" i="4"/>
  <c r="BB450" i="4"/>
  <c r="AL504" i="4"/>
  <c r="X448" i="4"/>
  <c r="N542" i="4"/>
  <c r="Z427" i="4"/>
  <c r="T489" i="4"/>
  <c r="AD476" i="4"/>
  <c r="J430" i="4"/>
  <c r="M418" i="4"/>
  <c r="BB466" i="4"/>
  <c r="O470" i="4"/>
  <c r="AE547" i="4"/>
  <c r="AD517" i="4"/>
  <c r="BB452" i="4"/>
  <c r="R453" i="4"/>
  <c r="I435" i="4"/>
  <c r="R427" i="4"/>
  <c r="R511" i="4"/>
  <c r="AD439" i="4"/>
  <c r="AU435" i="4"/>
  <c r="AL419" i="4"/>
  <c r="BB615" i="4"/>
  <c r="BA479" i="4"/>
  <c r="BB575" i="4"/>
  <c r="AZ439" i="4"/>
  <c r="AT473" i="4"/>
  <c r="AY529" i="4"/>
  <c r="AZ525" i="4"/>
  <c r="AY511" i="4"/>
  <c r="J457" i="4"/>
  <c r="AG547" i="4"/>
  <c r="AY542" i="4"/>
  <c r="J443" i="4"/>
  <c r="AZ491" i="4"/>
  <c r="AL517" i="4"/>
  <c r="AX606" i="4"/>
  <c r="AX470" i="4" s="1"/>
  <c r="AW470" i="4"/>
  <c r="BA514" i="4"/>
  <c r="AY461" i="4"/>
  <c r="AY465" i="4"/>
  <c r="AX532" i="4"/>
  <c r="AL461" i="4"/>
  <c r="J461" i="4"/>
  <c r="Z517" i="4"/>
  <c r="BB526" i="4"/>
  <c r="AH511" i="4"/>
  <c r="AH571" i="4"/>
  <c r="AG435" i="4"/>
  <c r="BB506" i="4"/>
  <c r="V430" i="4"/>
  <c r="BB445" i="4"/>
  <c r="BB440" i="4"/>
  <c r="AL571" i="4"/>
  <c r="AK435" i="4"/>
  <c r="BB536" i="4"/>
  <c r="AW448" i="4"/>
  <c r="BB424" i="4"/>
  <c r="K489" i="4"/>
  <c r="AH465" i="4"/>
  <c r="AT514" i="4"/>
  <c r="N457" i="4"/>
  <c r="AQ418" i="4"/>
  <c r="V514" i="4"/>
  <c r="AI448" i="4"/>
  <c r="AD443" i="4"/>
  <c r="AD423" i="4"/>
  <c r="P540" i="4"/>
  <c r="BB467" i="4"/>
  <c r="AD419" i="4"/>
  <c r="AZ504" i="4"/>
  <c r="Y418" i="4"/>
  <c r="BB563" i="4"/>
  <c r="BB427" i="4" s="1"/>
  <c r="AZ427" i="4"/>
  <c r="BA473" i="4"/>
  <c r="N436" i="4"/>
  <c r="J419" i="4"/>
  <c r="BB612" i="4"/>
  <c r="BA476" i="4"/>
  <c r="AT535" i="4"/>
  <c r="BB523" i="4"/>
  <c r="AY525" i="4"/>
  <c r="V476" i="4"/>
  <c r="AL676" i="4"/>
  <c r="AL540" i="4" s="1"/>
  <c r="AJ540" i="4"/>
  <c r="Z465" i="4"/>
  <c r="AT571" i="4"/>
  <c r="AT435" i="4" s="1"/>
  <c r="AS435" i="4"/>
  <c r="AT430" i="4"/>
  <c r="BA457" i="4"/>
  <c r="AY485" i="4"/>
  <c r="BB463" i="4"/>
  <c r="N449" i="4"/>
  <c r="S435" i="4"/>
  <c r="AB489" i="4"/>
  <c r="AY457" i="4"/>
  <c r="N423" i="4"/>
  <c r="J584" i="4"/>
  <c r="I448" i="4"/>
  <c r="AH517" i="4"/>
  <c r="AH520" i="4"/>
  <c r="BB510" i="4"/>
  <c r="W435" i="4"/>
  <c r="AT504" i="4"/>
  <c r="AT457" i="4"/>
  <c r="AL439" i="4"/>
  <c r="AR470" i="4"/>
  <c r="K448" i="4"/>
  <c r="AA435" i="4"/>
  <c r="AA448" i="4"/>
  <c r="BB500" i="4"/>
  <c r="V529" i="4"/>
  <c r="AD457" i="4"/>
  <c r="AL423" i="4"/>
  <c r="AM489" i="4"/>
  <c r="AT461" i="4"/>
  <c r="N514" i="4"/>
  <c r="AD449" i="4"/>
  <c r="U418" i="4"/>
  <c r="AX461" i="4"/>
  <c r="AF435" i="4"/>
  <c r="I547" i="4"/>
  <c r="AT511" i="4"/>
  <c r="P435" i="4"/>
  <c r="AJ435" i="4"/>
  <c r="BB49" i="4"/>
  <c r="AX676" i="4"/>
  <c r="AX540" i="4" s="1"/>
  <c r="AW540" i="4"/>
  <c r="BA504" i="4"/>
  <c r="V419" i="4"/>
  <c r="Q418" i="4"/>
  <c r="AZ419" i="4"/>
  <c r="AF418" i="4"/>
  <c r="AD676" i="4"/>
  <c r="AD540" i="4" s="1"/>
  <c r="AB540" i="4"/>
  <c r="J491" i="4"/>
  <c r="C435" i="4"/>
  <c r="L489" i="4"/>
  <c r="Z473" i="4"/>
  <c r="F535" i="4"/>
  <c r="AD520" i="4"/>
  <c r="BA525" i="4"/>
  <c r="AL535" i="4"/>
  <c r="AZ520" i="4"/>
  <c r="BA520" i="4"/>
  <c r="AD504" i="4"/>
  <c r="AL449" i="4"/>
  <c r="AP427" i="4"/>
  <c r="N520" i="4"/>
  <c r="R457" i="4"/>
  <c r="AI435" i="4"/>
  <c r="AD514" i="4"/>
  <c r="AJ470" i="4"/>
  <c r="BA465" i="4"/>
  <c r="AH584" i="4"/>
  <c r="AH448" i="4" s="1"/>
  <c r="AG448" i="4"/>
  <c r="Z430" i="4"/>
  <c r="AZ453" i="4"/>
  <c r="J532" i="4"/>
  <c r="AH508" i="4"/>
  <c r="BB483" i="4"/>
  <c r="J436" i="4"/>
  <c r="AY514" i="4"/>
  <c r="N491" i="4"/>
  <c r="R571" i="4"/>
  <c r="R435" i="4" s="1"/>
  <c r="Q435" i="4"/>
  <c r="AY423" i="4"/>
  <c r="AY535" i="4"/>
  <c r="AX690" i="4"/>
  <c r="C489" i="4"/>
  <c r="V449" i="4"/>
  <c r="R514" i="4"/>
  <c r="BB516" i="4"/>
  <c r="BB521" i="4"/>
  <c r="AX517" i="4"/>
  <c r="Z491" i="4"/>
  <c r="N504" i="4"/>
  <c r="Z457" i="4"/>
  <c r="AI489" i="4"/>
  <c r="AH476" i="4"/>
  <c r="Z584" i="4"/>
  <c r="Y448" i="4"/>
  <c r="R436" i="4"/>
  <c r="AB418" i="4"/>
  <c r="AD535" i="4"/>
  <c r="AH496" i="4"/>
  <c r="AP453" i="4"/>
  <c r="AT465" i="4"/>
  <c r="BB459" i="4"/>
  <c r="BB420" i="4"/>
  <c r="BB512" i="4"/>
  <c r="R449" i="4"/>
  <c r="K418" i="4"/>
  <c r="BB545" i="4"/>
  <c r="N511" i="4"/>
  <c r="BB522" i="4"/>
  <c r="AS540" i="4"/>
  <c r="AF448" i="4"/>
  <c r="AP676" i="4"/>
  <c r="AP540" i="4" s="1"/>
  <c r="AO540" i="4"/>
  <c r="F542" i="4"/>
  <c r="M489" i="4"/>
  <c r="BA529" i="4"/>
  <c r="AY495" i="4"/>
  <c r="U547" i="4"/>
  <c r="I418" i="4"/>
  <c r="AD542" i="4"/>
  <c r="AY419" i="4"/>
  <c r="AP606" i="4"/>
  <c r="AP470" i="4" s="1"/>
  <c r="AO470" i="4"/>
  <c r="BA535" i="4"/>
  <c r="BB531" i="4"/>
  <c r="AP517" i="4"/>
  <c r="BB498" i="4"/>
  <c r="AC448" i="4"/>
  <c r="V427" i="4"/>
  <c r="V511" i="4"/>
  <c r="Z443" i="4"/>
  <c r="N430" i="4"/>
  <c r="AZ529" i="4"/>
  <c r="BB507" i="4"/>
  <c r="R584" i="4"/>
  <c r="Q448" i="4"/>
  <c r="BA511" i="4"/>
  <c r="AU547" i="4"/>
  <c r="S489" i="4"/>
  <c r="S448" i="4"/>
  <c r="U448" i="4"/>
  <c r="AD554" i="4"/>
  <c r="AD418" i="4" s="1"/>
  <c r="AC418" i="4"/>
  <c r="Z514" i="4"/>
  <c r="AX508" i="4"/>
  <c r="R517" i="4"/>
  <c r="BB428" i="4"/>
  <c r="BB502" i="4"/>
  <c r="AH449" i="4"/>
  <c r="AP571" i="4"/>
  <c r="AO435" i="4"/>
  <c r="P489" i="4"/>
  <c r="AF489" i="4"/>
  <c r="W470" i="4"/>
  <c r="BB543" i="4"/>
  <c r="V532" i="4"/>
  <c r="U489" i="4"/>
  <c r="AK418" i="4"/>
  <c r="N465" i="4"/>
  <c r="R485" i="4"/>
  <c r="AX453" i="4"/>
  <c r="AJ418" i="4"/>
  <c r="AL511" i="4"/>
  <c r="BB447" i="4"/>
  <c r="AR418" i="4"/>
  <c r="AT542" i="4"/>
  <c r="AD427" i="4"/>
  <c r="BB509" i="4"/>
  <c r="V465" i="4"/>
  <c r="BB524" i="4"/>
  <c r="O448" i="4"/>
  <c r="Y435" i="4"/>
  <c r="AH676" i="4"/>
  <c r="AH540" i="4" s="1"/>
  <c r="AG540" i="4"/>
  <c r="BA491" i="4"/>
  <c r="AY532" i="4"/>
  <c r="BB585" i="4"/>
  <c r="BA449" i="4"/>
  <c r="J517" i="4"/>
  <c r="Z496" i="4"/>
  <c r="T448" i="4"/>
  <c r="AY436" i="4"/>
  <c r="AY479" i="4"/>
  <c r="Z571" i="4"/>
  <c r="Z435" i="4" s="1"/>
  <c r="X435" i="4"/>
  <c r="AD491" i="4"/>
  <c r="AP443" i="4"/>
  <c r="V504" i="4"/>
  <c r="Y547" i="4"/>
  <c r="AD465" i="4"/>
  <c r="AD430" i="4"/>
  <c r="J511" i="4"/>
  <c r="R508" i="4"/>
  <c r="BB544" i="4"/>
  <c r="AP514" i="4"/>
  <c r="H470" i="4"/>
  <c r="AP496" i="4"/>
  <c r="M448" i="4"/>
  <c r="O418" i="4"/>
  <c r="AE448" i="4"/>
  <c r="H448" i="4"/>
  <c r="AX430" i="4"/>
  <c r="AL520" i="4"/>
  <c r="N529" i="4"/>
  <c r="AX465" i="4"/>
  <c r="BB471" i="4"/>
  <c r="Z461" i="4"/>
  <c r="BB538" i="4"/>
  <c r="BB480" i="4"/>
  <c r="AO448" i="4"/>
  <c r="V535" i="4"/>
  <c r="AH443" i="4"/>
  <c r="BB421" i="4"/>
  <c r="Z542" i="4"/>
  <c r="R525" i="4"/>
  <c r="AP423" i="4"/>
  <c r="AL453" i="4"/>
  <c r="AH461" i="4"/>
  <c r="AU489" i="4"/>
  <c r="AP473" i="4"/>
  <c r="O435" i="4"/>
  <c r="AL496" i="4"/>
  <c r="Z676" i="4"/>
  <c r="Z540" i="4" s="1"/>
  <c r="Y540" i="4"/>
  <c r="I489" i="4"/>
  <c r="AY491" i="4"/>
  <c r="AT606" i="4"/>
  <c r="AS470" i="4"/>
  <c r="H418" i="4"/>
  <c r="AI547" i="4"/>
  <c r="BB572" i="4"/>
  <c r="BA436" i="4"/>
  <c r="AD606" i="4"/>
  <c r="AB470" i="4"/>
  <c r="BB442" i="4"/>
  <c r="AH423" i="4"/>
  <c r="AY496" i="4"/>
  <c r="AZ532" i="4"/>
  <c r="AY508" i="4"/>
  <c r="AH436" i="4"/>
  <c r="BA427" i="4"/>
  <c r="AW547" i="4"/>
  <c r="N517" i="4"/>
  <c r="V473" i="4"/>
  <c r="AY427" i="4"/>
  <c r="AX496" i="4"/>
  <c r="AZ476" i="4"/>
  <c r="AZ449" i="4"/>
  <c r="N427" i="4"/>
  <c r="BB458" i="4"/>
  <c r="AJ489" i="4"/>
  <c r="BB539" i="4"/>
  <c r="BB537" i="4"/>
  <c r="J496" i="4"/>
  <c r="X489" i="4"/>
  <c r="U470" i="4"/>
  <c r="AY476" i="4"/>
  <c r="R430" i="4"/>
  <c r="AP461" i="4"/>
  <c r="Z525" i="4"/>
  <c r="AP457" i="4"/>
  <c r="BB462" i="4"/>
  <c r="J453" i="4"/>
  <c r="N535" i="4"/>
  <c r="AL479" i="4"/>
  <c r="M470" i="4"/>
  <c r="N443" i="4"/>
  <c r="AS418" i="4"/>
  <c r="AQ448" i="4"/>
  <c r="AU470" i="4"/>
  <c r="J423" i="4"/>
  <c r="AP439" i="4"/>
  <c r="AH453" i="4"/>
  <c r="AL542" i="4"/>
  <c r="BB432" i="4"/>
  <c r="AX511" i="4"/>
  <c r="U540" i="4"/>
  <c r="AX625" i="4"/>
  <c r="AW489" i="4"/>
  <c r="AX683" i="4"/>
  <c r="AV547" i="4"/>
  <c r="Z625" i="4"/>
  <c r="Y489" i="4"/>
  <c r="BB647" i="4"/>
  <c r="BB511" i="4" s="1"/>
  <c r="AZ511" i="4"/>
  <c r="AH625" i="4"/>
  <c r="AH489" i="4" s="1"/>
  <c r="AG489" i="4"/>
  <c r="R625" i="4"/>
  <c r="Q489" i="4"/>
  <c r="BB668" i="4"/>
  <c r="BA532" i="4"/>
  <c r="BB644" i="4"/>
  <c r="BA508" i="4"/>
  <c r="AP625" i="4"/>
  <c r="AO489" i="4"/>
  <c r="Z683" i="4"/>
  <c r="Z547" i="4" s="1"/>
  <c r="X547" i="4"/>
  <c r="BB632" i="4"/>
  <c r="BA496" i="4"/>
  <c r="AT625" i="4"/>
  <c r="AS489" i="4"/>
  <c r="BB678" i="4"/>
  <c r="AZ542" i="4"/>
  <c r="J683" i="4"/>
  <c r="H547" i="4"/>
  <c r="BA102" i="4"/>
  <c r="Y13" i="4"/>
  <c r="BB70" i="4"/>
  <c r="Y30" i="4"/>
  <c r="F683" i="4"/>
  <c r="E547" i="4"/>
  <c r="D547" i="4"/>
  <c r="AX571" i="4"/>
  <c r="AX435" i="4" s="1"/>
  <c r="F427" i="4"/>
  <c r="F443" i="4"/>
  <c r="F529" i="4"/>
  <c r="F457" i="4"/>
  <c r="F554" i="4"/>
  <c r="E418" i="4"/>
  <c r="F491" i="4"/>
  <c r="F479" i="4"/>
  <c r="F476" i="4"/>
  <c r="D418" i="4"/>
  <c r="BB589" i="4"/>
  <c r="AX761" i="4"/>
  <c r="AP300" i="4"/>
  <c r="F461" i="4"/>
  <c r="F436" i="4"/>
  <c r="AW30" i="4"/>
  <c r="AT683" i="4"/>
  <c r="F514" i="4"/>
  <c r="C418" i="4"/>
  <c r="Y43" i="4"/>
  <c r="BB75" i="4"/>
  <c r="AX819" i="4"/>
  <c r="F504" i="4"/>
  <c r="F496" i="4"/>
  <c r="F520" i="4"/>
  <c r="BB37" i="4"/>
  <c r="F676" i="4"/>
  <c r="F540" i="4" s="1"/>
  <c r="D540" i="4"/>
  <c r="F430" i="4"/>
  <c r="F439" i="4"/>
  <c r="D489" i="4"/>
  <c r="F423" i="4"/>
  <c r="F449" i="4"/>
  <c r="BA108" i="4"/>
  <c r="AC141" i="4"/>
  <c r="AL742" i="4"/>
  <c r="F419" i="4"/>
  <c r="E470" i="4"/>
  <c r="F473" i="4"/>
  <c r="F511" i="4"/>
  <c r="F465" i="4"/>
  <c r="D470" i="4"/>
  <c r="BB81" i="4"/>
  <c r="BB67" i="4"/>
  <c r="BB733" i="4"/>
  <c r="R819" i="4"/>
  <c r="BB653" i="4"/>
  <c r="J625" i="4"/>
  <c r="J489" i="4" s="1"/>
  <c r="BB559" i="4"/>
  <c r="BB661" i="4"/>
  <c r="BB656" i="4"/>
  <c r="AT584" i="4"/>
  <c r="AH690" i="4"/>
  <c r="BB601" i="4"/>
  <c r="BB465" i="4" s="1"/>
  <c r="AT554" i="4"/>
  <c r="I65" i="4"/>
  <c r="BB391" i="4"/>
  <c r="BB121" i="4" s="1"/>
  <c r="AB13" i="4"/>
  <c r="J819" i="4"/>
  <c r="AD720" i="4"/>
  <c r="AD584" i="4"/>
  <c r="AL584" i="4"/>
  <c r="BB721" i="4"/>
  <c r="Z720" i="4"/>
  <c r="BB47" i="4"/>
  <c r="BB133" i="4"/>
  <c r="BB100" i="4"/>
  <c r="BB140" i="4"/>
  <c r="AL44" i="4"/>
  <c r="AD68" i="4"/>
  <c r="N14" i="4"/>
  <c r="AH25" i="4"/>
  <c r="AL14" i="4"/>
  <c r="AM65" i="4"/>
  <c r="AD60" i="4"/>
  <c r="R44" i="4"/>
  <c r="AY56" i="4"/>
  <c r="BB40" i="4"/>
  <c r="AI43" i="4"/>
  <c r="BB20" i="4"/>
  <c r="AJ13" i="4"/>
  <c r="V60" i="4"/>
  <c r="AB43" i="4"/>
  <c r="Z25" i="4"/>
  <c r="X13" i="4"/>
  <c r="BA114" i="4"/>
  <c r="BB58" i="4"/>
  <c r="BA38" i="4"/>
  <c r="AX56" i="4"/>
  <c r="AC65" i="4"/>
  <c r="BB54" i="4"/>
  <c r="Z22" i="4"/>
  <c r="J71" i="4"/>
  <c r="Z60" i="4"/>
  <c r="BA31" i="4"/>
  <c r="AY68" i="4"/>
  <c r="BB160" i="4"/>
  <c r="J63" i="4"/>
  <c r="AL68" i="4"/>
  <c r="AP44" i="4"/>
  <c r="AT74" i="4"/>
  <c r="AY48" i="4"/>
  <c r="P65" i="4"/>
  <c r="AH31" i="4"/>
  <c r="T65" i="4"/>
  <c r="J31" i="4"/>
  <c r="AX134" i="4"/>
  <c r="BA52" i="4"/>
  <c r="AZ38" i="4"/>
  <c r="AZ22" i="4"/>
  <c r="AG43" i="4"/>
  <c r="AZ18" i="4"/>
  <c r="N38" i="4"/>
  <c r="R31" i="4"/>
  <c r="AT52" i="4"/>
  <c r="BB26" i="4"/>
  <c r="AB30" i="4"/>
  <c r="W30" i="4"/>
  <c r="J48" i="4"/>
  <c r="R22" i="4"/>
  <c r="AD79" i="4"/>
  <c r="R52" i="4"/>
  <c r="AP60" i="4"/>
  <c r="Z48" i="4"/>
  <c r="AP25" i="4"/>
  <c r="AY18" i="4"/>
  <c r="BB372" i="4"/>
  <c r="AD284" i="4"/>
  <c r="AD14" i="4" s="1"/>
  <c r="AE30" i="4"/>
  <c r="AZ60" i="4"/>
  <c r="H65" i="4"/>
  <c r="H13" i="4"/>
  <c r="O43" i="4"/>
  <c r="AF30" i="4"/>
  <c r="X65" i="4"/>
  <c r="W13" i="4"/>
  <c r="AL31" i="4"/>
  <c r="AH48" i="4"/>
  <c r="AL60" i="4"/>
  <c r="AG65" i="4"/>
  <c r="BB711" i="4"/>
  <c r="AD761" i="4"/>
  <c r="BB621" i="4"/>
  <c r="BB627" i="4"/>
  <c r="J554" i="4"/>
  <c r="Z761" i="4"/>
  <c r="AJ134" i="4"/>
  <c r="BB120" i="4"/>
  <c r="AO134" i="4"/>
  <c r="N113" i="4"/>
  <c r="AY60" i="4"/>
  <c r="BA48" i="4"/>
  <c r="AT14" i="4"/>
  <c r="BB72" i="4"/>
  <c r="AY14" i="4"/>
  <c r="L65" i="4"/>
  <c r="AT48" i="4"/>
  <c r="AX52" i="4"/>
  <c r="BB46" i="4"/>
  <c r="AP68" i="4"/>
  <c r="N52" i="4"/>
  <c r="AT56" i="4"/>
  <c r="AY52" i="4"/>
  <c r="AX14" i="4"/>
  <c r="BA18" i="4"/>
  <c r="AD56" i="4"/>
  <c r="AV65" i="4"/>
  <c r="M30" i="4"/>
  <c r="AD44" i="4"/>
  <c r="L30" i="4"/>
  <c r="AX38" i="4"/>
  <c r="AY25" i="4"/>
  <c r="AF43" i="4"/>
  <c r="BB15" i="4"/>
  <c r="BB128" i="4"/>
  <c r="AH79" i="4"/>
  <c r="AZ52" i="4"/>
  <c r="AD25" i="4"/>
  <c r="Z74" i="4"/>
  <c r="G30" i="4"/>
  <c r="X30" i="4"/>
  <c r="V44" i="4"/>
  <c r="AD18" i="4"/>
  <c r="Z134" i="4"/>
  <c r="J79" i="4"/>
  <c r="J38" i="4"/>
  <c r="H43" i="4"/>
  <c r="AE13" i="4"/>
  <c r="BB16" i="4"/>
  <c r="I30" i="4"/>
  <c r="J56" i="4"/>
  <c r="AA43" i="4"/>
  <c r="V31" i="4"/>
  <c r="N71" i="4"/>
  <c r="L13" i="4"/>
  <c r="BB57" i="4"/>
  <c r="P30" i="4"/>
  <c r="N683" i="4"/>
  <c r="R761" i="4"/>
  <c r="AS134" i="4"/>
  <c r="AG134" i="4"/>
  <c r="H134" i="4"/>
  <c r="Q134" i="4"/>
  <c r="BA113" i="4"/>
  <c r="BA76" i="4"/>
  <c r="AD22" i="4"/>
  <c r="AZ44" i="4"/>
  <c r="Q65" i="4"/>
  <c r="AN43" i="4"/>
  <c r="K43" i="4"/>
  <c r="AZ14" i="4"/>
  <c r="AX60" i="4"/>
  <c r="J14" i="4"/>
  <c r="AK30" i="4"/>
  <c r="AP18" i="4"/>
  <c r="AX34" i="4"/>
  <c r="AX71" i="4"/>
  <c r="R68" i="4"/>
  <c r="AZ136" i="4"/>
  <c r="AO13" i="4"/>
  <c r="J74" i="4"/>
  <c r="BB53" i="4"/>
  <c r="T30" i="4"/>
  <c r="L141" i="4"/>
  <c r="BA105" i="4"/>
  <c r="AZ56" i="4"/>
  <c r="AX48" i="4"/>
  <c r="BB35" i="4"/>
  <c r="BB19" i="4"/>
  <c r="AJ30" i="4"/>
  <c r="W43" i="4"/>
  <c r="V71" i="4"/>
  <c r="AY38" i="4"/>
  <c r="AP52" i="4"/>
  <c r="Q13" i="4"/>
  <c r="BB50" i="4"/>
  <c r="N48" i="4"/>
  <c r="AP14" i="4"/>
  <c r="AY31" i="4"/>
  <c r="Z52" i="4"/>
  <c r="R60" i="4"/>
  <c r="G65" i="4"/>
  <c r="AP38" i="4"/>
  <c r="AX148" i="4"/>
  <c r="AQ43" i="4"/>
  <c r="BB27" i="4"/>
  <c r="BB28" i="4"/>
  <c r="T43" i="4"/>
  <c r="AX74" i="4"/>
  <c r="AD48" i="4"/>
  <c r="AL34" i="4"/>
  <c r="AL18" i="4"/>
  <c r="L43" i="4"/>
  <c r="V25" i="4"/>
  <c r="AV13" i="4"/>
  <c r="AG13" i="4"/>
  <c r="N79" i="4"/>
  <c r="BB36" i="4"/>
  <c r="AZ48" i="4"/>
  <c r="V22" i="4"/>
  <c r="AH71" i="4"/>
  <c r="O65" i="4"/>
  <c r="AY34" i="4"/>
  <c r="AE65" i="4"/>
  <c r="V38" i="4"/>
  <c r="BB130" i="4"/>
  <c r="AY136" i="4"/>
  <c r="AT71" i="4"/>
  <c r="AT31" i="4"/>
  <c r="AP56" i="4"/>
  <c r="BB39" i="4"/>
  <c r="T13" i="4"/>
  <c r="AU13" i="4"/>
  <c r="BA14" i="4"/>
  <c r="F335" i="4"/>
  <c r="AF13" i="4"/>
  <c r="AV30" i="4"/>
  <c r="BB82" i="4"/>
  <c r="Z56" i="4"/>
  <c r="AW43" i="4"/>
  <c r="K30" i="4"/>
  <c r="BB69" i="4"/>
  <c r="N44" i="4"/>
  <c r="AN30" i="4"/>
  <c r="BB780" i="4"/>
  <c r="V819" i="4"/>
  <c r="AL625" i="4"/>
  <c r="AL489" i="4" s="1"/>
  <c r="N707" i="4"/>
  <c r="AV134" i="4"/>
  <c r="Y134" i="4"/>
  <c r="AE134" i="4"/>
  <c r="BB122" i="4"/>
  <c r="BA131" i="4"/>
  <c r="AK56" i="4"/>
  <c r="AR134" i="4"/>
  <c r="BA23" i="4"/>
  <c r="BA15" i="4"/>
  <c r="BA82" i="4"/>
  <c r="AH60" i="4"/>
  <c r="AX44" i="4"/>
  <c r="R71" i="4"/>
  <c r="AH68" i="4"/>
  <c r="V34" i="4"/>
  <c r="AL25" i="4"/>
  <c r="AZ25" i="4"/>
  <c r="AJ43" i="4"/>
  <c r="AX18" i="4"/>
  <c r="AS43" i="4"/>
  <c r="AI13" i="4"/>
  <c r="AH18" i="4"/>
  <c r="BB89" i="4"/>
  <c r="AE43" i="4"/>
  <c r="AL38" i="4"/>
  <c r="F411" i="4"/>
  <c r="V74" i="4"/>
  <c r="AA13" i="4"/>
  <c r="R79" i="4"/>
  <c r="AA30" i="4"/>
  <c r="AT79" i="4"/>
  <c r="AC43" i="4"/>
  <c r="AM43" i="4"/>
  <c r="X43" i="4"/>
  <c r="R25" i="4"/>
  <c r="BB650" i="4"/>
  <c r="AD571" i="4"/>
  <c r="AD625" i="4"/>
  <c r="AI134" i="4"/>
  <c r="W134" i="4"/>
  <c r="AW134" i="4"/>
  <c r="G134" i="4"/>
  <c r="AK129" i="4"/>
  <c r="BA121" i="4"/>
  <c r="BA81" i="4"/>
  <c r="Z47" i="4"/>
  <c r="AY44" i="4"/>
  <c r="AS30" i="4"/>
  <c r="AP34" i="4"/>
  <c r="AT44" i="4"/>
  <c r="AH14" i="4"/>
  <c r="N56" i="4"/>
  <c r="AL48" i="4"/>
  <c r="R74" i="4"/>
  <c r="AT22" i="4"/>
  <c r="AH22" i="4"/>
  <c r="AN65" i="4"/>
  <c r="BB77" i="4"/>
  <c r="AH34" i="4"/>
  <c r="N31" i="4"/>
  <c r="J25" i="4"/>
  <c r="BA71" i="4"/>
  <c r="AU43" i="4"/>
  <c r="AZ68" i="4"/>
  <c r="J44" i="4"/>
  <c r="Z14" i="4"/>
  <c r="J52" i="4"/>
  <c r="AP71" i="4"/>
  <c r="AH44" i="4"/>
  <c r="K13" i="4"/>
  <c r="AH52" i="4"/>
  <c r="BA34" i="4"/>
  <c r="AI30" i="4"/>
  <c r="AD38" i="4"/>
  <c r="J134" i="4"/>
  <c r="U65" i="4"/>
  <c r="P43" i="4"/>
  <c r="R18" i="4"/>
  <c r="AX68" i="4"/>
  <c r="Z44" i="4"/>
  <c r="AD31" i="4"/>
  <c r="BB76" i="4"/>
  <c r="AA65" i="4"/>
  <c r="AU65" i="4"/>
  <c r="N22" i="4"/>
  <c r="AK13" i="4"/>
  <c r="AS13" i="4"/>
  <c r="AY79" i="4"/>
  <c r="Z34" i="4"/>
  <c r="AH38" i="4"/>
  <c r="AH74" i="4"/>
  <c r="J68" i="4"/>
  <c r="AT25" i="4"/>
  <c r="V56" i="4"/>
  <c r="AR13" i="4"/>
  <c r="O13" i="4"/>
  <c r="AH56" i="4"/>
  <c r="P13" i="4"/>
  <c r="AL79" i="4"/>
  <c r="Z79" i="4"/>
  <c r="J18" i="4"/>
  <c r="V68" i="4"/>
  <c r="S43" i="4"/>
  <c r="R38" i="4"/>
  <c r="BB113" i="4"/>
  <c r="BB99" i="4"/>
  <c r="BB748" i="4"/>
  <c r="AA134" i="4"/>
  <c r="O134" i="4"/>
  <c r="AQ134" i="4"/>
  <c r="T134" i="4"/>
  <c r="AH96" i="4"/>
  <c r="R62" i="4"/>
  <c r="AX584" i="4"/>
  <c r="AX448" i="4" s="1"/>
  <c r="AC14" i="4"/>
  <c r="M74" i="4"/>
  <c r="BA62" i="4"/>
  <c r="AN13" i="4"/>
  <c r="AD34" i="4"/>
  <c r="AU30" i="4"/>
  <c r="AT34" i="4"/>
  <c r="X134" i="4"/>
  <c r="BB78" i="4"/>
  <c r="L134" i="4"/>
  <c r="AN134" i="4"/>
  <c r="AM134" i="4"/>
  <c r="AH95" i="4"/>
  <c r="AP82" i="4"/>
  <c r="AO44" i="4"/>
  <c r="M68" i="4"/>
  <c r="BA58" i="4"/>
  <c r="BA69" i="4"/>
  <c r="AL125" i="4"/>
  <c r="AY71" i="4"/>
  <c r="R14" i="4"/>
  <c r="BB66" i="4"/>
  <c r="AT18" i="4"/>
  <c r="AT60" i="4"/>
  <c r="AT68" i="4"/>
  <c r="AM13" i="4"/>
  <c r="AS65" i="4"/>
  <c r="R56" i="4"/>
  <c r="AL71" i="4"/>
  <c r="H30" i="4"/>
  <c r="O30" i="4"/>
  <c r="N34" i="4"/>
  <c r="P134" i="4"/>
  <c r="AU134" i="4"/>
  <c r="K134" i="4"/>
  <c r="I134" i="4"/>
  <c r="AX81" i="4"/>
  <c r="U56" i="4"/>
  <c r="N62" i="4"/>
  <c r="BA47" i="4"/>
  <c r="V18" i="4"/>
  <c r="AL77" i="4"/>
  <c r="U14" i="4"/>
  <c r="V48" i="4"/>
  <c r="AY74" i="4"/>
  <c r="AY22" i="4"/>
  <c r="AZ34" i="4"/>
  <c r="Z31" i="4"/>
  <c r="N25" i="4"/>
  <c r="AP31" i="4"/>
  <c r="K65" i="4"/>
  <c r="AD71" i="4"/>
  <c r="AH134" i="4"/>
  <c r="J22" i="4"/>
  <c r="J34" i="4"/>
  <c r="BB41" i="4"/>
  <c r="W65" i="4"/>
  <c r="AD74" i="4"/>
  <c r="AB65" i="4"/>
  <c r="AZ31" i="4"/>
  <c r="AZ71" i="4"/>
  <c r="R48" i="4"/>
  <c r="AR30" i="4"/>
  <c r="AV43" i="4"/>
  <c r="R34" i="4"/>
  <c r="Z38" i="4"/>
  <c r="AR43" i="4"/>
  <c r="Z68" i="4"/>
  <c r="Z18" i="4"/>
  <c r="AZ79" i="4"/>
  <c r="AT38" i="4"/>
  <c r="AX31" i="4"/>
  <c r="BB55" i="4"/>
  <c r="S30" i="4"/>
  <c r="AM30" i="4"/>
  <c r="AQ65" i="4"/>
  <c r="AP48" i="4"/>
  <c r="AX22" i="4"/>
  <c r="G43" i="4"/>
  <c r="AL52" i="4"/>
  <c r="AL22" i="4"/>
  <c r="BB63" i="4"/>
  <c r="N18" i="4"/>
  <c r="J165" i="4"/>
  <c r="Z71" i="4"/>
  <c r="G13" i="4"/>
  <c r="AI65" i="4"/>
  <c r="AD52" i="4"/>
  <c r="S65" i="4"/>
  <c r="S13" i="4"/>
  <c r="AQ30" i="4"/>
  <c r="V79" i="4"/>
  <c r="AQ13" i="4"/>
  <c r="BB32" i="4"/>
  <c r="V52" i="4"/>
  <c r="BB725" i="4"/>
  <c r="BB665" i="4"/>
  <c r="AD683" i="4"/>
  <c r="AH683" i="4"/>
  <c r="AH547" i="4" s="1"/>
  <c r="V761" i="4"/>
  <c r="V489" i="4" s="1"/>
  <c r="M134" i="4"/>
  <c r="N60" i="4"/>
  <c r="S134" i="4"/>
  <c r="BB109" i="4"/>
  <c r="AB134" i="4"/>
  <c r="Z62" i="4"/>
  <c r="AH67" i="4"/>
  <c r="BA77" i="4"/>
  <c r="O141" i="4"/>
  <c r="AL102" i="4"/>
  <c r="K83" i="4"/>
  <c r="R136" i="4"/>
  <c r="AQ141" i="4"/>
  <c r="J136" i="4"/>
  <c r="AI141" i="4"/>
  <c r="AE141" i="4"/>
  <c r="N90" i="4"/>
  <c r="BB86" i="4"/>
  <c r="BA126" i="4"/>
  <c r="AP105" i="4"/>
  <c r="N123" i="4"/>
  <c r="AX105" i="4"/>
  <c r="AL85" i="4"/>
  <c r="N136" i="4"/>
  <c r="J85" i="4"/>
  <c r="AA83" i="4"/>
  <c r="BB127" i="4"/>
  <c r="AT85" i="4"/>
  <c r="BB124" i="4"/>
  <c r="Z114" i="4"/>
  <c r="AX108" i="4"/>
  <c r="J129" i="4"/>
  <c r="Q83" i="4"/>
  <c r="AT108" i="4"/>
  <c r="AD105" i="4"/>
  <c r="AX114" i="4"/>
  <c r="AQ83" i="4"/>
  <c r="X83" i="4"/>
  <c r="Z126" i="4"/>
  <c r="R129" i="4"/>
  <c r="S141" i="4"/>
  <c r="AX85" i="4"/>
  <c r="AY119" i="4"/>
  <c r="V136" i="4"/>
  <c r="AX90" i="4"/>
  <c r="AS83" i="4"/>
  <c r="AA141" i="4"/>
  <c r="W141" i="4"/>
  <c r="AZ90" i="4"/>
  <c r="K141" i="4"/>
  <c r="R119" i="4"/>
  <c r="AW83" i="4"/>
  <c r="AZ123" i="4"/>
  <c r="AZ105" i="4"/>
  <c r="I83" i="4"/>
  <c r="R85" i="4"/>
  <c r="V123" i="4"/>
  <c r="Y83" i="4"/>
  <c r="AB83" i="4"/>
  <c r="AT126" i="4"/>
  <c r="G83" i="4"/>
  <c r="AH105" i="4"/>
  <c r="V126" i="4"/>
  <c r="AD114" i="4"/>
  <c r="Z129" i="4"/>
  <c r="V98" i="4"/>
  <c r="AP102" i="4"/>
  <c r="AL111" i="4"/>
  <c r="AX123" i="4"/>
  <c r="J126" i="4"/>
  <c r="AN83" i="4"/>
  <c r="AY114" i="4"/>
  <c r="AP123" i="4"/>
  <c r="AH123" i="4"/>
  <c r="AX136" i="4"/>
  <c r="G141" i="4"/>
  <c r="AT123" i="4"/>
  <c r="J119" i="4"/>
  <c r="N108" i="4"/>
  <c r="AE83" i="4"/>
  <c r="BB92" i="4"/>
  <c r="N114" i="4"/>
  <c r="AZ102" i="4"/>
  <c r="AY98" i="4"/>
  <c r="AV141" i="4"/>
  <c r="V105" i="4"/>
  <c r="AP114" i="4"/>
  <c r="BB107" i="4"/>
  <c r="BB115" i="4"/>
  <c r="AX98" i="4"/>
  <c r="AH108" i="4"/>
  <c r="AT114" i="4"/>
  <c r="AL114" i="4"/>
  <c r="AX129" i="4"/>
  <c r="AT98" i="4"/>
  <c r="AT129" i="4"/>
  <c r="Y141" i="4"/>
  <c r="V119" i="4"/>
  <c r="BB96" i="4"/>
  <c r="AL126" i="4"/>
  <c r="R114" i="4"/>
  <c r="J105" i="4"/>
  <c r="AH114" i="4"/>
  <c r="J114" i="4"/>
  <c r="AX119" i="4"/>
  <c r="R126" i="4"/>
  <c r="AH119" i="4"/>
  <c r="H83" i="4"/>
  <c r="R123" i="4"/>
  <c r="AP136" i="4"/>
  <c r="U83" i="4"/>
  <c r="R111" i="4"/>
  <c r="Z111" i="4"/>
  <c r="AZ108" i="4"/>
  <c r="AP111" i="4"/>
  <c r="AD90" i="4"/>
  <c r="BB131" i="4"/>
  <c r="AZ114" i="4"/>
  <c r="AH98" i="4"/>
  <c r="X141" i="4"/>
  <c r="V111" i="4"/>
  <c r="AL136" i="4"/>
  <c r="V114" i="4"/>
  <c r="AP98" i="4"/>
  <c r="AL108" i="4"/>
  <c r="AD136" i="4"/>
  <c r="J90" i="4"/>
  <c r="O83" i="4"/>
  <c r="BB117" i="4"/>
  <c r="Z98" i="4"/>
  <c r="AD126" i="4"/>
  <c r="AH85" i="4"/>
  <c r="Z102" i="4"/>
  <c r="AP90" i="4"/>
  <c r="Z123" i="4"/>
  <c r="AI83" i="4"/>
  <c r="AH102" i="4"/>
  <c r="AL119" i="4"/>
  <c r="AL105" i="4"/>
  <c r="R90" i="4"/>
  <c r="BA129" i="4"/>
  <c r="AH136" i="4"/>
  <c r="W83" i="4"/>
  <c r="N129" i="4"/>
  <c r="R98" i="4"/>
  <c r="T141" i="4"/>
  <c r="AY111" i="4"/>
  <c r="AV83" i="4"/>
  <c r="AN141" i="4"/>
  <c r="AD129" i="4"/>
  <c r="AX111" i="4"/>
  <c r="BB93" i="4"/>
  <c r="AB141" i="4"/>
  <c r="T83" i="4"/>
  <c r="AY105" i="4"/>
  <c r="BA98" i="4"/>
  <c r="BB106" i="4"/>
  <c r="BB88" i="4"/>
  <c r="V102" i="4"/>
  <c r="V129" i="4"/>
  <c r="AD85" i="4"/>
  <c r="BB87" i="4"/>
  <c r="N105" i="4"/>
  <c r="AZ119" i="4"/>
  <c r="AD119" i="4"/>
  <c r="AR83" i="4"/>
  <c r="AT119" i="4"/>
  <c r="J108" i="4"/>
  <c r="AT105" i="4"/>
  <c r="AT102" i="4"/>
  <c r="AT111" i="4"/>
  <c r="Z85" i="4"/>
  <c r="AL98" i="4"/>
  <c r="N119" i="4"/>
  <c r="AZ111" i="4"/>
  <c r="N102" i="4"/>
  <c r="BB101" i="4"/>
  <c r="R108" i="4"/>
  <c r="Z136" i="4"/>
  <c r="AU141" i="4"/>
  <c r="AP85" i="4"/>
  <c r="Z105" i="4"/>
  <c r="N85" i="4"/>
  <c r="AZ129" i="4"/>
  <c r="BB91" i="4"/>
  <c r="BB137" i="4"/>
  <c r="V108" i="4"/>
  <c r="AM83" i="4"/>
  <c r="H141" i="4"/>
  <c r="AX126" i="4"/>
  <c r="AL90" i="4"/>
  <c r="Q141" i="4"/>
  <c r="BB103" i="4"/>
  <c r="P141" i="4"/>
  <c r="BB94" i="4"/>
  <c r="N98" i="4"/>
  <c r="N126" i="4"/>
  <c r="AD123" i="4"/>
  <c r="AX102" i="4"/>
  <c r="BB116" i="4"/>
  <c r="AJ83" i="4"/>
  <c r="AD111" i="4"/>
  <c r="BB95" i="4"/>
  <c r="J111" i="4"/>
  <c r="R102" i="4"/>
  <c r="AD98" i="4"/>
  <c r="Z108" i="4"/>
  <c r="Z119" i="4"/>
  <c r="AY102" i="4"/>
  <c r="S83" i="4"/>
  <c r="V90" i="4"/>
  <c r="R105" i="4"/>
  <c r="AM141" i="4"/>
  <c r="AZ85" i="4"/>
  <c r="AR141" i="4"/>
  <c r="J98" i="4"/>
  <c r="AY85" i="4"/>
  <c r="AF141" i="4"/>
  <c r="AH126" i="4"/>
  <c r="AY90" i="4"/>
  <c r="AY129" i="4"/>
  <c r="AY108" i="4"/>
  <c r="AZ126" i="4"/>
  <c r="AD108" i="4"/>
  <c r="AU83" i="4"/>
  <c r="AT136" i="4"/>
  <c r="AY123" i="4"/>
  <c r="AT90" i="4"/>
  <c r="AJ141" i="4"/>
  <c r="AZ98" i="4"/>
  <c r="AY126" i="4"/>
  <c r="AP126" i="4"/>
  <c r="J123" i="4"/>
  <c r="AP129" i="4"/>
  <c r="AD102" i="4"/>
  <c r="AH111" i="4"/>
  <c r="P83" i="4"/>
  <c r="AP108" i="4"/>
  <c r="Z90" i="4"/>
  <c r="AH129" i="4"/>
  <c r="J102" i="4"/>
  <c r="V85" i="4"/>
  <c r="AT690" i="4"/>
  <c r="F52" i="4"/>
  <c r="F60" i="4"/>
  <c r="V683" i="4"/>
  <c r="F68" i="4"/>
  <c r="F44" i="4"/>
  <c r="C30" i="4"/>
  <c r="F90" i="4"/>
  <c r="F14" i="4"/>
  <c r="C43" i="4"/>
  <c r="F26" i="4"/>
  <c r="BB396" i="4"/>
  <c r="F56" i="4"/>
  <c r="F126" i="4"/>
  <c r="D65" i="4"/>
  <c r="E65" i="4"/>
  <c r="D141" i="4"/>
  <c r="BB195" i="4"/>
  <c r="AL606" i="4"/>
  <c r="V571" i="4"/>
  <c r="BB566" i="4"/>
  <c r="BB579" i="4"/>
  <c r="BB443" i="4" s="1"/>
  <c r="E111" i="4"/>
  <c r="F123" i="4"/>
  <c r="F79" i="4"/>
  <c r="C83" i="4"/>
  <c r="F119" i="4"/>
  <c r="BB789" i="4"/>
  <c r="F819" i="4"/>
  <c r="J690" i="4"/>
  <c r="AX554" i="4"/>
  <c r="F87" i="4"/>
  <c r="F108" i="4"/>
  <c r="E85" i="4"/>
  <c r="E30" i="4"/>
  <c r="F137" i="4"/>
  <c r="F102" i="4"/>
  <c r="D30" i="4"/>
  <c r="D83" i="4"/>
  <c r="C141" i="4"/>
  <c r="BB292" i="4"/>
  <c r="AX300" i="4"/>
  <c r="F129" i="4"/>
  <c r="F105" i="4"/>
  <c r="BB671" i="4"/>
  <c r="BB535" i="4" s="1"/>
  <c r="E43" i="4"/>
  <c r="F22" i="4"/>
  <c r="F114" i="4"/>
  <c r="F34" i="4"/>
  <c r="F18" i="4"/>
  <c r="C65" i="4"/>
  <c r="F74" i="4"/>
  <c r="F71" i="4"/>
  <c r="F48" i="4"/>
  <c r="D43" i="4"/>
  <c r="F98" i="4"/>
  <c r="F38" i="4"/>
  <c r="BB341" i="4"/>
  <c r="F31" i="4"/>
  <c r="AL683" i="4"/>
  <c r="BB797" i="4"/>
  <c r="BB812" i="4"/>
  <c r="BB593" i="4"/>
  <c r="I276" i="4"/>
  <c r="J276" i="4" s="1"/>
  <c r="BB237" i="4"/>
  <c r="V165" i="4"/>
  <c r="AL218" i="4"/>
  <c r="AX276" i="4"/>
  <c r="BB240" i="4"/>
  <c r="AL393" i="4"/>
  <c r="AX349" i="4"/>
  <c r="U313" i="4"/>
  <c r="U43" i="4" s="1"/>
  <c r="AP344" i="4"/>
  <c r="AL283" i="4"/>
  <c r="BB368" i="4"/>
  <c r="N300" i="4"/>
  <c r="E148" i="4"/>
  <c r="BB814" i="4"/>
  <c r="BB804" i="4"/>
  <c r="AZ540" i="4"/>
  <c r="Z554" i="4"/>
  <c r="Z418" i="4" s="1"/>
  <c r="R683" i="4"/>
  <c r="BB757" i="4"/>
  <c r="BB273" i="4"/>
  <c r="AD165" i="4"/>
  <c r="Z148" i="4"/>
  <c r="N148" i="4"/>
  <c r="AD218" i="4"/>
  <c r="J148" i="4"/>
  <c r="N178" i="4"/>
  <c r="V269" i="4"/>
  <c r="N218" i="4"/>
  <c r="R165" i="4"/>
  <c r="AP389" i="4"/>
  <c r="AD353" i="4"/>
  <c r="AD283" i="4"/>
  <c r="J353" i="4"/>
  <c r="AT335" i="4"/>
  <c r="AP283" i="4"/>
  <c r="R283" i="4"/>
  <c r="AD404" i="4"/>
  <c r="AP165" i="4"/>
  <c r="J720" i="4"/>
  <c r="N625" i="4"/>
  <c r="R554" i="4"/>
  <c r="R418" i="4" s="1"/>
  <c r="AZ418" i="4"/>
  <c r="AL690" i="4"/>
  <c r="AL418" i="4" s="1"/>
  <c r="BB695" i="4"/>
  <c r="BB267" i="4"/>
  <c r="AL269" i="4"/>
  <c r="Z165" i="4"/>
  <c r="AH165" i="4"/>
  <c r="V353" i="4"/>
  <c r="N313" i="4"/>
  <c r="R404" i="4"/>
  <c r="AL399" i="4"/>
  <c r="AD335" i="4"/>
  <c r="AD148" i="4"/>
  <c r="V584" i="4"/>
  <c r="AH218" i="4"/>
  <c r="AH360" i="4"/>
  <c r="N283" i="4"/>
  <c r="AT313" i="4"/>
  <c r="AD411" i="4"/>
  <c r="R353" i="4"/>
  <c r="AL300" i="4"/>
  <c r="AP404" i="4"/>
  <c r="AT300" i="4"/>
  <c r="AD300" i="4"/>
  <c r="BB247" i="4"/>
  <c r="AT276" i="4"/>
  <c r="R178" i="4"/>
  <c r="C13" i="4"/>
  <c r="BB179" i="4"/>
  <c r="AL200" i="4"/>
  <c r="D13" i="4"/>
  <c r="F283" i="4"/>
  <c r="Z313" i="4"/>
  <c r="AT353" i="4"/>
  <c r="V300" i="4"/>
  <c r="AD313" i="4"/>
  <c r="AH606" i="4"/>
  <c r="AH470" i="4" s="1"/>
  <c r="V404" i="4"/>
  <c r="BB274" i="4"/>
  <c r="BB249" i="4"/>
  <c r="Z200" i="4"/>
  <c r="AX165" i="4"/>
  <c r="J200" i="4"/>
  <c r="AH200" i="4"/>
  <c r="J411" i="4"/>
  <c r="N381" i="4"/>
  <c r="AP349" i="4"/>
  <c r="Z300" i="4"/>
  <c r="AH335" i="4"/>
  <c r="Z353" i="4"/>
  <c r="AH313" i="4"/>
  <c r="F313" i="4"/>
  <c r="R313" i="4"/>
  <c r="BB243" i="4"/>
  <c r="AT200" i="4"/>
  <c r="AX178" i="4"/>
  <c r="E269" i="4"/>
  <c r="J335" i="4"/>
  <c r="AL344" i="4"/>
  <c r="J300" i="4"/>
  <c r="AH283" i="4"/>
  <c r="Z283" i="4"/>
  <c r="AH300" i="4"/>
  <c r="N761" i="4"/>
  <c r="BB640" i="4"/>
  <c r="N571" i="4"/>
  <c r="Z178" i="4"/>
  <c r="AL276" i="4"/>
  <c r="BB209" i="4"/>
  <c r="AD276" i="4"/>
  <c r="AD269" i="4"/>
  <c r="AT404" i="4"/>
  <c r="N404" i="4"/>
  <c r="AT283" i="4"/>
  <c r="AX353" i="4"/>
  <c r="V335" i="4"/>
  <c r="R300" i="4"/>
  <c r="AT411" i="4"/>
  <c r="R335" i="4"/>
  <c r="BA819" i="4"/>
  <c r="BB691" i="4"/>
  <c r="BB768" i="4"/>
  <c r="BB776" i="4"/>
  <c r="AY819" i="4"/>
  <c r="BA683" i="4"/>
  <c r="BB555" i="4"/>
  <c r="AP554" i="4"/>
  <c r="AP418" i="4" s="1"/>
  <c r="AZ683" i="4"/>
  <c r="AH554" i="4"/>
  <c r="BB609" i="4"/>
  <c r="BB473" i="4" s="1"/>
  <c r="F584" i="4"/>
  <c r="F448" i="4" s="1"/>
  <c r="BB729" i="4"/>
  <c r="BB690" i="4"/>
  <c r="F690" i="4"/>
  <c r="AZ819" i="4"/>
  <c r="F625" i="4"/>
  <c r="BB742" i="4"/>
  <c r="F606" i="4"/>
  <c r="F470" i="4" s="1"/>
  <c r="F271" i="4"/>
  <c r="AP276" i="4"/>
  <c r="R148" i="4"/>
  <c r="BB153" i="4"/>
  <c r="AH276" i="4"/>
  <c r="AL178" i="4"/>
  <c r="V200" i="4"/>
  <c r="BB187" i="4"/>
  <c r="J283" i="4"/>
  <c r="V218" i="4"/>
  <c r="BB264" i="4"/>
  <c r="BB169" i="4"/>
  <c r="Z276" i="4"/>
  <c r="BB288" i="4"/>
  <c r="AX200" i="4"/>
  <c r="AX218" i="4"/>
  <c r="F200" i="4"/>
  <c r="AT178" i="4"/>
  <c r="AP148" i="4"/>
  <c r="AK353" i="4"/>
  <c r="AK83" i="4" s="1"/>
  <c r="BB308" i="4"/>
  <c r="AP218" i="4"/>
  <c r="J218" i="4"/>
  <c r="BB314" i="4"/>
  <c r="AX313" i="4"/>
  <c r="BA79" i="4"/>
  <c r="M353" i="4"/>
  <c r="M83" i="4" s="1"/>
  <c r="BB318" i="4"/>
  <c r="AK411" i="4"/>
  <c r="BB304" i="4"/>
  <c r="AT218" i="4"/>
  <c r="BB214" i="4"/>
  <c r="BB206" i="4"/>
  <c r="AH148" i="4"/>
  <c r="BB406" i="4"/>
  <c r="AX295" i="4"/>
  <c r="AW283" i="4"/>
  <c r="AW13" i="4" s="1"/>
  <c r="N200" i="4"/>
  <c r="AL165" i="4"/>
  <c r="AP178" i="4"/>
  <c r="BB254" i="4"/>
  <c r="BB399" i="4"/>
  <c r="AG411" i="4"/>
  <c r="AT148" i="4"/>
  <c r="V148" i="4"/>
  <c r="AW335" i="4"/>
  <c r="AW65" i="4" s="1"/>
  <c r="Z411" i="4"/>
  <c r="M411" i="4"/>
  <c r="R411" i="4"/>
  <c r="Z335" i="4"/>
  <c r="BA56" i="4"/>
  <c r="BA123" i="4"/>
  <c r="BA68" i="4"/>
  <c r="BB332" i="4"/>
  <c r="BB62" i="4" s="1"/>
  <c r="BA60" i="4"/>
  <c r="BA119" i="4"/>
  <c r="AO353" i="4"/>
  <c r="AO83" i="4" s="1"/>
  <c r="U411" i="4"/>
  <c r="U283" i="4"/>
  <c r="BE283" i="4" s="1"/>
  <c r="BF283" i="4" s="1"/>
  <c r="V284" i="4"/>
  <c r="V14" i="4" s="1"/>
  <c r="AW411" i="4"/>
  <c r="BB322" i="4"/>
  <c r="BA74" i="4"/>
  <c r="N344" i="4"/>
  <c r="AK335" i="4"/>
  <c r="AK65" i="4" s="1"/>
  <c r="BA90" i="4"/>
  <c r="AZ411" i="4"/>
  <c r="AL326" i="4"/>
  <c r="AK313" i="4"/>
  <c r="AK43" i="4" s="1"/>
  <c r="AO411" i="4"/>
  <c r="J313" i="4"/>
  <c r="AO335" i="4"/>
  <c r="AO65" i="4" s="1"/>
  <c r="F353" i="4"/>
  <c r="AG353" i="4"/>
  <c r="AG83" i="4" s="1"/>
  <c r="N338" i="4"/>
  <c r="M335" i="4"/>
  <c r="BE335" i="4" s="1"/>
  <c r="BF335" i="4" s="1"/>
  <c r="AY411" i="4"/>
  <c r="BB191" i="4"/>
  <c r="BB261" i="4"/>
  <c r="R276" i="4"/>
  <c r="R200" i="4"/>
  <c r="BB225" i="4"/>
  <c r="E276" i="4"/>
  <c r="BB157" i="4"/>
  <c r="AH178" i="4"/>
  <c r="BB173" i="4"/>
  <c r="N165" i="4"/>
  <c r="V276" i="4"/>
  <c r="BB258" i="4"/>
  <c r="AP200" i="4"/>
  <c r="BA136" i="4"/>
  <c r="BB183" i="4"/>
  <c r="AZ276" i="4"/>
  <c r="AT165" i="4"/>
  <c r="BB203" i="4"/>
  <c r="AL148" i="4"/>
  <c r="BB166" i="4"/>
  <c r="V178" i="4"/>
  <c r="BB233" i="4"/>
  <c r="AD200" i="4"/>
  <c r="AY276" i="4"/>
  <c r="E218" i="4"/>
  <c r="F220" i="4"/>
  <c r="BA85" i="4"/>
  <c r="BB149" i="4"/>
  <c r="F165" i="4"/>
  <c r="F178" i="4"/>
  <c r="F246" i="4"/>
  <c r="J195" i="4"/>
  <c r="I178" i="4"/>
  <c r="I43" i="4" s="1"/>
  <c r="BE353" i="4" l="1"/>
  <c r="BF353" i="4" s="1"/>
  <c r="BF819" i="4"/>
  <c r="BF812" i="4"/>
  <c r="BF720" i="4"/>
  <c r="J435" i="4"/>
  <c r="BE313" i="4"/>
  <c r="BF313" i="4" s="1"/>
  <c r="F269" i="4"/>
  <c r="BB148" i="4"/>
  <c r="AP313" i="4"/>
  <c r="AD547" i="4"/>
  <c r="V435" i="4"/>
  <c r="AP489" i="4"/>
  <c r="N547" i="4"/>
  <c r="Z470" i="4"/>
  <c r="M27" i="7"/>
  <c r="M34" i="7" s="1"/>
  <c r="AX418" i="4"/>
  <c r="AT547" i="4"/>
  <c r="AT470" i="4"/>
  <c r="AA547" i="4"/>
  <c r="AA489" i="4"/>
  <c r="F489" i="4"/>
  <c r="AL547" i="4"/>
  <c r="AD470" i="4"/>
  <c r="AP547" i="4"/>
  <c r="M16" i="7"/>
  <c r="R547" i="4"/>
  <c r="AL470" i="4"/>
  <c r="BB514" i="4"/>
  <c r="N448" i="4"/>
  <c r="BA111" i="4"/>
  <c r="AL435" i="4"/>
  <c r="AL448" i="4"/>
  <c r="W31" i="7"/>
  <c r="BB430" i="4"/>
  <c r="AD435" i="4"/>
  <c r="BB284" i="4"/>
  <c r="BB14" i="4" s="1"/>
  <c r="N435" i="4"/>
  <c r="BB479" i="4"/>
  <c r="J470" i="4"/>
  <c r="V448" i="4"/>
  <c r="AH435" i="4"/>
  <c r="L17" i="7"/>
  <c r="AT448" i="4"/>
  <c r="R448" i="4"/>
  <c r="AP435" i="4"/>
  <c r="AD448" i="4"/>
  <c r="U16" i="7"/>
  <c r="BB491" i="4"/>
  <c r="BB436" i="4"/>
  <c r="U31" i="7"/>
  <c r="U12" i="7"/>
  <c r="U11" i="7"/>
  <c r="AW141" i="4"/>
  <c r="T15" i="7"/>
  <c r="T17" i="7" s="1"/>
  <c r="M141" i="4"/>
  <c r="H15" i="7"/>
  <c r="AG141" i="4"/>
  <c r="O15" i="7"/>
  <c r="O17" i="7" s="1"/>
  <c r="BB520" i="4"/>
  <c r="S17" i="7"/>
  <c r="BA540" i="4"/>
  <c r="Q11" i="7"/>
  <c r="J17" i="7"/>
  <c r="U141" i="4"/>
  <c r="K15" i="7"/>
  <c r="BA418" i="4"/>
  <c r="N33" i="7"/>
  <c r="Q25" i="7"/>
  <c r="M28" i="7"/>
  <c r="E141" i="4"/>
  <c r="F11" i="7"/>
  <c r="G11" i="7"/>
  <c r="J13" i="7"/>
  <c r="Q12" i="7"/>
  <c r="AO141" i="4"/>
  <c r="R15" i="7"/>
  <c r="N15" i="7"/>
  <c r="AK141" i="4"/>
  <c r="P15" i="7"/>
  <c r="P17" i="7" s="1"/>
  <c r="Q26" i="7"/>
  <c r="V31" i="7"/>
  <c r="AT418" i="4"/>
  <c r="BB453" i="4"/>
  <c r="AD489" i="4"/>
  <c r="AT489" i="4"/>
  <c r="BB508" i="4"/>
  <c r="BA547" i="4"/>
  <c r="BB529" i="4"/>
  <c r="BB517" i="4"/>
  <c r="R489" i="4"/>
  <c r="AX547" i="4"/>
  <c r="BB419" i="4"/>
  <c r="BB504" i="4"/>
  <c r="AY418" i="4"/>
  <c r="V547" i="4"/>
  <c r="BB525" i="4"/>
  <c r="Z448" i="4"/>
  <c r="BB476" i="4"/>
  <c r="BB606" i="4"/>
  <c r="BB470" i="4" s="1"/>
  <c r="BA470" i="4"/>
  <c r="BB571" i="4"/>
  <c r="AZ435" i="4"/>
  <c r="BB423" i="4"/>
  <c r="AY489" i="4"/>
  <c r="AY547" i="4"/>
  <c r="BB584" i="4"/>
  <c r="BA448" i="4"/>
  <c r="AY470" i="4"/>
  <c r="BB707" i="4"/>
  <c r="BA435" i="4"/>
  <c r="AZ489" i="4"/>
  <c r="BB496" i="4"/>
  <c r="BB532" i="4"/>
  <c r="Z489" i="4"/>
  <c r="AH418" i="4"/>
  <c r="AY448" i="4"/>
  <c r="AY435" i="4"/>
  <c r="AZ448" i="4"/>
  <c r="AZ470" i="4"/>
  <c r="J448" i="4"/>
  <c r="BB461" i="4"/>
  <c r="BB457" i="4"/>
  <c r="J418" i="4"/>
  <c r="J547" i="4"/>
  <c r="BB449" i="4"/>
  <c r="AZ547" i="4"/>
  <c r="BB439" i="4"/>
  <c r="N489" i="4"/>
  <c r="BB485" i="4"/>
  <c r="BB542" i="4"/>
  <c r="AX489" i="4"/>
  <c r="BB625" i="4"/>
  <c r="BA489" i="4"/>
  <c r="F418" i="4"/>
  <c r="F547" i="4"/>
  <c r="BB295" i="4"/>
  <c r="BA134" i="4"/>
  <c r="BB761" i="4"/>
  <c r="M12" i="7"/>
  <c r="N111" i="4"/>
  <c r="BB31" i="4"/>
  <c r="AH43" i="4"/>
  <c r="AH13" i="4"/>
  <c r="BB52" i="4"/>
  <c r="AD134" i="4"/>
  <c r="Z43" i="4"/>
  <c r="AX30" i="4"/>
  <c r="AX25" i="4"/>
  <c r="AT134" i="4"/>
  <c r="U13" i="4"/>
  <c r="AL13" i="4"/>
  <c r="AY65" i="4"/>
  <c r="BB22" i="4"/>
  <c r="AP43" i="4"/>
  <c r="BB71" i="4"/>
  <c r="V65" i="4"/>
  <c r="AY134" i="4"/>
  <c r="AD13" i="4"/>
  <c r="AL134" i="4"/>
  <c r="V134" i="4"/>
  <c r="AP74" i="4"/>
  <c r="AL74" i="4"/>
  <c r="AZ43" i="4"/>
  <c r="AZ30" i="4"/>
  <c r="AL30" i="4"/>
  <c r="BB34" i="4"/>
  <c r="Z65" i="4"/>
  <c r="N13" i="4"/>
  <c r="AH90" i="4"/>
  <c r="J30" i="4"/>
  <c r="AT30" i="4"/>
  <c r="AP13" i="4"/>
  <c r="BB554" i="4"/>
  <c r="BB418" i="4" s="1"/>
  <c r="BB44" i="4"/>
  <c r="AP30" i="4"/>
  <c r="AX79" i="4"/>
  <c r="M65" i="4"/>
  <c r="AL56" i="4"/>
  <c r="AD43" i="4"/>
  <c r="N68" i="4"/>
  <c r="AT43" i="4"/>
  <c r="BB18" i="4"/>
  <c r="AH65" i="4"/>
  <c r="N43" i="4"/>
  <c r="Z13" i="4"/>
  <c r="V30" i="4"/>
  <c r="Z83" i="4"/>
  <c r="AL129" i="4"/>
  <c r="AL123" i="4"/>
  <c r="BA30" i="4"/>
  <c r="AD65" i="4"/>
  <c r="BB48" i="4"/>
  <c r="N30" i="4"/>
  <c r="AZ13" i="4"/>
  <c r="AT13" i="4"/>
  <c r="R13" i="4"/>
  <c r="AX43" i="4"/>
  <c r="AH30" i="4"/>
  <c r="R30" i="4"/>
  <c r="N74" i="4"/>
  <c r="AP79" i="4"/>
  <c r="AY30" i="4"/>
  <c r="R65" i="4"/>
  <c r="J65" i="4"/>
  <c r="J13" i="4"/>
  <c r="AD30" i="4"/>
  <c r="AP119" i="4"/>
  <c r="R83" i="4"/>
  <c r="J60" i="4"/>
  <c r="AY13" i="4"/>
  <c r="AZ65" i="4"/>
  <c r="BB38" i="4"/>
  <c r="AY43" i="4"/>
  <c r="F148" i="4"/>
  <c r="BB720" i="4"/>
  <c r="AT65" i="4"/>
  <c r="AZ134" i="4"/>
  <c r="R43" i="4"/>
  <c r="Z30" i="4"/>
  <c r="BA44" i="4"/>
  <c r="AP134" i="4"/>
  <c r="R134" i="4"/>
  <c r="N134" i="4"/>
  <c r="BA25" i="4"/>
  <c r="BB98" i="4"/>
  <c r="BB139" i="4"/>
  <c r="AY141" i="4"/>
  <c r="AZ141" i="4"/>
  <c r="AY83" i="4"/>
  <c r="BB114" i="4"/>
  <c r="V83" i="4"/>
  <c r="BB105" i="4"/>
  <c r="AX83" i="4"/>
  <c r="BB102" i="4"/>
  <c r="J83" i="4"/>
  <c r="R141" i="4"/>
  <c r="AD83" i="4"/>
  <c r="BB138" i="4"/>
  <c r="I141" i="4"/>
  <c r="BB126" i="4"/>
  <c r="Z141" i="4"/>
  <c r="AT141" i="4"/>
  <c r="AZ83" i="4"/>
  <c r="AD141" i="4"/>
  <c r="J141" i="4"/>
  <c r="AT83" i="4"/>
  <c r="BB129" i="4"/>
  <c r="BB108" i="4"/>
  <c r="BB112" i="4"/>
  <c r="BB132" i="4"/>
  <c r="F85" i="4"/>
  <c r="F136" i="4"/>
  <c r="F43" i="4"/>
  <c r="E134" i="4"/>
  <c r="E83" i="4"/>
  <c r="F65" i="4"/>
  <c r="F111" i="4"/>
  <c r="F30" i="4"/>
  <c r="F134" i="4"/>
  <c r="AP335" i="4"/>
  <c r="AP353" i="4"/>
  <c r="BB381" i="4"/>
  <c r="AL353" i="4"/>
  <c r="F276" i="4"/>
  <c r="BB344" i="4"/>
  <c r="BB389" i="4"/>
  <c r="BB300" i="4"/>
  <c r="AP411" i="4"/>
  <c r="BB330" i="4"/>
  <c r="BB200" i="4"/>
  <c r="J178" i="4"/>
  <c r="AL313" i="4"/>
  <c r="AX283" i="4"/>
  <c r="AL411" i="4"/>
  <c r="BB271" i="4"/>
  <c r="AX411" i="4"/>
  <c r="BB338" i="4"/>
  <c r="N411" i="4"/>
  <c r="AH411" i="4"/>
  <c r="BB404" i="4"/>
  <c r="BB393" i="4"/>
  <c r="BB220" i="4"/>
  <c r="AH353" i="4"/>
  <c r="BB360" i="4"/>
  <c r="BB326" i="4"/>
  <c r="N353" i="4"/>
  <c r="E13" i="4"/>
  <c r="BB246" i="4"/>
  <c r="AL335" i="4"/>
  <c r="V411" i="4"/>
  <c r="AX335" i="4"/>
  <c r="BB349" i="4"/>
  <c r="BB676" i="4"/>
  <c r="BB540" i="4" s="1"/>
  <c r="V313" i="4"/>
  <c r="BB819" i="4"/>
  <c r="BB683" i="4"/>
  <c r="BB165" i="4"/>
  <c r="BA411" i="4"/>
  <c r="N335" i="4"/>
  <c r="BA65" i="4"/>
  <c r="V283" i="4"/>
  <c r="BA276" i="4"/>
  <c r="F218" i="4"/>
  <c r="BA13" i="4" l="1"/>
  <c r="U13" i="7"/>
  <c r="R17" i="7"/>
  <c r="U15" i="7"/>
  <c r="U17" i="7" s="1"/>
  <c r="Q13" i="7"/>
  <c r="M15" i="7"/>
  <c r="M17" i="7" s="1"/>
  <c r="K17" i="7"/>
  <c r="BB448" i="4"/>
  <c r="N17" i="7"/>
  <c r="Q15" i="7"/>
  <c r="Q17" i="7" s="1"/>
  <c r="Q33" i="7"/>
  <c r="Q27" i="7"/>
  <c r="Q34" i="7" s="1"/>
  <c r="BB489" i="4"/>
  <c r="BB547" i="4"/>
  <c r="BB435" i="4"/>
  <c r="AL43" i="4"/>
  <c r="BB25" i="4"/>
  <c r="BB269" i="4"/>
  <c r="BB134" i="4" s="1"/>
  <c r="BA83" i="4"/>
  <c r="F13" i="4"/>
  <c r="BB90" i="4"/>
  <c r="BB119" i="4"/>
  <c r="AP141" i="4"/>
  <c r="AX141" i="4"/>
  <c r="N141" i="4"/>
  <c r="BB56" i="4"/>
  <c r="AX13" i="4"/>
  <c r="AP65" i="4"/>
  <c r="AH141" i="4"/>
  <c r="AL83" i="4"/>
  <c r="AP83" i="4"/>
  <c r="N83" i="4"/>
  <c r="AX65" i="4"/>
  <c r="V43" i="4"/>
  <c r="BB60" i="4"/>
  <c r="AL65" i="4"/>
  <c r="J43" i="4"/>
  <c r="BA141" i="4"/>
  <c r="BA43" i="4"/>
  <c r="BB30" i="4"/>
  <c r="N65" i="4"/>
  <c r="BB123" i="4"/>
  <c r="BB79" i="4"/>
  <c r="AH83" i="4"/>
  <c r="V141" i="4"/>
  <c r="AL141" i="4"/>
  <c r="BB68" i="4"/>
  <c r="BB74" i="4"/>
  <c r="V13" i="4"/>
  <c r="BB111" i="4"/>
  <c r="BB85" i="4"/>
  <c r="BB136" i="4"/>
  <c r="F83" i="4"/>
  <c r="F141" i="4"/>
  <c r="BB218" i="4"/>
  <c r="BB335" i="4"/>
  <c r="BB276" i="4"/>
  <c r="BB411" i="4"/>
  <c r="BB178" i="4"/>
  <c r="BB283" i="4"/>
  <c r="BB313" i="4"/>
  <c r="BB353" i="4"/>
  <c r="M11" i="7"/>
  <c r="M13" i="7" s="1"/>
  <c r="BB13" i="4" l="1"/>
  <c r="BB65" i="4"/>
  <c r="BB43" i="4"/>
  <c r="BB83" i="4"/>
  <c r="BB141" i="4"/>
  <c r="Q82" i="7" l="1"/>
  <c r="Q80" i="7"/>
  <c r="Q81" i="7"/>
  <c r="Q84" i="7"/>
  <c r="Q85" i="7"/>
  <c r="Q86" i="7"/>
  <c r="Q87" i="7"/>
  <c r="I28" i="7" l="1"/>
  <c r="I26" i="7"/>
  <c r="I25" i="7"/>
  <c r="V26" i="7" l="1"/>
  <c r="I33" i="7"/>
  <c r="V25" i="7"/>
  <c r="V28" i="7"/>
  <c r="I27" i="7"/>
  <c r="I34" i="7" s="1"/>
  <c r="R27" i="7"/>
  <c r="R34" i="7" s="1"/>
  <c r="P27" i="7"/>
  <c r="P34" i="7" s="1"/>
  <c r="O27" i="7"/>
  <c r="O34" i="7" s="1"/>
  <c r="N27" i="7"/>
  <c r="N34" i="7" s="1"/>
  <c r="L27" i="7"/>
  <c r="L34" i="7" s="1"/>
  <c r="K27" i="7"/>
  <c r="K34" i="7" s="1"/>
  <c r="J34" i="7"/>
  <c r="H27" i="7"/>
  <c r="H34" i="7" s="1"/>
  <c r="G27" i="7"/>
  <c r="G34" i="7" s="1"/>
  <c r="F27" i="7"/>
  <c r="F34" i="7" s="1"/>
  <c r="V27" i="7" l="1"/>
  <c r="V34" i="7" s="1"/>
  <c r="V33" i="7"/>
  <c r="U26" i="7"/>
  <c r="W26" i="7" s="1"/>
  <c r="U28" i="7" l="1"/>
  <c r="W28" i="7" s="1"/>
  <c r="I16" i="7" l="1"/>
  <c r="U25" i="7"/>
  <c r="W25" i="7" s="1"/>
  <c r="T27" i="7"/>
  <c r="T34" i="7" s="1"/>
  <c r="W27" i="7" l="1"/>
  <c r="W34" i="7" s="1"/>
  <c r="W33" i="7"/>
  <c r="W16" i="7"/>
  <c r="V16" i="7"/>
  <c r="U27" i="7"/>
  <c r="U34" i="7" s="1"/>
  <c r="U33" i="7"/>
  <c r="C106" i="7"/>
  <c r="C107" i="7" s="1"/>
  <c r="C99" i="7"/>
  <c r="C96" i="7"/>
  <c r="C100" i="7" l="1"/>
  <c r="Q83" i="7" l="1"/>
  <c r="S27" i="7" l="1"/>
  <c r="S34" i="7" s="1"/>
  <c r="H19" i="7" l="1"/>
  <c r="H17" i="7" l="1"/>
  <c r="M19" i="7" l="1"/>
  <c r="Q20" i="7"/>
  <c r="Q19" i="7" l="1"/>
  <c r="U19" i="7"/>
  <c r="R13" i="7" l="1"/>
  <c r="I11" i="7"/>
  <c r="V11" i="7" l="1"/>
  <c r="W11" i="7"/>
  <c r="T13" i="7" l="1"/>
  <c r="M14" i="7" l="1"/>
  <c r="S13" i="7"/>
  <c r="S20" i="7" s="1"/>
  <c r="L19" i="7"/>
  <c r="T19" i="7"/>
  <c r="T20" i="7"/>
  <c r="P19" i="7"/>
  <c r="R19" i="7"/>
  <c r="N19" i="7"/>
  <c r="K19" i="7"/>
  <c r="S19" i="7"/>
  <c r="O19" i="7"/>
  <c r="J19" i="7"/>
  <c r="I14" i="7"/>
  <c r="W14" i="7" l="1"/>
  <c r="V14" i="7"/>
  <c r="F19" i="7"/>
  <c r="F17" i="7"/>
  <c r="I18" i="7"/>
  <c r="I15" i="7"/>
  <c r="V15" i="7" l="1"/>
  <c r="I17" i="7"/>
  <c r="W15" i="7"/>
  <c r="W17" i="7" s="1"/>
  <c r="W18" i="7"/>
  <c r="V18" i="7"/>
  <c r="I19" i="7"/>
  <c r="G17" i="7"/>
  <c r="G19" i="7"/>
  <c r="V19" i="7" l="1"/>
  <c r="W19" i="7" l="1"/>
  <c r="M20" i="7" l="1"/>
  <c r="J20" i="7" l="1"/>
  <c r="O13" i="7" l="1"/>
  <c r="O20" i="7" s="1"/>
  <c r="P13" i="7"/>
  <c r="P20" i="7" s="1"/>
  <c r="N13" i="7" l="1"/>
  <c r="N20" i="7" s="1"/>
  <c r="L13" i="7" l="1"/>
  <c r="L20" i="7" s="1"/>
  <c r="K13" i="7" l="1"/>
  <c r="K20" i="7" s="1"/>
  <c r="U20" i="7" l="1"/>
  <c r="V17" i="7"/>
  <c r="R20" i="7"/>
  <c r="G13" i="7" l="1"/>
  <c r="G20" i="7" s="1"/>
  <c r="I12" i="7" l="1"/>
  <c r="F13" i="7"/>
  <c r="F20" i="7" s="1"/>
  <c r="H13" i="7"/>
  <c r="H20" i="7" s="1"/>
  <c r="I13" i="7" l="1"/>
  <c r="I20" i="7" s="1"/>
  <c r="W12" i="7"/>
  <c r="W13" i="7" s="1"/>
  <c r="V12" i="7"/>
  <c r="V13" i="7" s="1"/>
  <c r="V20" i="7" l="1"/>
  <c r="W20" i="7"/>
</calcChain>
</file>

<file path=xl/comments1.xml><?xml version="1.0" encoding="utf-8"?>
<comments xmlns="http://schemas.openxmlformats.org/spreadsheetml/2006/main">
  <authors>
    <author>Do Thi Phuong Thuy</author>
  </authors>
  <commentList>
    <comment ref="E161" authorId="0" shapeId="0">
      <text>
        <r>
          <rPr>
            <sz val="9"/>
            <color indexed="81"/>
            <rFont val="Tahoma"/>
            <family val="2"/>
          </rPr>
          <t>There is an adjustment for the decrease of 7.5 overtime hours worked in 04.2021. They were settled in 05.2021 payroll.</t>
        </r>
      </text>
    </comment>
    <comment ref="I198" authorId="0" shapeId="0">
      <text>
        <r>
          <rPr>
            <sz val="9"/>
            <color indexed="81"/>
            <rFont val="Tahoma"/>
            <family val="2"/>
          </rPr>
          <t>There is an adjustment for the increase of 9.5 overtime hours worked in 05.2021. They were settled in 06.2021 payroll.</t>
        </r>
      </text>
    </comment>
    <comment ref="E222" authorId="0" shapeId="0">
      <text>
        <r>
          <rPr>
            <sz val="9"/>
            <color indexed="81"/>
            <rFont val="Tahoma"/>
            <family val="2"/>
          </rPr>
          <t>There is an adjustment for the increase of 2.5 overtime hour worked in 04.2021. They were settled in 05.2021 payroll.</t>
        </r>
      </text>
    </comment>
    <comment ref="E247" authorId="0" shapeId="0">
      <text>
        <r>
          <rPr>
            <sz val="9"/>
            <color indexed="81"/>
            <rFont val="Tahoma"/>
            <family val="2"/>
          </rPr>
          <t>There is an adjustment for the decrease of 1 overtime hour worked in 04.2021. They were settled in 05.2021 payroll.</t>
        </r>
      </text>
    </comment>
    <comment ref="E267" authorId="0" shapeId="0">
      <text>
        <r>
          <rPr>
            <sz val="9"/>
            <color indexed="81"/>
            <rFont val="Tahoma"/>
            <family val="2"/>
          </rPr>
          <t>There is an adjustment for the decrease of 1 overtime hour worked in 04.2021. They were settled in 05.2021 payroll.</t>
        </r>
      </text>
    </comment>
    <comment ref="E272" authorId="0" shapeId="0">
      <text>
        <r>
          <rPr>
            <sz val="9"/>
            <color indexed="81"/>
            <rFont val="Tahoma"/>
            <family val="2"/>
          </rPr>
          <t>There is an adjustment for the decrease of 9.5 overtime hours worked in 04.2021. They were settled in 05.2021 payroll.</t>
        </r>
      </text>
    </comment>
    <comment ref="E273" authorId="0" shapeId="0">
      <text>
        <r>
          <rPr>
            <sz val="9"/>
            <color indexed="81"/>
            <rFont val="Tahoma"/>
            <family val="2"/>
          </rPr>
          <t>There is an adjustment for the decrease of 3.5 overtime hours worked in 04.2021. They were settled in 05.2021 payroll.</t>
        </r>
      </text>
    </comment>
    <comment ref="E274" authorId="0" shapeId="0">
      <text>
        <r>
          <rPr>
            <sz val="9"/>
            <color indexed="81"/>
            <rFont val="Tahoma"/>
            <family val="2"/>
          </rPr>
          <t>There is an adjustment for the decrease of 18.5 overtime hours worked in 04.2021. They were settled in 05.2021 payroll.</t>
        </r>
      </text>
    </comment>
    <comment ref="U285" authorId="0" shapeId="0">
      <text>
        <r>
          <rPr>
            <sz val="9"/>
            <color indexed="81"/>
            <rFont val="Tahoma"/>
            <family val="2"/>
          </rPr>
          <t xml:space="preserve">
There is an adjustment for the increase of 1.5 overtime hours worked in 08.2020. They were settled in 09.2020 payroll</t>
        </r>
      </text>
    </comment>
    <comment ref="AC285" authorId="0" shapeId="0">
      <text>
        <r>
          <rPr>
            <sz val="9"/>
            <color indexed="81"/>
            <rFont val="Tahoma"/>
            <family val="2"/>
          </rPr>
          <t>There is an adjustment for the decrease of 4 overtime hours worked in 10.2020. They were settled in 03.2021 payroll.</t>
        </r>
      </text>
    </comment>
    <comment ref="AW296" authorId="0" shapeId="0">
      <text>
        <r>
          <rPr>
            <sz val="9"/>
            <color indexed="81"/>
            <rFont val="Tahoma"/>
            <family val="2"/>
          </rPr>
          <t>There is an adjustment for the increase of 3 overtime hours worked in 03.2021. They were settled in 04.2021 payroll.</t>
        </r>
      </text>
    </comment>
    <comment ref="AK302" authorId="0" shapeId="0">
      <text>
        <r>
          <rPr>
            <sz val="9"/>
            <color indexed="81"/>
            <rFont val="Tahoma"/>
            <family val="2"/>
          </rPr>
          <t xml:space="preserve">
There is an adjustment for the increase of 1 overtime hour worked in 12.2020. They were settled in 01.2021 payroll</t>
        </r>
      </text>
    </comment>
    <comment ref="AO315" authorId="0" shapeId="0">
      <text>
        <r>
          <rPr>
            <sz val="9"/>
            <color indexed="81"/>
            <rFont val="Tahoma"/>
            <family val="2"/>
          </rPr>
          <t xml:space="preserve">
There is an adjustment for the increase of 6 overtime hours worked in 01.2021. They were settled in 02.2021 payroll</t>
        </r>
      </text>
    </comment>
    <comment ref="AK316" authorId="0" shapeId="0">
      <text>
        <r>
          <rPr>
            <sz val="9"/>
            <color indexed="81"/>
            <rFont val="Tahoma"/>
            <family val="2"/>
          </rPr>
          <t xml:space="preserve">
There is an adjustment for the increase of 0.6 overtime hours worked in 12.2020. They were settled in 02.2021 payroll</t>
        </r>
      </text>
    </comment>
    <comment ref="Y317" authorId="0" shapeId="0">
      <text>
        <r>
          <rPr>
            <sz val="9"/>
            <color indexed="81"/>
            <rFont val="Tahoma"/>
            <family val="2"/>
          </rPr>
          <t xml:space="preserve">
There is an adjustment for the increase of 6 overtime hours worked in 09.2020. They were settled in 10.2020 payroll</t>
        </r>
      </text>
    </comment>
    <comment ref="AK327" authorId="0" shapeId="0">
      <text>
        <r>
          <rPr>
            <sz val="9"/>
            <color indexed="81"/>
            <rFont val="Tahoma"/>
            <family val="2"/>
          </rPr>
          <t>There is an adjustment for the decrease of 2.5 overtime hours worked in 12.2020. They were settled in 03.2021 payroll.</t>
        </r>
      </text>
    </comment>
    <comment ref="U328" authorId="0" shapeId="0">
      <text>
        <r>
          <rPr>
            <sz val="9"/>
            <color indexed="81"/>
            <rFont val="Tahoma"/>
            <family val="2"/>
          </rPr>
          <t xml:space="preserve">
There is an adjustment for the increase of 1 overtime hour worked in 08.2020. They were settled in 09.2020 payroll</t>
        </r>
      </text>
    </comment>
    <comment ref="AK328" authorId="0" shapeId="0">
      <text>
        <r>
          <rPr>
            <sz val="9"/>
            <color indexed="81"/>
            <rFont val="Tahoma"/>
            <family val="2"/>
          </rPr>
          <t xml:space="preserve">
There is an adjustment for the increase of 4 overtime hours worked in 12.2020. They were settled in 01.2021 payroll</t>
        </r>
      </text>
    </comment>
    <comment ref="Y332" authorId="0" shapeId="0">
      <text>
        <r>
          <rPr>
            <sz val="9"/>
            <color indexed="81"/>
            <rFont val="Tahoma"/>
            <family val="2"/>
          </rPr>
          <t xml:space="preserve">
There is an adjustment for the increase of 24 overtime hours worked in 09.2020. They were settled in 10.2020 payroll</t>
        </r>
      </text>
    </comment>
    <comment ref="AK333" authorId="0" shapeId="0">
      <text>
        <r>
          <rPr>
            <sz val="9"/>
            <color indexed="81"/>
            <rFont val="Tahoma"/>
            <family val="2"/>
          </rPr>
          <t xml:space="preserve">
There is an adjustment for the decrease of 8 overtime hours worked in 12.2020. They were settled in 01.2021 payroll</t>
        </r>
      </text>
    </comment>
    <comment ref="AG337" authorId="0" shapeId="0">
      <text>
        <r>
          <rPr>
            <sz val="9"/>
            <color indexed="81"/>
            <rFont val="Tahoma"/>
            <family val="2"/>
          </rPr>
          <t xml:space="preserve">
There is an adjustment for the decrease of 3 overtime hours worked in 11.2020. They were settled in 12.2020 payroll</t>
        </r>
      </text>
    </comment>
    <comment ref="AK346" authorId="0" shapeId="0">
      <text>
        <r>
          <rPr>
            <sz val="9"/>
            <color indexed="81"/>
            <rFont val="Tahoma"/>
            <family val="2"/>
          </rPr>
          <t xml:space="preserve">
There is an adjustment for the increase of 16 overtime hours worked in 12.2020. They were settled in 01.2021 payroll</t>
        </r>
      </text>
    </comment>
    <comment ref="AK347" authorId="0" shapeId="0">
      <text>
        <r>
          <rPr>
            <sz val="9"/>
            <color indexed="81"/>
            <rFont val="Tahoma"/>
            <family val="2"/>
          </rPr>
          <t xml:space="preserve">
There is an adjustment for the increase of 1.5 overtime hours worked in 12.2020. They were settled in 02.2021 payroll</t>
        </r>
      </text>
    </comment>
    <comment ref="AO347" authorId="0" shapeId="0">
      <text>
        <r>
          <rPr>
            <sz val="9"/>
            <color indexed="81"/>
            <rFont val="Tahoma"/>
            <family val="2"/>
          </rPr>
          <t xml:space="preserve">
There is an adjustment for the increase of 8 overtime hours worked in 01.2021. They were settled in 02.2021 payroll</t>
        </r>
      </text>
    </comment>
    <comment ref="AW351" authorId="0" shapeId="0">
      <text>
        <r>
          <rPr>
            <sz val="9"/>
            <color indexed="81"/>
            <rFont val="Tahoma"/>
            <family val="2"/>
          </rPr>
          <t>There is an adjustment for the increase of 6 overtime hours worked in 03.2021. They were settled in 04.2021 payroll.</t>
        </r>
      </text>
    </comment>
    <comment ref="AO352" authorId="0" shapeId="0">
      <text>
        <r>
          <rPr>
            <sz val="9"/>
            <color indexed="81"/>
            <rFont val="Tahoma"/>
            <family val="2"/>
          </rPr>
          <t xml:space="preserve">
There is an adjustment for the decrease of 0.5 overtime hours worked in 01.2021. They were settled in 02.2021 payroll</t>
        </r>
      </text>
    </comment>
    <comment ref="AG365" authorId="0" shapeId="0">
      <text>
        <r>
          <rPr>
            <sz val="9"/>
            <color indexed="81"/>
            <rFont val="Tahoma"/>
            <family val="2"/>
          </rPr>
          <t xml:space="preserve">
There is an adjustment for the increase of 5.5 overtime hours worked in 11.2020. They were settled in 12.2020 payroll</t>
        </r>
      </text>
    </comment>
    <comment ref="AG366" authorId="0" shapeId="0">
      <text>
        <r>
          <rPr>
            <sz val="9"/>
            <color indexed="81"/>
            <rFont val="Tahoma"/>
            <family val="2"/>
          </rPr>
          <t xml:space="preserve">
There is an adjustment for the increase of 2.5 overtime hours worked in 11.2020. They were settled in 12.2020 payroll</t>
        </r>
      </text>
    </comment>
    <comment ref="AO391" authorId="0" shapeId="0">
      <text>
        <r>
          <rPr>
            <sz val="9"/>
            <color indexed="81"/>
            <rFont val="Tahoma"/>
            <family val="2"/>
          </rPr>
          <t>There is an adjustment for the decrease of 9 overtime hours worked in 01.2021. They were settled in 03.2021 payroll.</t>
        </r>
      </text>
    </comment>
    <comment ref="AS391" authorId="0" shapeId="0">
      <text>
        <r>
          <rPr>
            <sz val="9"/>
            <color indexed="81"/>
            <rFont val="Tahoma"/>
            <family val="2"/>
          </rPr>
          <t>There is an adjustment for the decrease of 10.5 overtime hours worked in 02.2021. They were settled in 03.2021 payroll.</t>
        </r>
      </text>
    </comment>
    <comment ref="AK395" authorId="0" shapeId="0">
      <text>
        <r>
          <rPr>
            <sz val="9"/>
            <color indexed="81"/>
            <rFont val="Tahoma"/>
            <family val="2"/>
          </rPr>
          <t xml:space="preserve">
There is an adjustment for the decrease of 2 overtime hours worked in 12.2020. They were settled in 01.2021 payroll. &amp; decrease 9 overtime hours in 12.2020 were settled in 02.2021</t>
        </r>
      </text>
    </comment>
    <comment ref="AK401" authorId="0" shapeId="0">
      <text>
        <r>
          <rPr>
            <sz val="9"/>
            <color indexed="81"/>
            <rFont val="Tahoma"/>
            <family val="2"/>
          </rPr>
          <t xml:space="preserve">
There is an adjustment for the increase of 10 overtime hours worked in 12.2020. They were settled in 01.2021 payroll</t>
        </r>
      </text>
    </comment>
  </commentList>
</comments>
</file>

<file path=xl/sharedStrings.xml><?xml version="1.0" encoding="utf-8"?>
<sst xmlns="http://schemas.openxmlformats.org/spreadsheetml/2006/main" count="1446" uniqueCount="277">
  <si>
    <t>Ajinomoto Vietnam Co., Ltd</t>
  </si>
  <si>
    <t>HR Department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</si>
  <si>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</si>
  <si>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</si>
  <si>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</si>
  <si>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</si>
  <si>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</si>
  <si>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</si>
  <si>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</si>
  <si>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</si>
  <si>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</si>
  <si>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</si>
  <si>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</si>
  <si>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</si>
  <si>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</si>
  <si>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FY2020</t>
  </si>
  <si>
    <t>a. By day (4h/week-day; 12h/off-day)</t>
  </si>
  <si>
    <t>b. By month (30h/month)</t>
  </si>
  <si>
    <t>Month</t>
  </si>
  <si>
    <t>Date</t>
  </si>
  <si>
    <t>Full name</t>
  </si>
  <si>
    <t>Division</t>
  </si>
  <si>
    <t>Department</t>
  </si>
  <si>
    <t>Section</t>
  </si>
  <si>
    <t>Position</t>
  </si>
  <si>
    <t>OT/day</t>
  </si>
  <si>
    <t>Working day</t>
  </si>
  <si>
    <t>OT reason (Provided by each Dept)</t>
  </si>
  <si>
    <t>Total 04/2020</t>
  </si>
  <si>
    <t>Total 05/2020</t>
  </si>
  <si>
    <t>Grand Total</t>
  </si>
  <si>
    <t>(a) BY DAY
      (4h/week-day; 12h/off-day)</t>
  </si>
  <si>
    <t>Remarks</t>
  </si>
  <si>
    <t>Unit: Case</t>
  </si>
  <si>
    <t>Employee Code</t>
  </si>
  <si>
    <t>FINANCIAL &amp; ACCOUNTING</t>
  </si>
  <si>
    <t>INFORMATION &amp; TECHNOLOGY</t>
  </si>
  <si>
    <t>LOGISTICS &amp; BUSINESS FOUNDATION</t>
  </si>
  <si>
    <t>STRATEGIC PROCUREMENT</t>
  </si>
  <si>
    <t>TOTAL</t>
  </si>
  <si>
    <t>SAFETY, HEALTH &amp; ENVIRONMENT</t>
  </si>
  <si>
    <t>QUALITY ASSURANCE</t>
  </si>
  <si>
    <t>INTERNAL AUDIT</t>
  </si>
  <si>
    <t>FOOD PRODUCTS DEVELOPMENT</t>
  </si>
  <si>
    <t>FOOD SERVICE &amp; INGREDIENTS</t>
  </si>
  <si>
    <t>CONSUMER COMMUNICATION</t>
  </si>
  <si>
    <t>MARKETING 3</t>
  </si>
  <si>
    <t>MARKETING 2</t>
  </si>
  <si>
    <t>MARKETING 1</t>
  </si>
  <si>
    <t>SALES PLANNING</t>
  </si>
  <si>
    <t>MODERN TRADE SALES</t>
  </si>
  <si>
    <t>SALES ADMINISTRATION</t>
  </si>
  <si>
    <t>NORTH WEST BRANCH</t>
  </si>
  <si>
    <t>NORTH EAST BRANCH</t>
  </si>
  <si>
    <t>CENTRAL BRANCH</t>
  </si>
  <si>
    <t>MEKONG BRANCH</t>
  </si>
  <si>
    <t>SOUTH BRANCH</t>
  </si>
  <si>
    <t>LONG THANH QUALITY CONTROL</t>
  </si>
  <si>
    <t>LONG THANH PRODUCTION CONTROL</t>
  </si>
  <si>
    <t>LONG THANH GENERAL ADMINISTRATION</t>
  </si>
  <si>
    <t>LONG THANH ADMINISTRATION</t>
  </si>
  <si>
    <t>FOOD TECHNOLOGY</t>
  </si>
  <si>
    <t>MEAT EXTRACT</t>
  </si>
  <si>
    <t>POWDER SEASONING</t>
  </si>
  <si>
    <t>AJI-NGON</t>
  </si>
  <si>
    <t>FOOD PRODUCTION</t>
  </si>
  <si>
    <t>FERMENTATION TECHNOLOGY</t>
  </si>
  <si>
    <t>LONG THANH ENGINEERING</t>
  </si>
  <si>
    <t>BIEN HOA ENGINEERING</t>
  </si>
  <si>
    <t>ENGINEERING</t>
  </si>
  <si>
    <t>LONG THANH MAINTENANCE</t>
  </si>
  <si>
    <t>UTILITY &amp; ENVIRONMENT</t>
  </si>
  <si>
    <t>PRODUCTION 2 DIVISION</t>
  </si>
  <si>
    <t>CO-PRODUCTION</t>
  </si>
  <si>
    <t>PACKING</t>
  </si>
  <si>
    <t>PURIFICATION</t>
  </si>
  <si>
    <t>FERMENTATION &amp; ISOLATION</t>
  </si>
  <si>
    <t>MSG PRODUCTION</t>
  </si>
  <si>
    <t>LIQUID SEASONINGS 2</t>
  </si>
  <si>
    <t>LIQUID SEASONINGS 1</t>
  </si>
  <si>
    <t>LIQUID SEASONINGS</t>
  </si>
  <si>
    <t>UTILITY</t>
  </si>
  <si>
    <t>ENVIRONMENT</t>
  </si>
  <si>
    <t>BIEN HOA MAINTENANCE</t>
  </si>
  <si>
    <t>BIEN HOA PRODUCTION ASSURANCE</t>
  </si>
  <si>
    <t>BIEN HOA QUALITY CONTROL</t>
  </si>
  <si>
    <t>BIEN HOA PRODUCTION CONTROL</t>
  </si>
  <si>
    <t>BIEN HOA GENERAL ADMINISTRATION</t>
  </si>
  <si>
    <t>BIEN HOA ADMINISTRATION</t>
  </si>
  <si>
    <t>CO-PRODUCT SALES</t>
  </si>
  <si>
    <t>AGRICULTURE DEVELOPMENT</t>
  </si>
  <si>
    <t>AGRICULTURE AFFAIRS</t>
  </si>
  <si>
    <t>PRODUCTION 1 DIVISION</t>
  </si>
  <si>
    <t>PUBLIC RELATION</t>
  </si>
  <si>
    <t>HUMAN RESOURCES</t>
  </si>
  <si>
    <t>GENERAL AFFAIRS</t>
  </si>
  <si>
    <t>CORPORATE 2 DIVISION</t>
  </si>
  <si>
    <t>CORPORATE 1 DIVISION</t>
  </si>
  <si>
    <t>AVG</t>
  </si>
  <si>
    <t>OT</t>
  </si>
  <si>
    <t>HC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</si>
  <si>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</si>
  <si>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</si>
  <si>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</si>
  <si>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</si>
  <si>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</si>
  <si>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</si>
  <si>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</si>
  <si>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</si>
  <si>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</si>
  <si>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DIVISION/ DEPARTMENT</t>
  </si>
  <si>
    <t>Empl.Code</t>
  </si>
  <si>
    <t>Empl.Name</t>
  </si>
  <si>
    <t>Div.</t>
  </si>
  <si>
    <t>Dept.</t>
  </si>
  <si>
    <t>Sec.</t>
  </si>
  <si>
    <t>Unit</t>
  </si>
  <si>
    <t>Grade</t>
  </si>
  <si>
    <t>LOGISTICS</t>
  </si>
  <si>
    <t>SALES, MARKETING &amp; DEVELOPMENT DIVISION</t>
  </si>
  <si>
    <t>PACKAGE DEVELOPMENT</t>
  </si>
  <si>
    <t>PLANNING</t>
  </si>
  <si>
    <t>MSG TECHNOLOGY</t>
  </si>
  <si>
    <t>IT INFRASTRUCTURE</t>
  </si>
  <si>
    <t>NEW FOOD CATEGORY DEVELOPMENT</t>
  </si>
  <si>
    <t>TAX &amp; TREASURY</t>
  </si>
  <si>
    <t>SOUTH 1 AREA SALES OFFICES</t>
  </si>
  <si>
    <t>MEKONG 2 AREA SALES OFFICES</t>
  </si>
  <si>
    <t>NORTH EAST 1 SALES OFFICE</t>
  </si>
  <si>
    <t>NORTH EAST 2 SALES OFFICE</t>
  </si>
  <si>
    <t>MEKONG 1 AREA SALE OFFICES</t>
  </si>
  <si>
    <t>NORTH WEST 2 SALES OFFICE</t>
  </si>
  <si>
    <t>SOUTH 2 AREA SALES OFFICES</t>
  </si>
  <si>
    <t>CENTRAL 1 AREA SALES OFFICES</t>
  </si>
  <si>
    <t>NORTH WEST 1 SALES OFFICE</t>
  </si>
  <si>
    <t>POWDER SEASONING DEVELOPMENT</t>
  </si>
  <si>
    <t>CENTRAL 2 AREA SALES OFFICES</t>
  </si>
  <si>
    <t>CENTRAL - SALES GENERAL AFFAIRS</t>
  </si>
  <si>
    <t>NUTRITION COMMUNICATION &amp; CSR</t>
  </si>
  <si>
    <t>ACCOUNTING</t>
  </si>
  <si>
    <t>FLAVOR SEASONING</t>
  </si>
  <si>
    <t>COMPENSATION &amp; BENEFITS SECTION</t>
  </si>
  <si>
    <t>NORTH EAST - SALES GENERAL AFFAIRS</t>
  </si>
  <si>
    <t>SCIENTIFIC AFFAIRS &amp; HANOI COMMUNICATION CENTER</t>
  </si>
  <si>
    <t>SOUTH - SALES GENERAL AFFAIRS</t>
  </si>
  <si>
    <t>INTERNAL COMMUNICATION &amp; PLANT TOUR</t>
  </si>
  <si>
    <t>SALES STRATEGY</t>
  </si>
  <si>
    <t>INTERNATIONAL SUPERMARKET</t>
  </si>
  <si>
    <t>SALES ACCOUNTING</t>
  </si>
  <si>
    <t>MODERN TRADE SALES PLANNING</t>
  </si>
  <si>
    <t>FOOD INGREDIENTS</t>
  </si>
  <si>
    <t>UMAMI SEASONING</t>
  </si>
  <si>
    <t>CONVENIENCE STORE</t>
  </si>
  <si>
    <t>LIQUID SEASONING DEVELOPMENT</t>
  </si>
  <si>
    <t>PRODUCTION SALES INVENTORYCONTROL</t>
  </si>
  <si>
    <t>FOOD SERVICE</t>
  </si>
  <si>
    <t>SYSTEM &amp; COMPLIANCE</t>
  </si>
  <si>
    <t>GA &amp; RISK MANAGEMENT</t>
  </si>
  <si>
    <t>POWDER DRINK &amp; PROCESSED FOOD</t>
  </si>
  <si>
    <t>LOCAL SUPERMARKET</t>
  </si>
  <si>
    <t>QA-BH</t>
  </si>
  <si>
    <t>CUSTOMER SERVICE CENTER</t>
  </si>
  <si>
    <t>MASS MEDIA &amp; EXTERNAL RELATION</t>
  </si>
  <si>
    <t>MENU SEASONING</t>
  </si>
  <si>
    <t>DIPPING SEASONING</t>
  </si>
  <si>
    <t>FOOD</t>
  </si>
  <si>
    <t>PACKAGING &amp; INDIRECT</t>
  </si>
  <si>
    <t>QA-LT</t>
  </si>
  <si>
    <t>RTD SECTION</t>
  </si>
  <si>
    <t>MSG</t>
  </si>
  <si>
    <t>IMPORT AND EXPORT</t>
  </si>
  <si>
    <t>LISA 1 TECHNOLOGY</t>
  </si>
  <si>
    <t>APPLICATION DEVELOPMENT</t>
  </si>
  <si>
    <t>LEGAL</t>
  </si>
  <si>
    <t>VIETNAM FOOD CULTURE RESEARCH</t>
  </si>
  <si>
    <t>PROCESSED FOOD DEVELOPMENT</t>
  </si>
  <si>
    <t>01/2021</t>
  </si>
  <si>
    <t>02/2021</t>
  </si>
  <si>
    <t>03/2021</t>
  </si>
  <si>
    <t>(*) List of violation FY2020 is attached</t>
  </si>
  <si>
    <t>Accumulated (Apr-Jun)</t>
  </si>
  <si>
    <t>Total
Fiscal year</t>
  </si>
  <si>
    <t>Total FY2020</t>
  </si>
  <si>
    <t>d. By year (200h/year [Jan-Dec])</t>
  </si>
  <si>
    <t>Total Cases</t>
  </si>
  <si>
    <t>Day</t>
  </si>
  <si>
    <t>No</t>
  </si>
  <si>
    <t>(d) BY YEAR
     (200h/year)</t>
  </si>
  <si>
    <t>MARKETING</t>
  </si>
  <si>
    <t>OT/month</t>
  </si>
  <si>
    <t>Total 08/2020</t>
  </si>
  <si>
    <t>c. By Other (Female employee having pregnancy from the 7th month up or having child(s) with under 12-month-old)</t>
  </si>
  <si>
    <t>b. By month (40h/month)</t>
  </si>
  <si>
    <t>A. OVERTIME INFORMATION</t>
  </si>
  <si>
    <t>B. OVERTIME COMPARISION</t>
  </si>
  <si>
    <t>1. FROM WORKERS TO SENIOR SUPPERVISORS</t>
  </si>
  <si>
    <t>C. OVERTIME VIOLATION:</t>
  </si>
  <si>
    <t>2. OVERTIME OF MANAGERS AND UPPER LEVELS:</t>
  </si>
  <si>
    <t>1. OVERTIME OF EMPLOYEES FROM WORKERS TO SENIOR SUPERVISORS:</t>
  </si>
  <si>
    <t>(b) BY MONTH
      (40h/month) from 01 Jan 2021</t>
  </si>
  <si>
    <t>hour</t>
  </si>
  <si>
    <t>person</t>
  </si>
  <si>
    <t>%</t>
  </si>
  <si>
    <t>Overtime (OT)</t>
  </si>
  <si>
    <t>Headcount worked overtime (HC-OT)</t>
  </si>
  <si>
    <t>AVG (OT/ HC-OT)</t>
  </si>
  <si>
    <t>Total Headcount</t>
  </si>
  <si>
    <t>HC-OT</t>
  </si>
  <si>
    <t>a. Comparison OT</t>
  </si>
  <si>
    <t>b. Comparison AVG</t>
  </si>
  <si>
    <t>(c) BY OTHER
- Employee having pregnancy from the 7th month up
- Female employee having child(s) with under 12-month-old</t>
  </si>
  <si>
    <t>FY2020 OVERVIEW [Apr-Mar]</t>
  </si>
  <si>
    <t>Accumulate HC</t>
  </si>
  <si>
    <t>Accumulate HC-OT</t>
  </si>
  <si>
    <t>Accumulate OT</t>
  </si>
  <si>
    <t>Accumulated Q. I</t>
  </si>
  <si>
    <t>Accumulated Q. II</t>
  </si>
  <si>
    <t>Accumulated Q. III</t>
  </si>
  <si>
    <t>Accumulated Q. IV</t>
  </si>
  <si>
    <t>OVERTIME VIOLATION DETAIL REPORT FY2021 VS FY2020</t>
  </si>
  <si>
    <t>1. OVERTIME VIOLATION INFORMATION IN FY2021</t>
  </si>
  <si>
    <t>Total FY2021</t>
  </si>
  <si>
    <t>Total Y2021</t>
  </si>
  <si>
    <t>2. OVERTIME VIOLATION INFORMATION IN FY2020</t>
  </si>
  <si>
    <t>Total Y2020</t>
  </si>
  <si>
    <t>OVERTIME REPORT QUARTER I/FY2021</t>
  </si>
  <si>
    <t>OVERTIME DETAIL REPORT FY2021 VS FY2020</t>
  </si>
  <si>
    <t>04/2021 vs 04/2020</t>
  </si>
  <si>
    <t>05/2021 vs 05/2020</t>
  </si>
  <si>
    <t>06/2021 vs 06/2020</t>
  </si>
  <si>
    <t>07/2021 vs 07/2020</t>
  </si>
  <si>
    <t>08/2021 vs 08/2020</t>
  </si>
  <si>
    <t>09/2021 vs 09/2020</t>
  </si>
  <si>
    <t>10/2021 vs 10/2020</t>
  </si>
  <si>
    <t>11/2021 vs 11/2020</t>
  </si>
  <si>
    <t>12/2021 vs 12/2020</t>
  </si>
  <si>
    <t>01/2022 vs 01/2021</t>
  </si>
  <si>
    <t>02/2022 vs 02/2021</t>
  </si>
  <si>
    <t>03/2022 vs 03/2021</t>
  </si>
  <si>
    <t>AVG OT hrs of a HC worked OT</t>
  </si>
  <si>
    <t>IT APPLICATION 1</t>
  </si>
  <si>
    <t>IT APPLICATION 2</t>
  </si>
  <si>
    <t>STAFFING, COMPLIANCE &amp; LABOR RELATIONS SECTION</t>
  </si>
  <si>
    <t>TRAINING &amp; DEVELOPMENT SECTION</t>
  </si>
  <si>
    <t>OTHER DEPTS. [IA, SHE, QA]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</si>
  <si>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</si>
  <si>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</si>
  <si>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</si>
  <si>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</si>
  <si>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</si>
  <si>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</si>
  <si>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</si>
  <si>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</si>
  <si>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</si>
  <si>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</si>
  <si>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</si>
  <si>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</si>
  <si>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(1)</t>
  </si>
  <si>
    <t>(2)</t>
  </si>
  <si>
    <t>(3)</t>
  </si>
  <si>
    <t>(4) = (3) / (2)</t>
  </si>
  <si>
    <t xml:space="preserve">AGRICULTURE DEVELOPMENT </t>
  </si>
  <si>
    <t>BEVERAGE AND FLOUR BASED PRODUCT DEVELOPMENT</t>
  </si>
  <si>
    <t>MEKONG 1 AREA SALES OFFICES</t>
  </si>
  <si>
    <t xml:space="preserve">SALES PLANNING </t>
  </si>
  <si>
    <t>AGRICULTURE DEVELOPMENT.</t>
  </si>
  <si>
    <t>SALES PLANNING.</t>
  </si>
  <si>
    <t>a. OVERTIME COMPARISION BY DIVISION/DEPARMENT (FY2021 VS FY2020)</t>
  </si>
  <si>
    <t>b. OVERTIME INFORMATION BY DIVISION/DEPARTMENT FY2021</t>
  </si>
  <si>
    <t>c. OVERTIME INFORMATION BY DIVISION/DEPARTMENT FY2020</t>
  </si>
  <si>
    <t>FY2021</t>
  </si>
  <si>
    <t>Comparison OT  
(FY2021 vs FY2020)</t>
  </si>
  <si>
    <t>Comparison AVG 
(FY2021 vs FY2020)</t>
  </si>
  <si>
    <r>
      <rPr>
        <u/>
        <sz val="12"/>
        <color theme="1"/>
        <rFont val="Arial"/>
        <family val="2"/>
      </rPr>
      <t>Reported date:</t>
    </r>
    <r>
      <rPr>
        <sz val="12"/>
        <color theme="1"/>
        <rFont val="Arial"/>
        <family val="2"/>
      </rPr>
      <t xml:space="preserve"> 15.07.2021</t>
    </r>
  </si>
  <si>
    <t>FY2021 VS FY2020 OVERVIEW [Apr-Jun]</t>
  </si>
  <si>
    <t>FY2021 OVERVIEW [Apr-Jun]</t>
  </si>
  <si>
    <t>FY2020 OVERVIEW [Apr-Jun]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</si>
</sst>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mmm\-yy;@"/>
    <numFmt numFmtId="166" formatCode="_(* #,##0.0_);_(* \(#,##0.0\);_(* &quot;-&quot;??_);_(@_)"/>
    <numFmt numFmtId="167" formatCode="0.0%"/>
    <numFmt numFmtId="168" formatCode="_(* #,##0.0_);_(* \(#,##0.0\);_(* &quot;-&quot;?_);_(@_)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charset val="128"/>
      <scheme val="minor"/>
    </font>
    <font>
      <b/>
      <sz val="18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u/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0"/>
      <color theme="0" tint="-0.1499984740745262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3"/>
      <charset val="128"/>
      <scheme val="minor"/>
    </font>
    <font>
      <b/>
      <sz val="11"/>
      <color rgb="FF0070C0"/>
      <name val="Arial"/>
      <family val="2"/>
    </font>
    <font>
      <b/>
      <sz val="12"/>
      <color theme="5"/>
      <name val="Arial"/>
      <family val="2"/>
    </font>
    <font>
      <b/>
      <sz val="11"/>
      <name val="Arial"/>
      <family val="2"/>
    </font>
    <font>
      <sz val="11"/>
      <color rgb="FF0070C0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rgb="FFFF0000"/>
      <name val="Arial"/>
      <family val="2"/>
    </font>
    <font>
      <b/>
      <sz val="9"/>
      <color theme="1"/>
      <name val="Arial"/>
      <family val="2"/>
    </font>
    <font>
      <u/>
      <sz val="11"/>
      <name val="Arial"/>
      <family val="2"/>
    </font>
    <font>
      <sz val="8"/>
      <color theme="1"/>
      <name val="Arial"/>
      <family val="2"/>
    </font>
    <font>
      <b/>
      <sz val="14"/>
      <color rgb="FF0070C0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indexed="8"/>
      <name val="Arial"/>
      <family val="2"/>
    </font>
    <font>
      <i/>
      <sz val="11"/>
      <name val="Arial"/>
      <family val="2"/>
    </font>
    <font>
      <b/>
      <sz val="11"/>
      <color rgb="FF002060"/>
      <name val="Arial"/>
      <family val="2"/>
    </font>
    <font>
      <b/>
      <sz val="11"/>
      <color theme="5"/>
      <name val="Arial"/>
      <family val="2"/>
    </font>
    <font>
      <sz val="11"/>
      <color theme="5"/>
      <name val="Arial"/>
      <family val="2"/>
    </font>
    <font>
      <sz val="11"/>
      <color rgb="FF002060"/>
      <name val="Arial"/>
      <family val="2"/>
    </font>
    <font>
      <b/>
      <sz val="18"/>
      <color theme="1"/>
      <name val="Arial"/>
      <family val="2"/>
    </font>
    <font>
      <b/>
      <sz val="11"/>
      <color rgb="FF00B050"/>
      <name val="Arial"/>
      <family val="2"/>
    </font>
    <font>
      <b/>
      <sz val="11"/>
      <color theme="7" tint="-0.249977111117893"/>
      <name val="Arial"/>
      <family val="2"/>
    </font>
    <font>
      <sz val="12"/>
      <color theme="7" tint="-0.249977111117893"/>
      <name val="Arial"/>
      <family val="2"/>
    </font>
    <font>
      <sz val="11"/>
      <color theme="7" tint="-0.249977111117893"/>
      <name val="Arial"/>
      <family val="2"/>
    </font>
    <font>
      <b/>
      <sz val="14"/>
      <color theme="7" tint="-0.249977111117893"/>
      <name val="Arial"/>
      <family val="2"/>
    </font>
    <font>
      <i/>
      <sz val="11"/>
      <color rgb="FFFF0000"/>
      <name val="Arial"/>
      <family val="2"/>
    </font>
    <font>
      <sz val="9"/>
      <color indexed="81"/>
      <name val="Tahoma"/>
      <family val="2"/>
    </font>
    <font>
      <sz val="11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b/>
      <sz val="12"/>
      <color theme="9"/>
      <name val="Arial"/>
      <family val="2"/>
    </font>
    <font>
      <b/>
      <sz val="12"/>
      <color rgb="FF00B05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79998168889431442"/>
        <bgColor indexed="64"/>
      </patternFill>
    </fill>
  </fills>
  <borders count="14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3743705557422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theme="0" tint="-0.14993743705557422"/>
      </right>
      <top style="thick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auto="1"/>
      </top>
      <bottom style="thin">
        <color auto="1"/>
      </bottom>
      <diagonal/>
    </border>
    <border>
      <left style="thin">
        <color theme="0" tint="-0.14993743705557422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14993743705557422"/>
      </left>
      <right/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ck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hair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thin">
        <color theme="0" tint="-0.14993743705557422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ck">
        <color indexed="64"/>
      </left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ck">
        <color auto="1"/>
      </right>
      <top style="thin">
        <color theme="0" tint="-0.24994659260841701"/>
      </top>
      <bottom style="thin">
        <color auto="1"/>
      </bottom>
      <diagonal/>
    </border>
    <border>
      <left style="thick">
        <color auto="1"/>
      </left>
      <right style="thin">
        <color theme="0" tint="-0.24994659260841701"/>
      </right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 style="thin">
        <color auto="1"/>
      </bottom>
      <diagonal/>
    </border>
    <border>
      <left style="thick">
        <color auto="1"/>
      </left>
      <right style="thin">
        <color theme="0" tint="-0.34998626667073579"/>
      </right>
      <top style="thin">
        <color auto="1"/>
      </top>
      <bottom style="thick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ck">
        <color auto="1"/>
      </bottom>
      <diagonal/>
    </border>
    <border>
      <left style="thin">
        <color theme="0" tint="-0.34998626667073579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ck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ck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ck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/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 style="medium">
        <color auto="1"/>
      </bottom>
      <diagonal/>
    </border>
    <border>
      <left style="thick">
        <color indexed="64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ck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ck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indexed="64"/>
      </right>
      <top/>
      <bottom style="thin">
        <color theme="0" tint="-0.2499465926084170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8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5" fillId="0" borderId="0"/>
    <xf numFmtId="0" fontId="10" fillId="0" borderId="0"/>
    <xf numFmtId="0" fontId="12" fillId="0" borderId="0"/>
    <xf numFmtId="9" fontId="22" fillId="0" borderId="0" applyFont="0" applyFill="0" applyBorder="0" applyAlignment="0" applyProtection="0"/>
    <xf numFmtId="0" fontId="24" fillId="0" borderId="0"/>
    <xf numFmtId="0" fontId="12" fillId="0" borderId="0"/>
    <xf numFmtId="43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" fillId="0" borderId="0"/>
    <xf numFmtId="43" fontId="2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/>
  </cellStyleXfs>
  <cellXfs count="559">
    <xf numFmtId="0" fontId="0" fillId="0" borderId="0" xfId="0"/>
    <xf numFmtId="0" fontId="2" fillId="2" borderId="0" xfId="2" applyFont="1" applyFill="1"/>
    <xf numFmtId="0" fontId="3" fillId="0" borderId="0" xfId="0" applyFont="1"/>
    <xf numFmtId="0" fontId="4" fillId="2" borderId="0" xfId="2" applyFont="1" applyFill="1"/>
    <xf numFmtId="0" fontId="6" fillId="0" borderId="0" xfId="3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1" fillId="0" borderId="0" xfId="4" applyNumberFormat="1" applyFont="1" applyFill="1" applyBorder="1" applyAlignment="1" applyProtection="1">
      <alignment horizontal="center" vertical="center"/>
    </xf>
    <xf numFmtId="49" fontId="11" fillId="0" borderId="0" xfId="4" applyNumberFormat="1" applyFont="1" applyFill="1" applyBorder="1" applyAlignment="1" applyProtection="1">
      <alignment horizontal="center" vertical="center"/>
    </xf>
    <xf numFmtId="0" fontId="11" fillId="0" borderId="0" xfId="4" applyNumberFormat="1" applyFont="1" applyFill="1" applyBorder="1" applyAlignment="1" applyProtection="1">
      <alignment horizontal="left" vertical="center"/>
    </xf>
    <xf numFmtId="49" fontId="11" fillId="0" borderId="0" xfId="4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/>
    </xf>
    <xf numFmtId="0" fontId="11" fillId="0" borderId="0" xfId="5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3" applyFont="1" applyFill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28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64" fontId="14" fillId="0" borderId="0" xfId="1" applyNumberFormat="1" applyFont="1" applyBorder="1" applyAlignment="1">
      <alignment vertical="center"/>
    </xf>
    <xf numFmtId="164" fontId="19" fillId="0" borderId="0" xfId="1" applyNumberFormat="1" applyFont="1" applyBorder="1" applyAlignment="1">
      <alignment vertical="center"/>
    </xf>
    <xf numFmtId="164" fontId="21" fillId="0" borderId="0" xfId="1" applyNumberFormat="1" applyFont="1" applyBorder="1" applyAlignment="1">
      <alignment vertical="center"/>
    </xf>
    <xf numFmtId="0" fontId="26" fillId="0" borderId="0" xfId="0" applyFont="1" applyAlignment="1">
      <alignment horizontal="left" vertical="center"/>
    </xf>
    <xf numFmtId="17" fontId="13" fillId="2" borderId="19" xfId="3" applyNumberFormat="1" applyFont="1" applyFill="1" applyBorder="1" applyAlignment="1">
      <alignment horizontal="center" vertical="center"/>
    </xf>
    <xf numFmtId="0" fontId="16" fillId="2" borderId="19" xfId="0" quotePrefix="1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3" fillId="2" borderId="19" xfId="0" quotePrefix="1" applyFont="1" applyFill="1" applyBorder="1" applyAlignment="1">
      <alignment horizontal="center" vertical="center"/>
    </xf>
    <xf numFmtId="0" fontId="11" fillId="2" borderId="19" xfId="4" applyNumberFormat="1" applyFont="1" applyFill="1" applyBorder="1" applyAlignment="1" applyProtection="1">
      <alignment horizontal="center" vertical="center"/>
    </xf>
    <xf numFmtId="0" fontId="14" fillId="2" borderId="21" xfId="0" applyFont="1" applyFill="1" applyBorder="1" applyAlignment="1">
      <alignment vertical="center"/>
    </xf>
    <xf numFmtId="49" fontId="11" fillId="2" borderId="21" xfId="4" applyNumberFormat="1" applyFont="1" applyFill="1" applyBorder="1" applyAlignment="1" applyProtection="1">
      <alignment horizontal="center" vertical="center"/>
    </xf>
    <xf numFmtId="0" fontId="18" fillId="2" borderId="19" xfId="4" applyNumberFormat="1" applyFont="1" applyFill="1" applyBorder="1" applyAlignment="1" applyProtection="1">
      <alignment horizontal="center" vertical="center"/>
    </xf>
    <xf numFmtId="49" fontId="11" fillId="2" borderId="0" xfId="4" applyNumberFormat="1" applyFont="1" applyFill="1" applyBorder="1" applyAlignment="1" applyProtection="1">
      <alignment horizontal="center" vertical="center"/>
    </xf>
    <xf numFmtId="0" fontId="11" fillId="2" borderId="0" xfId="4" applyNumberFormat="1" applyFont="1" applyFill="1" applyBorder="1" applyAlignment="1" applyProtection="1">
      <alignment horizontal="left" vertical="center"/>
    </xf>
    <xf numFmtId="49" fontId="11" fillId="2" borderId="0" xfId="4" applyNumberFormat="1" applyFont="1" applyFill="1" applyBorder="1" applyAlignment="1" applyProtection="1">
      <alignment horizontal="center" vertical="center" wrapText="1"/>
    </xf>
    <xf numFmtId="49" fontId="11" fillId="2" borderId="0" xfId="0" applyNumberFormat="1" applyFont="1" applyFill="1" applyBorder="1" applyAlignment="1">
      <alignment horizontal="center" vertical="center"/>
    </xf>
    <xf numFmtId="0" fontId="11" fillId="2" borderId="0" xfId="5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 wrapText="1"/>
    </xf>
    <xf numFmtId="0" fontId="11" fillId="2" borderId="0" xfId="4" applyNumberFormat="1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49" fontId="20" fillId="2" borderId="0" xfId="4" applyNumberFormat="1" applyFont="1" applyFill="1" applyBorder="1" applyAlignment="1" applyProtection="1">
      <alignment horizontal="left" vertical="center"/>
    </xf>
    <xf numFmtId="0" fontId="13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4" fillId="2" borderId="0" xfId="3" applyFont="1" applyFill="1" applyAlignment="1">
      <alignment vertical="center"/>
    </xf>
    <xf numFmtId="0" fontId="14" fillId="2" borderId="0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center" wrapText="1"/>
    </xf>
    <xf numFmtId="0" fontId="29" fillId="0" borderId="0" xfId="0" applyFont="1" applyAlignment="1">
      <alignment horizontal="left" vertical="center"/>
    </xf>
    <xf numFmtId="0" fontId="30" fillId="0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29" fillId="2" borderId="0" xfId="0" applyFont="1" applyFill="1" applyAlignment="1">
      <alignment vertical="center"/>
    </xf>
    <xf numFmtId="0" fontId="31" fillId="2" borderId="0" xfId="3" applyFont="1" applyFill="1"/>
    <xf numFmtId="9" fontId="31" fillId="2" borderId="0" xfId="10" applyFont="1" applyFill="1"/>
    <xf numFmtId="166" fontId="31" fillId="2" borderId="0" xfId="11" applyNumberFormat="1" applyFont="1" applyFill="1"/>
    <xf numFmtId="0" fontId="23" fillId="2" borderId="0" xfId="3" applyFont="1" applyFill="1"/>
    <xf numFmtId="0" fontId="31" fillId="2" borderId="0" xfId="3" applyFont="1" applyFill="1" applyAlignment="1">
      <alignment horizontal="center" vertical="center" wrapText="1"/>
    </xf>
    <xf numFmtId="0" fontId="31" fillId="2" borderId="0" xfId="3" applyFont="1" applyFill="1" applyAlignment="1">
      <alignment wrapText="1"/>
    </xf>
    <xf numFmtId="0" fontId="33" fillId="2" borderId="0" xfId="14" applyFont="1" applyFill="1" applyAlignment="1">
      <alignment vertical="center"/>
    </xf>
    <xf numFmtId="164" fontId="33" fillId="2" borderId="0" xfId="14" applyNumberFormat="1" applyFont="1" applyFill="1" applyAlignment="1">
      <alignment vertical="center"/>
    </xf>
    <xf numFmtId="0" fontId="23" fillId="0" borderId="0" xfId="3" applyFont="1"/>
    <xf numFmtId="0" fontId="36" fillId="0" borderId="0" xfId="0" applyFont="1" applyAlignment="1">
      <alignment vertical="center"/>
    </xf>
    <xf numFmtId="0" fontId="28" fillId="2" borderId="0" xfId="3" applyFont="1" applyFill="1"/>
    <xf numFmtId="166" fontId="14" fillId="0" borderId="38" xfId="1" applyNumberFormat="1" applyFont="1" applyBorder="1"/>
    <xf numFmtId="166" fontId="31" fillId="2" borderId="0" xfId="1" applyNumberFormat="1" applyFont="1" applyFill="1"/>
    <xf numFmtId="166" fontId="42" fillId="0" borderId="38" xfId="1" applyNumberFormat="1" applyFont="1" applyBorder="1"/>
    <xf numFmtId="165" fontId="19" fillId="0" borderId="27" xfId="0" applyNumberFormat="1" applyFont="1" applyBorder="1" applyAlignment="1">
      <alignment horizontal="center" vertical="center"/>
    </xf>
    <xf numFmtId="0" fontId="18" fillId="2" borderId="49" xfId="4" applyNumberFormat="1" applyFont="1" applyFill="1" applyBorder="1" applyAlignment="1" applyProtection="1">
      <alignment horizontal="center" vertical="center"/>
    </xf>
    <xf numFmtId="0" fontId="18" fillId="2" borderId="0" xfId="4" applyNumberFormat="1" applyFont="1" applyFill="1" applyBorder="1" applyAlignment="1" applyProtection="1">
      <alignment horizontal="center" vertical="center"/>
    </xf>
    <xf numFmtId="166" fontId="23" fillId="0" borderId="38" xfId="1" applyNumberFormat="1" applyFont="1" applyBorder="1"/>
    <xf numFmtId="166" fontId="33" fillId="2" borderId="0" xfId="14" applyNumberFormat="1" applyFont="1" applyFill="1" applyAlignment="1">
      <alignment vertical="center"/>
    </xf>
    <xf numFmtId="166" fontId="7" fillId="0" borderId="0" xfId="0" applyNumberFormat="1" applyFont="1" applyFill="1" applyAlignment="1">
      <alignment vertical="center"/>
    </xf>
    <xf numFmtId="0" fontId="42" fillId="2" borderId="0" xfId="3" applyFont="1" applyFill="1"/>
    <xf numFmtId="0" fontId="45" fillId="2" borderId="0" xfId="3" applyFont="1" applyFill="1"/>
    <xf numFmtId="166" fontId="45" fillId="2" borderId="0" xfId="1" applyNumberFormat="1" applyFont="1" applyFill="1"/>
    <xf numFmtId="166" fontId="42" fillId="0" borderId="40" xfId="1" applyNumberFormat="1" applyFont="1" applyBorder="1" applyAlignment="1">
      <alignment horizontal="left" indent="1"/>
    </xf>
    <xf numFmtId="166" fontId="14" fillId="0" borderId="40" xfId="1" applyNumberFormat="1" applyFont="1" applyBorder="1" applyAlignment="1">
      <alignment horizontal="left" indent="2"/>
    </xf>
    <xf numFmtId="166" fontId="23" fillId="0" borderId="40" xfId="1" applyNumberFormat="1" applyFont="1" applyBorder="1" applyAlignment="1">
      <alignment horizontal="left" indent="2"/>
    </xf>
    <xf numFmtId="166" fontId="23" fillId="2" borderId="0" xfId="1" applyNumberFormat="1" applyFont="1" applyFill="1"/>
    <xf numFmtId="166" fontId="4" fillId="0" borderId="0" xfId="0" applyNumberFormat="1" applyFont="1"/>
    <xf numFmtId="166" fontId="46" fillId="0" borderId="0" xfId="0" applyNumberFormat="1" applyFont="1" applyAlignment="1">
      <alignment vertical="center"/>
    </xf>
    <xf numFmtId="166" fontId="19" fillId="0" borderId="0" xfId="0" applyNumberFormat="1" applyFont="1"/>
    <xf numFmtId="166" fontId="27" fillId="0" borderId="0" xfId="3" applyNumberFormat="1" applyFont="1"/>
    <xf numFmtId="166" fontId="32" fillId="2" borderId="0" xfId="10" applyNumberFormat="1" applyFont="1" applyFill="1"/>
    <xf numFmtId="166" fontId="32" fillId="2" borderId="0" xfId="3" applyNumberFormat="1" applyFont="1" applyFill="1"/>
    <xf numFmtId="166" fontId="25" fillId="5" borderId="38" xfId="1" applyNumberFormat="1" applyFont="1" applyFill="1" applyBorder="1"/>
    <xf numFmtId="166" fontId="42" fillId="2" borderId="38" xfId="1" applyNumberFormat="1" applyFont="1" applyFill="1" applyBorder="1"/>
    <xf numFmtId="166" fontId="31" fillId="2" borderId="38" xfId="1" applyNumberFormat="1" applyFont="1" applyFill="1" applyBorder="1"/>
    <xf numFmtId="166" fontId="32" fillId="2" borderId="38" xfId="1" applyNumberFormat="1" applyFont="1" applyFill="1" applyBorder="1"/>
    <xf numFmtId="166" fontId="23" fillId="2" borderId="38" xfId="1" applyNumberFormat="1" applyFont="1" applyFill="1" applyBorder="1"/>
    <xf numFmtId="0" fontId="39" fillId="0" borderId="38" xfId="0" applyFont="1" applyBorder="1"/>
    <xf numFmtId="0" fontId="34" fillId="0" borderId="51" xfId="0" applyFont="1" applyBorder="1"/>
    <xf numFmtId="0" fontId="34" fillId="0" borderId="52" xfId="0" applyFont="1" applyBorder="1"/>
    <xf numFmtId="0" fontId="29" fillId="2" borderId="39" xfId="0" applyFont="1" applyFill="1" applyBorder="1" applyAlignment="1">
      <alignment vertical="center"/>
    </xf>
    <xf numFmtId="0" fontId="39" fillId="0" borderId="39" xfId="0" applyFont="1" applyBorder="1"/>
    <xf numFmtId="0" fontId="39" fillId="0" borderId="38" xfId="0" applyFont="1" applyBorder="1" applyAlignment="1">
      <alignment horizontal="left"/>
    </xf>
    <xf numFmtId="166" fontId="39" fillId="0" borderId="38" xfId="1" applyNumberFormat="1" applyFont="1" applyBorder="1"/>
    <xf numFmtId="0" fontId="14" fillId="0" borderId="0" xfId="0" applyFont="1" applyAlignment="1">
      <alignment wrapText="1"/>
    </xf>
    <xf numFmtId="0" fontId="34" fillId="0" borderId="50" xfId="15" applyNumberFormat="1" applyFont="1" applyBorder="1"/>
    <xf numFmtId="166" fontId="39" fillId="0" borderId="38" xfId="1" applyNumberFormat="1" applyFont="1" applyBorder="1" applyAlignment="1">
      <alignment horizontal="right"/>
    </xf>
    <xf numFmtId="166" fontId="34" fillId="0" borderId="50" xfId="1" applyNumberFormat="1" applyFont="1" applyBorder="1"/>
    <xf numFmtId="0" fontId="44" fillId="0" borderId="0" xfId="0" applyFont="1" applyAlignment="1">
      <alignment vertical="center"/>
    </xf>
    <xf numFmtId="43" fontId="31" fillId="2" borderId="0" xfId="1" applyFont="1" applyFill="1"/>
    <xf numFmtId="167" fontId="25" fillId="5" borderId="10" xfId="6" applyNumberFormat="1" applyFont="1" applyFill="1" applyBorder="1" applyAlignment="1">
      <alignment horizontal="right"/>
    </xf>
    <xf numFmtId="167" fontId="31" fillId="2" borderId="10" xfId="6" applyNumberFormat="1" applyFont="1" applyFill="1" applyBorder="1" applyAlignment="1">
      <alignment horizontal="right"/>
    </xf>
    <xf numFmtId="167" fontId="14" fillId="0" borderId="10" xfId="6" applyNumberFormat="1" applyFont="1" applyBorder="1" applyAlignment="1">
      <alignment horizontal="right"/>
    </xf>
    <xf numFmtId="17" fontId="39" fillId="0" borderId="38" xfId="0" quotePrefix="1" applyNumberFormat="1" applyFont="1" applyBorder="1"/>
    <xf numFmtId="0" fontId="39" fillId="0" borderId="38" xfId="0" applyFont="1" applyBorder="1" applyAlignment="1">
      <alignment horizontal="center"/>
    </xf>
    <xf numFmtId="0" fontId="47" fillId="0" borderId="12" xfId="1" applyNumberFormat="1" applyFont="1" applyFill="1" applyBorder="1" applyAlignment="1">
      <alignment horizontal="left" vertical="center"/>
    </xf>
    <xf numFmtId="164" fontId="14" fillId="0" borderId="0" xfId="0" applyNumberFormat="1" applyFont="1"/>
    <xf numFmtId="164" fontId="21" fillId="0" borderId="53" xfId="1" applyNumberFormat="1" applyFont="1" applyBorder="1" applyAlignment="1">
      <alignment vertical="center"/>
    </xf>
    <xf numFmtId="164" fontId="21" fillId="0" borderId="13" xfId="1" applyNumberFormat="1" applyFont="1" applyBorder="1" applyAlignment="1">
      <alignment vertical="center"/>
    </xf>
    <xf numFmtId="167" fontId="19" fillId="8" borderId="13" xfId="6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36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49" fillId="0" borderId="0" xfId="0" applyFont="1"/>
    <xf numFmtId="167" fontId="48" fillId="5" borderId="10" xfId="6" applyNumberFormat="1" applyFont="1" applyFill="1" applyBorder="1" applyAlignment="1">
      <alignment horizontal="right"/>
    </xf>
    <xf numFmtId="0" fontId="50" fillId="2" borderId="0" xfId="3" applyFont="1" applyFill="1"/>
    <xf numFmtId="166" fontId="48" fillId="5" borderId="38" xfId="1" applyNumberFormat="1" applyFont="1" applyFill="1" applyBorder="1"/>
    <xf numFmtId="164" fontId="51" fillId="2" borderId="0" xfId="14" applyNumberFormat="1" applyFont="1" applyFill="1" applyAlignment="1">
      <alignment vertical="center"/>
    </xf>
    <xf numFmtId="49" fontId="17" fillId="2" borderId="19" xfId="4" applyNumberFormat="1" applyFont="1" applyFill="1" applyBorder="1" applyAlignment="1" applyProtection="1">
      <alignment horizontal="center" vertical="center"/>
    </xf>
    <xf numFmtId="0" fontId="13" fillId="2" borderId="19" xfId="3" applyFont="1" applyFill="1" applyBorder="1" applyAlignment="1">
      <alignment horizontal="center" vertical="center"/>
    </xf>
    <xf numFmtId="0" fontId="48" fillId="0" borderId="45" xfId="1" applyNumberFormat="1" applyFont="1" applyFill="1" applyBorder="1" applyAlignment="1">
      <alignment horizontal="left" vertical="center"/>
    </xf>
    <xf numFmtId="166" fontId="14" fillId="2" borderId="15" xfId="1" applyNumberFormat="1" applyFont="1" applyFill="1" applyBorder="1" applyAlignment="1">
      <alignment vertical="center"/>
    </xf>
    <xf numFmtId="166" fontId="23" fillId="2" borderId="1" xfId="1" applyNumberFormat="1" applyFont="1" applyFill="1" applyBorder="1" applyAlignment="1">
      <alignment vertical="center"/>
    </xf>
    <xf numFmtId="166" fontId="23" fillId="2" borderId="15" xfId="1" applyNumberFormat="1" applyFont="1" applyFill="1" applyBorder="1" applyAlignment="1">
      <alignment vertical="center"/>
    </xf>
    <xf numFmtId="166" fontId="23" fillId="2" borderId="6" xfId="1" applyNumberFormat="1" applyFont="1" applyFill="1" applyBorder="1" applyAlignment="1">
      <alignment vertical="center"/>
    </xf>
    <xf numFmtId="166" fontId="14" fillId="2" borderId="55" xfId="1" applyNumberFormat="1" applyFont="1" applyFill="1" applyBorder="1" applyAlignment="1">
      <alignment vertical="center"/>
    </xf>
    <xf numFmtId="17" fontId="16" fillId="2" borderId="19" xfId="0" quotePrefix="1" applyNumberFormat="1" applyFont="1" applyFill="1" applyBorder="1" applyAlignment="1">
      <alignment horizontal="center" vertical="center"/>
    </xf>
    <xf numFmtId="164" fontId="52" fillId="0" borderId="0" xfId="1" applyNumberFormat="1" applyFont="1" applyBorder="1" applyAlignment="1">
      <alignment vertical="center"/>
    </xf>
    <xf numFmtId="0" fontId="19" fillId="5" borderId="43" xfId="0" applyFont="1" applyFill="1" applyBorder="1" applyAlignment="1">
      <alignment horizontal="center" vertical="center"/>
    </xf>
    <xf numFmtId="164" fontId="52" fillId="0" borderId="0" xfId="1" quotePrefix="1" applyNumberFormat="1" applyFont="1" applyBorder="1" applyAlignment="1">
      <alignment vertical="center"/>
    </xf>
    <xf numFmtId="164" fontId="42" fillId="0" borderId="0" xfId="12" applyNumberFormat="1" applyFont="1" applyFill="1" applyBorder="1"/>
    <xf numFmtId="43" fontId="16" fillId="0" borderId="0" xfId="0" applyNumberFormat="1" applyFont="1"/>
    <xf numFmtId="43" fontId="3" fillId="0" borderId="0" xfId="1" applyFont="1"/>
    <xf numFmtId="43" fontId="8" fillId="0" borderId="0" xfId="1" applyFont="1" applyAlignment="1">
      <alignment vertical="center"/>
    </xf>
    <xf numFmtId="43" fontId="14" fillId="0" borderId="0" xfId="1" applyFont="1"/>
    <xf numFmtId="43" fontId="33" fillId="2" borderId="0" xfId="1" applyFont="1" applyFill="1" applyAlignment="1">
      <alignment vertical="center"/>
    </xf>
    <xf numFmtId="164" fontId="30" fillId="0" borderId="4" xfId="1" applyNumberFormat="1" applyFont="1" applyBorder="1" applyAlignment="1">
      <alignment horizontal="left" vertical="center" wrapText="1"/>
    </xf>
    <xf numFmtId="168" fontId="50" fillId="2" borderId="0" xfId="3" applyNumberFormat="1" applyFont="1" applyFill="1"/>
    <xf numFmtId="164" fontId="4" fillId="0" borderId="0" xfId="0" applyNumberFormat="1" applyFont="1"/>
    <xf numFmtId="168" fontId="42" fillId="2" borderId="0" xfId="3" applyNumberFormat="1" applyFont="1" applyFill="1"/>
    <xf numFmtId="43" fontId="42" fillId="2" borderId="0" xfId="3" applyNumberFormat="1" applyFont="1" applyFill="1"/>
    <xf numFmtId="166" fontId="42" fillId="0" borderId="0" xfId="12" applyNumberFormat="1" applyFont="1" applyFill="1" applyBorder="1"/>
    <xf numFmtId="49" fontId="17" fillId="2" borderId="19" xfId="4" applyNumberFormat="1" applyFont="1" applyFill="1" applyBorder="1" applyAlignment="1" applyProtection="1">
      <alignment horizontal="center" vertical="center"/>
    </xf>
    <xf numFmtId="49" fontId="17" fillId="2" borderId="19" xfId="4" applyNumberFormat="1" applyFont="1" applyFill="1" applyBorder="1" applyAlignment="1" applyProtection="1">
      <alignment horizontal="center" vertical="center" wrapText="1"/>
    </xf>
    <xf numFmtId="0" fontId="13" fillId="2" borderId="19" xfId="3" applyFont="1" applyFill="1" applyBorder="1" applyAlignment="1">
      <alignment horizontal="center" vertical="center"/>
    </xf>
    <xf numFmtId="0" fontId="33" fillId="0" borderId="0" xfId="0" applyFont="1"/>
    <xf numFmtId="0" fontId="48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66" fontId="23" fillId="2" borderId="0" xfId="1" applyNumberFormat="1" applyFont="1" applyFill="1" applyBorder="1" applyAlignment="1">
      <alignment vertical="center"/>
    </xf>
    <xf numFmtId="166" fontId="23" fillId="0" borderId="0" xfId="1" applyNumberFormat="1" applyFont="1" applyBorder="1" applyAlignment="1">
      <alignment vertical="center"/>
    </xf>
    <xf numFmtId="43" fontId="23" fillId="0" borderId="0" xfId="1" applyNumberFormat="1" applyFont="1" applyBorder="1" applyAlignment="1">
      <alignment vertical="center"/>
    </xf>
    <xf numFmtId="0" fontId="19" fillId="4" borderId="36" xfId="0" applyFont="1" applyFill="1" applyBorder="1" applyAlignment="1">
      <alignment horizontal="center" vertical="center" wrapText="1"/>
    </xf>
    <xf numFmtId="167" fontId="19" fillId="4" borderId="54" xfId="6" applyNumberFormat="1" applyFont="1" applyFill="1" applyBorder="1" applyAlignment="1">
      <alignment vertical="center"/>
    </xf>
    <xf numFmtId="0" fontId="19" fillId="8" borderId="54" xfId="0" applyFont="1" applyFill="1" applyBorder="1" applyAlignment="1">
      <alignment horizontal="center" vertical="center" wrapText="1"/>
    </xf>
    <xf numFmtId="164" fontId="30" fillId="0" borderId="56" xfId="1" applyNumberFormat="1" applyFont="1" applyBorder="1" applyAlignment="1">
      <alignment horizontal="left" vertical="center" wrapText="1"/>
    </xf>
    <xf numFmtId="0" fontId="14" fillId="0" borderId="0" xfId="0" applyFont="1" applyBorder="1"/>
    <xf numFmtId="167" fontId="19" fillId="4" borderId="61" xfId="6" applyNumberFormat="1" applyFont="1" applyFill="1" applyBorder="1" applyAlignment="1">
      <alignment vertical="center"/>
    </xf>
    <xf numFmtId="167" fontId="19" fillId="8" borderId="61" xfId="6" applyNumberFormat="1" applyFont="1" applyFill="1" applyBorder="1" applyAlignment="1">
      <alignment vertical="center"/>
    </xf>
    <xf numFmtId="164" fontId="21" fillId="0" borderId="61" xfId="1" applyNumberFormat="1" applyFont="1" applyBorder="1" applyAlignment="1">
      <alignment vertical="center"/>
    </xf>
    <xf numFmtId="0" fontId="28" fillId="0" borderId="4" xfId="0" applyFont="1" applyBorder="1" applyAlignment="1">
      <alignment horizontal="left" vertical="center"/>
    </xf>
    <xf numFmtId="0" fontId="28" fillId="0" borderId="53" xfId="0" applyFont="1" applyBorder="1" applyAlignment="1">
      <alignment horizontal="left" vertical="center"/>
    </xf>
    <xf numFmtId="0" fontId="54" fillId="0" borderId="13" xfId="0" applyFont="1" applyBorder="1" applyAlignment="1">
      <alignment horizontal="left" vertical="center"/>
    </xf>
    <xf numFmtId="0" fontId="28" fillId="0" borderId="54" xfId="0" applyFont="1" applyBorder="1" applyAlignment="1">
      <alignment horizontal="left" vertical="center"/>
    </xf>
    <xf numFmtId="164" fontId="30" fillId="0" borderId="13" xfId="1" applyNumberFormat="1" applyFont="1" applyBorder="1" applyAlignment="1">
      <alignment horizontal="left" vertical="center" wrapText="1"/>
    </xf>
    <xf numFmtId="0" fontId="56" fillId="0" borderId="0" xfId="0" applyFont="1" applyAlignment="1">
      <alignment horizontal="left" vertical="center"/>
    </xf>
    <xf numFmtId="0" fontId="26" fillId="0" borderId="0" xfId="3" quotePrefix="1" applyFont="1" applyBorder="1"/>
    <xf numFmtId="166" fontId="48" fillId="5" borderId="63" xfId="1" applyNumberFormat="1" applyFont="1" applyFill="1" applyBorder="1"/>
    <xf numFmtId="166" fontId="42" fillId="2" borderId="63" xfId="1" applyNumberFormat="1" applyFont="1" applyFill="1" applyBorder="1"/>
    <xf numFmtId="166" fontId="31" fillId="2" borderId="63" xfId="1" applyNumberFormat="1" applyFont="1" applyFill="1" applyBorder="1"/>
    <xf numFmtId="166" fontId="25" fillId="5" borderId="63" xfId="1" applyNumberFormat="1" applyFont="1" applyFill="1" applyBorder="1"/>
    <xf numFmtId="166" fontId="42" fillId="0" borderId="63" xfId="1" applyNumberFormat="1" applyFont="1" applyBorder="1"/>
    <xf numFmtId="166" fontId="14" fillId="0" borderId="63" xfId="1" applyNumberFormat="1" applyFont="1" applyBorder="1"/>
    <xf numFmtId="166" fontId="23" fillId="2" borderId="63" xfId="1" applyNumberFormat="1" applyFont="1" applyFill="1" applyBorder="1"/>
    <xf numFmtId="166" fontId="23" fillId="0" borderId="63" xfId="1" applyNumberFormat="1" applyFont="1" applyBorder="1"/>
    <xf numFmtId="166" fontId="42" fillId="6" borderId="70" xfId="12" applyNumberFormat="1" applyFont="1" applyFill="1" applyBorder="1" applyAlignment="1">
      <alignment horizontal="center"/>
    </xf>
    <xf numFmtId="166" fontId="42" fillId="6" borderId="71" xfId="12" applyNumberFormat="1" applyFont="1" applyFill="1" applyBorder="1" applyAlignment="1">
      <alignment horizontal="center"/>
    </xf>
    <xf numFmtId="166" fontId="42" fillId="6" borderId="72" xfId="12" applyNumberFormat="1" applyFont="1" applyFill="1" applyBorder="1" applyAlignment="1">
      <alignment horizontal="center"/>
    </xf>
    <xf numFmtId="166" fontId="48" fillId="5" borderId="74" xfId="1" applyNumberFormat="1" applyFont="1" applyFill="1" applyBorder="1"/>
    <xf numFmtId="166" fontId="48" fillId="5" borderId="75" xfId="1" applyNumberFormat="1" applyFont="1" applyFill="1" applyBorder="1"/>
    <xf numFmtId="166" fontId="42" fillId="2" borderId="74" xfId="1" applyNumberFormat="1" applyFont="1" applyFill="1" applyBorder="1"/>
    <xf numFmtId="166" fontId="42" fillId="2" borderId="75" xfId="1" applyNumberFormat="1" applyFont="1" applyFill="1" applyBorder="1"/>
    <xf numFmtId="166" fontId="31" fillId="2" borderId="74" xfId="1" applyNumberFormat="1" applyFont="1" applyFill="1" applyBorder="1"/>
    <xf numFmtId="166" fontId="31" fillId="2" borderId="75" xfId="1" applyNumberFormat="1" applyFont="1" applyFill="1" applyBorder="1"/>
    <xf numFmtId="166" fontId="25" fillId="5" borderId="74" xfId="1" applyNumberFormat="1" applyFont="1" applyFill="1" applyBorder="1"/>
    <xf numFmtId="166" fontId="25" fillId="5" borderId="75" xfId="1" applyNumberFormat="1" applyFont="1" applyFill="1" applyBorder="1"/>
    <xf numFmtId="166" fontId="42" fillId="0" borderId="74" xfId="1" applyNumberFormat="1" applyFont="1" applyBorder="1"/>
    <xf numFmtId="166" fontId="42" fillId="0" borderId="75" xfId="1" applyNumberFormat="1" applyFont="1" applyBorder="1"/>
    <xf numFmtId="166" fontId="14" fillId="0" borderId="74" xfId="1" applyNumberFormat="1" applyFont="1" applyBorder="1"/>
    <xf numFmtId="166" fontId="14" fillId="0" borderId="75" xfId="1" applyNumberFormat="1" applyFont="1" applyBorder="1"/>
    <xf numFmtId="166" fontId="23" fillId="2" borderId="74" xfId="1" applyNumberFormat="1" applyFont="1" applyFill="1" applyBorder="1"/>
    <xf numFmtId="166" fontId="23" fillId="0" borderId="75" xfId="1" applyNumberFormat="1" applyFont="1" applyBorder="1"/>
    <xf numFmtId="166" fontId="23" fillId="0" borderId="74" xfId="1" applyNumberFormat="1" applyFont="1" applyBorder="1"/>
    <xf numFmtId="166" fontId="42" fillId="0" borderId="76" xfId="1" applyNumberFormat="1" applyFont="1" applyBorder="1"/>
    <xf numFmtId="166" fontId="42" fillId="0" borderId="77" xfId="1" applyNumberFormat="1" applyFont="1" applyBorder="1"/>
    <xf numFmtId="166" fontId="42" fillId="0" borderId="41" xfId="1" applyNumberFormat="1" applyFont="1" applyBorder="1"/>
    <xf numFmtId="166" fontId="42" fillId="0" borderId="78" xfId="1" applyNumberFormat="1" applyFont="1" applyBorder="1"/>
    <xf numFmtId="164" fontId="42" fillId="5" borderId="70" xfId="12" applyNumberFormat="1" applyFont="1" applyFill="1" applyBorder="1"/>
    <xf numFmtId="164" fontId="42" fillId="5" borderId="73" xfId="12" applyNumberFormat="1" applyFont="1" applyFill="1" applyBorder="1"/>
    <xf numFmtId="164" fontId="42" fillId="5" borderId="71" xfId="12" applyNumberFormat="1" applyFont="1" applyFill="1" applyBorder="1"/>
    <xf numFmtId="166" fontId="42" fillId="5" borderId="72" xfId="12" applyNumberFormat="1" applyFont="1" applyFill="1" applyBorder="1"/>
    <xf numFmtId="166" fontId="42" fillId="6" borderId="80" xfId="12" applyNumberFormat="1" applyFont="1" applyFill="1" applyBorder="1" applyAlignment="1">
      <alignment horizontal="center"/>
    </xf>
    <xf numFmtId="166" fontId="48" fillId="5" borderId="40" xfId="1" applyNumberFormat="1" applyFont="1" applyFill="1" applyBorder="1"/>
    <xf numFmtId="166" fontId="42" fillId="2" borderId="40" xfId="1" applyNumberFormat="1" applyFont="1" applyFill="1" applyBorder="1"/>
    <xf numFmtId="166" fontId="31" fillId="2" borderId="40" xfId="1" applyNumberFormat="1" applyFont="1" applyFill="1" applyBorder="1"/>
    <xf numFmtId="166" fontId="25" fillId="5" borderId="40" xfId="1" applyNumberFormat="1" applyFont="1" applyFill="1" applyBorder="1"/>
    <xf numFmtId="166" fontId="42" fillId="0" borderId="40" xfId="1" applyNumberFormat="1" applyFont="1" applyBorder="1"/>
    <xf numFmtId="166" fontId="14" fillId="0" borderId="40" xfId="1" applyNumberFormat="1" applyFont="1" applyBorder="1"/>
    <xf numFmtId="166" fontId="23" fillId="0" borderId="40" xfId="1" applyNumberFormat="1" applyFont="1" applyBorder="1"/>
    <xf numFmtId="166" fontId="42" fillId="0" borderId="81" xfId="1" applyNumberFormat="1" applyFont="1" applyBorder="1"/>
    <xf numFmtId="166" fontId="42" fillId="5" borderId="80" xfId="12" applyNumberFormat="1" applyFont="1" applyFill="1" applyBorder="1"/>
    <xf numFmtId="167" fontId="48" fillId="5" borderId="84" xfId="6" applyNumberFormat="1" applyFont="1" applyFill="1" applyBorder="1" applyAlignment="1">
      <alignment horizontal="right"/>
    </xf>
    <xf numFmtId="167" fontId="48" fillId="5" borderId="85" xfId="6" applyNumberFormat="1" applyFont="1" applyFill="1" applyBorder="1" applyAlignment="1">
      <alignment horizontal="right"/>
    </xf>
    <xf numFmtId="167" fontId="31" fillId="2" borderId="84" xfId="6" applyNumberFormat="1" applyFont="1" applyFill="1" applyBorder="1" applyAlignment="1">
      <alignment horizontal="right"/>
    </xf>
    <xf numFmtId="167" fontId="31" fillId="2" borderId="85" xfId="6" applyNumberFormat="1" applyFont="1" applyFill="1" applyBorder="1" applyAlignment="1">
      <alignment horizontal="right"/>
    </xf>
    <xf numFmtId="167" fontId="25" fillId="5" borderId="84" xfId="6" applyNumberFormat="1" applyFont="1" applyFill="1" applyBorder="1" applyAlignment="1">
      <alignment horizontal="right"/>
    </xf>
    <xf numFmtId="167" fontId="25" fillId="5" borderId="85" xfId="6" applyNumberFormat="1" applyFont="1" applyFill="1" applyBorder="1" applyAlignment="1">
      <alignment horizontal="right"/>
    </xf>
    <xf numFmtId="167" fontId="14" fillId="0" borderId="84" xfId="6" applyNumberFormat="1" applyFont="1" applyBorder="1" applyAlignment="1">
      <alignment horizontal="right"/>
    </xf>
    <xf numFmtId="167" fontId="14" fillId="0" borderId="85" xfId="6" applyNumberFormat="1" applyFont="1" applyBorder="1" applyAlignment="1">
      <alignment horizontal="right"/>
    </xf>
    <xf numFmtId="167" fontId="42" fillId="5" borderId="88" xfId="6" applyNumberFormat="1" applyFont="1" applyFill="1" applyBorder="1" applyAlignment="1">
      <alignment horizontal="right"/>
    </xf>
    <xf numFmtId="167" fontId="42" fillId="5" borderId="89" xfId="6" applyNumberFormat="1" applyFont="1" applyFill="1" applyBorder="1" applyAlignment="1">
      <alignment horizontal="right"/>
    </xf>
    <xf numFmtId="167" fontId="42" fillId="5" borderId="90" xfId="6" applyNumberFormat="1" applyFont="1" applyFill="1" applyBorder="1" applyAlignment="1">
      <alignment horizontal="right"/>
    </xf>
    <xf numFmtId="167" fontId="48" fillId="5" borderId="33" xfId="6" applyNumberFormat="1" applyFont="1" applyFill="1" applyBorder="1" applyAlignment="1">
      <alignment horizontal="right"/>
    </xf>
    <xf numFmtId="167" fontId="31" fillId="2" borderId="33" xfId="6" applyNumberFormat="1" applyFont="1" applyFill="1" applyBorder="1" applyAlignment="1">
      <alignment horizontal="right"/>
    </xf>
    <xf numFmtId="167" fontId="25" fillId="5" borderId="33" xfId="6" applyNumberFormat="1" applyFont="1" applyFill="1" applyBorder="1" applyAlignment="1">
      <alignment horizontal="right"/>
    </xf>
    <xf numFmtId="167" fontId="14" fillId="0" borderId="33" xfId="6" applyNumberFormat="1" applyFont="1" applyBorder="1" applyAlignment="1">
      <alignment horizontal="right"/>
    </xf>
    <xf numFmtId="167" fontId="42" fillId="5" borderId="92" xfId="6" applyNumberFormat="1" applyFont="1" applyFill="1" applyBorder="1" applyAlignment="1">
      <alignment horizontal="right"/>
    </xf>
    <xf numFmtId="0" fontId="19" fillId="5" borderId="54" xfId="0" applyFont="1" applyFill="1" applyBorder="1" applyAlignment="1">
      <alignment horizontal="center" vertical="center"/>
    </xf>
    <xf numFmtId="166" fontId="32" fillId="2" borderId="63" xfId="1" applyNumberFormat="1" applyFont="1" applyFill="1" applyBorder="1"/>
    <xf numFmtId="164" fontId="55" fillId="4" borderId="13" xfId="1" applyNumberFormat="1" applyFont="1" applyFill="1" applyBorder="1" applyAlignment="1">
      <alignment vertical="center"/>
    </xf>
    <xf numFmtId="164" fontId="55" fillId="8" borderId="13" xfId="1" applyNumberFormat="1" applyFont="1" applyFill="1" applyBorder="1" applyAlignment="1">
      <alignment vertical="center"/>
    </xf>
    <xf numFmtId="166" fontId="32" fillId="2" borderId="74" xfId="1" applyNumberFormat="1" applyFont="1" applyFill="1" applyBorder="1"/>
    <xf numFmtId="164" fontId="3" fillId="0" borderId="0" xfId="0" applyNumberFormat="1" applyFont="1"/>
    <xf numFmtId="164" fontId="27" fillId="4" borderId="4" xfId="1" applyNumberFormat="1" applyFont="1" applyFill="1" applyBorder="1" applyAlignment="1">
      <alignment vertical="center"/>
    </xf>
    <xf numFmtId="164" fontId="27" fillId="8" borderId="4" xfId="1" applyNumberFormat="1" applyFont="1" applyFill="1" applyBorder="1" applyAlignment="1">
      <alignment vertical="center"/>
    </xf>
    <xf numFmtId="164" fontId="41" fillId="0" borderId="58" xfId="1" applyNumberFormat="1" applyFont="1" applyBorder="1" applyAlignment="1">
      <alignment vertical="center"/>
    </xf>
    <xf numFmtId="164" fontId="27" fillId="4" borderId="53" xfId="1" applyNumberFormat="1" applyFont="1" applyFill="1" applyBorder="1" applyAlignment="1">
      <alignment vertical="center"/>
    </xf>
    <xf numFmtId="164" fontId="27" fillId="8" borderId="53" xfId="1" applyNumberFormat="1" applyFont="1" applyFill="1" applyBorder="1" applyAlignment="1">
      <alignment vertical="center"/>
    </xf>
    <xf numFmtId="164" fontId="23" fillId="0" borderId="56" xfId="1" applyNumberFormat="1" applyFont="1" applyBorder="1" applyAlignment="1">
      <alignment horizontal="left" vertical="center" wrapText="1"/>
    </xf>
    <xf numFmtId="166" fontId="27" fillId="4" borderId="53" xfId="1" applyNumberFormat="1" applyFont="1" applyFill="1" applyBorder="1" applyAlignment="1">
      <alignment vertical="center"/>
    </xf>
    <xf numFmtId="166" fontId="27" fillId="8" borderId="53" xfId="1" applyNumberFormat="1" applyFont="1" applyFill="1" applyBorder="1" applyAlignment="1">
      <alignment vertical="center"/>
    </xf>
    <xf numFmtId="164" fontId="41" fillId="0" borderId="53" xfId="1" applyNumberFormat="1" applyFont="1" applyBorder="1" applyAlignment="1">
      <alignment vertical="center"/>
    </xf>
    <xf numFmtId="0" fontId="57" fillId="0" borderId="0" xfId="0" applyFont="1" applyAlignment="1">
      <alignment horizontal="left" vertical="center"/>
    </xf>
    <xf numFmtId="166" fontId="42" fillId="2" borderId="95" xfId="1" applyNumberFormat="1" applyFont="1" applyFill="1" applyBorder="1"/>
    <xf numFmtId="166" fontId="42" fillId="2" borderId="96" xfId="1" applyNumberFormat="1" applyFont="1" applyFill="1" applyBorder="1"/>
    <xf numFmtId="166" fontId="14" fillId="9" borderId="38" xfId="1" applyNumberFormat="1" applyFont="1" applyFill="1" applyBorder="1"/>
    <xf numFmtId="168" fontId="3" fillId="0" borderId="0" xfId="0" applyNumberFormat="1" applyFont="1"/>
    <xf numFmtId="9" fontId="3" fillId="0" borderId="0" xfId="6" applyFont="1"/>
    <xf numFmtId="167" fontId="3" fillId="0" borderId="0" xfId="6" applyNumberFormat="1" applyFont="1"/>
    <xf numFmtId="167" fontId="42" fillId="2" borderId="0" xfId="6" applyNumberFormat="1" applyFont="1" applyFill="1"/>
    <xf numFmtId="166" fontId="16" fillId="0" borderId="0" xfId="0" applyNumberFormat="1" applyFont="1"/>
    <xf numFmtId="166" fontId="31" fillId="0" borderId="38" xfId="1" applyNumberFormat="1" applyFont="1" applyFill="1" applyBorder="1"/>
    <xf numFmtId="166" fontId="14" fillId="0" borderId="75" xfId="1" applyNumberFormat="1" applyFont="1" applyFill="1" applyBorder="1"/>
    <xf numFmtId="166" fontId="31" fillId="0" borderId="74" xfId="1" applyNumberFormat="1" applyFont="1" applyFill="1" applyBorder="1"/>
    <xf numFmtId="166" fontId="14" fillId="0" borderId="38" xfId="1" applyNumberFormat="1" applyFont="1" applyFill="1" applyBorder="1"/>
    <xf numFmtId="166" fontId="42" fillId="0" borderId="38" xfId="1" applyNumberFormat="1" applyFont="1" applyFill="1" applyBorder="1"/>
    <xf numFmtId="166" fontId="42" fillId="0" borderId="75" xfId="1" applyNumberFormat="1" applyFont="1" applyFill="1" applyBorder="1"/>
    <xf numFmtId="166" fontId="42" fillId="0" borderId="74" xfId="1" applyNumberFormat="1" applyFont="1" applyFill="1" applyBorder="1"/>
    <xf numFmtId="168" fontId="49" fillId="0" borderId="0" xfId="0" applyNumberFormat="1" applyFont="1"/>
    <xf numFmtId="166" fontId="23" fillId="2" borderId="3" xfId="1" applyNumberFormat="1" applyFont="1" applyFill="1" applyBorder="1" applyAlignment="1">
      <alignment vertical="center"/>
    </xf>
    <xf numFmtId="166" fontId="14" fillId="2" borderId="12" xfId="1" applyNumberFormat="1" applyFont="1" applyFill="1" applyBorder="1" applyAlignment="1">
      <alignment vertical="center"/>
    </xf>
    <xf numFmtId="166" fontId="23" fillId="2" borderId="12" xfId="1" applyNumberFormat="1" applyFont="1" applyFill="1" applyBorder="1" applyAlignment="1">
      <alignment vertical="center"/>
    </xf>
    <xf numFmtId="166" fontId="14" fillId="2" borderId="48" xfId="1" applyNumberFormat="1" applyFont="1" applyFill="1" applyBorder="1" applyAlignment="1">
      <alignment vertical="center"/>
    </xf>
    <xf numFmtId="166" fontId="48" fillId="5" borderId="99" xfId="3" applyNumberFormat="1" applyFont="1" applyFill="1" applyBorder="1"/>
    <xf numFmtId="0" fontId="42" fillId="0" borderId="99" xfId="3" applyFont="1" applyBorder="1" applyAlignment="1">
      <alignment horizontal="left" indent="1"/>
    </xf>
    <xf numFmtId="0" fontId="14" fillId="0" borderId="99" xfId="3" applyFont="1" applyBorder="1" applyAlignment="1">
      <alignment horizontal="left" indent="2"/>
    </xf>
    <xf numFmtId="166" fontId="25" fillId="5" borderId="99" xfId="3" applyNumberFormat="1" applyFont="1" applyFill="1" applyBorder="1"/>
    <xf numFmtId="0" fontId="23" fillId="0" borderId="99" xfId="3" applyFont="1" applyBorder="1" applyAlignment="1">
      <alignment horizontal="left" indent="2"/>
    </xf>
    <xf numFmtId="166" fontId="14" fillId="0" borderId="99" xfId="1" applyNumberFormat="1" applyFont="1" applyFill="1" applyBorder="1" applyAlignment="1">
      <alignment horizontal="left" indent="2"/>
    </xf>
    <xf numFmtId="166" fontId="23" fillId="0" borderId="99" xfId="1" applyNumberFormat="1" applyFont="1" applyFill="1" applyBorder="1" applyAlignment="1">
      <alignment horizontal="left" indent="2"/>
    </xf>
    <xf numFmtId="166" fontId="14" fillId="0" borderId="99" xfId="1" applyNumberFormat="1" applyFont="1" applyBorder="1" applyAlignment="1">
      <alignment horizontal="left" indent="2"/>
    </xf>
    <xf numFmtId="166" fontId="42" fillId="0" borderId="99" xfId="1" applyNumberFormat="1" applyFont="1" applyBorder="1"/>
    <xf numFmtId="166" fontId="23" fillId="0" borderId="99" xfId="1" applyNumberFormat="1" applyFont="1" applyBorder="1" applyAlignment="1">
      <alignment horizontal="left" indent="2"/>
    </xf>
    <xf numFmtId="166" fontId="42" fillId="5" borderId="100" xfId="3" applyNumberFormat="1" applyFont="1" applyFill="1" applyBorder="1"/>
    <xf numFmtId="166" fontId="48" fillId="5" borderId="103" xfId="3" applyNumberFormat="1" applyFont="1" applyFill="1" applyBorder="1"/>
    <xf numFmtId="0" fontId="42" fillId="0" borderId="103" xfId="3" applyFont="1" applyBorder="1" applyAlignment="1">
      <alignment horizontal="left" indent="1"/>
    </xf>
    <xf numFmtId="0" fontId="14" fillId="0" borderId="103" xfId="3" applyFont="1" applyBorder="1" applyAlignment="1">
      <alignment horizontal="left" indent="2"/>
    </xf>
    <xf numFmtId="166" fontId="25" fillId="5" borderId="103" xfId="3" applyNumberFormat="1" applyFont="1" applyFill="1" applyBorder="1"/>
    <xf numFmtId="0" fontId="23" fillId="0" borderId="103" xfId="3" applyFont="1" applyBorder="1" applyAlignment="1">
      <alignment horizontal="left" indent="2"/>
    </xf>
    <xf numFmtId="166" fontId="14" fillId="0" borderId="103" xfId="1" applyNumberFormat="1" applyFont="1" applyBorder="1" applyAlignment="1">
      <alignment horizontal="left" indent="2"/>
    </xf>
    <xf numFmtId="0" fontId="14" fillId="0" borderId="104" xfId="0" applyFont="1" applyBorder="1" applyAlignment="1">
      <alignment horizontal="left" indent="2"/>
    </xf>
    <xf numFmtId="166" fontId="42" fillId="0" borderId="103" xfId="1" applyNumberFormat="1" applyFont="1" applyBorder="1"/>
    <xf numFmtId="166" fontId="42" fillId="5" borderId="105" xfId="3" applyNumberFormat="1" applyFont="1" applyFill="1" applyBorder="1"/>
    <xf numFmtId="166" fontId="27" fillId="8" borderId="4" xfId="1" applyNumberFormat="1" applyFont="1" applyFill="1" applyBorder="1" applyAlignment="1">
      <alignment vertical="center"/>
    </xf>
    <xf numFmtId="166" fontId="27" fillId="8" borderId="13" xfId="1" applyNumberFormat="1" applyFont="1" applyFill="1" applyBorder="1" applyAlignment="1">
      <alignment vertical="center"/>
    </xf>
    <xf numFmtId="166" fontId="42" fillId="4" borderId="106" xfId="12" applyNumberFormat="1" applyFont="1" applyFill="1" applyBorder="1" applyAlignment="1">
      <alignment horizontal="center" vertical="center" wrapText="1"/>
    </xf>
    <xf numFmtId="166" fontId="42" fillId="4" borderId="71" xfId="12" applyNumberFormat="1" applyFont="1" applyFill="1" applyBorder="1" applyAlignment="1">
      <alignment horizontal="center" vertical="center" wrapText="1"/>
    </xf>
    <xf numFmtId="166" fontId="42" fillId="4" borderId="107" xfId="12" applyNumberFormat="1" applyFont="1" applyFill="1" applyBorder="1" applyAlignment="1">
      <alignment horizontal="center" vertical="center" wrapText="1"/>
    </xf>
    <xf numFmtId="166" fontId="42" fillId="4" borderId="111" xfId="12" applyNumberFormat="1" applyFont="1" applyFill="1" applyBorder="1"/>
    <xf numFmtId="166" fontId="42" fillId="4" borderId="112" xfId="12" applyNumberFormat="1" applyFont="1" applyFill="1" applyBorder="1"/>
    <xf numFmtId="166" fontId="42" fillId="4" borderId="113" xfId="12" applyNumberFormat="1" applyFont="1" applyFill="1" applyBorder="1"/>
    <xf numFmtId="166" fontId="42" fillId="4" borderId="108" xfId="1" applyNumberFormat="1" applyFont="1" applyFill="1" applyBorder="1"/>
    <xf numFmtId="166" fontId="42" fillId="4" borderId="109" xfId="1" applyNumberFormat="1" applyFont="1" applyFill="1" applyBorder="1"/>
    <xf numFmtId="166" fontId="42" fillId="4" borderId="110" xfId="1" applyNumberFormat="1" applyFont="1" applyFill="1" applyBorder="1"/>
    <xf numFmtId="166" fontId="48" fillId="4" borderId="82" xfId="1" applyNumberFormat="1" applyFont="1" applyFill="1" applyBorder="1"/>
    <xf numFmtId="166" fontId="48" fillId="4" borderId="38" xfId="1" applyNumberFormat="1" applyFont="1" applyFill="1" applyBorder="1"/>
    <xf numFmtId="166" fontId="42" fillId="4" borderId="82" xfId="1" applyNumberFormat="1" applyFont="1" applyFill="1" applyBorder="1"/>
    <xf numFmtId="166" fontId="42" fillId="4" borderId="38" xfId="1" applyNumberFormat="1" applyFont="1" applyFill="1" applyBorder="1"/>
    <xf numFmtId="166" fontId="31" fillId="4" borderId="82" xfId="1" applyNumberFormat="1" applyFont="1" applyFill="1" applyBorder="1"/>
    <xf numFmtId="166" fontId="31" fillId="4" borderId="38" xfId="1" applyNumberFormat="1" applyFont="1" applyFill="1" applyBorder="1"/>
    <xf numFmtId="166" fontId="25" fillId="4" borderId="82" xfId="1" applyNumberFormat="1" applyFont="1" applyFill="1" applyBorder="1"/>
    <xf numFmtId="166" fontId="25" fillId="4" borderId="38" xfId="1" applyNumberFormat="1" applyFont="1" applyFill="1" applyBorder="1"/>
    <xf numFmtId="166" fontId="42" fillId="4" borderId="82" xfId="1" applyNumberFormat="1" applyFont="1" applyFill="1" applyBorder="1" applyAlignment="1">
      <alignment horizontal="left" indent="2"/>
    </xf>
    <xf numFmtId="166" fontId="42" fillId="4" borderId="38" xfId="1" applyNumberFormat="1" applyFont="1" applyFill="1" applyBorder="1" applyAlignment="1">
      <alignment horizontal="left" indent="2"/>
    </xf>
    <xf numFmtId="166" fontId="42" fillId="4" borderId="63" xfId="1" applyNumberFormat="1" applyFont="1" applyFill="1" applyBorder="1"/>
    <xf numFmtId="166" fontId="23" fillId="4" borderId="82" xfId="1" applyNumberFormat="1" applyFont="1" applyFill="1" applyBorder="1"/>
    <xf numFmtId="166" fontId="23" fillId="4" borderId="38" xfId="1" applyNumberFormat="1" applyFont="1" applyFill="1" applyBorder="1"/>
    <xf numFmtId="166" fontId="48" fillId="4" borderId="83" xfId="1" applyNumberFormat="1" applyFont="1" applyFill="1" applyBorder="1"/>
    <xf numFmtId="166" fontId="42" fillId="4" borderId="83" xfId="1" applyNumberFormat="1" applyFont="1" applyFill="1" applyBorder="1"/>
    <xf numFmtId="166" fontId="31" fillId="4" borderId="83" xfId="1" applyNumberFormat="1" applyFont="1" applyFill="1" applyBorder="1"/>
    <xf numFmtId="166" fontId="25" fillId="4" borderId="83" xfId="1" applyNumberFormat="1" applyFont="1" applyFill="1" applyBorder="1"/>
    <xf numFmtId="166" fontId="14" fillId="4" borderId="83" xfId="1" applyNumberFormat="1" applyFont="1" applyFill="1" applyBorder="1"/>
    <xf numFmtId="166" fontId="23" fillId="4" borderId="83" xfId="1" applyNumberFormat="1" applyFont="1" applyFill="1" applyBorder="1"/>
    <xf numFmtId="167" fontId="48" fillId="4" borderId="93" xfId="6" applyNumberFormat="1" applyFont="1" applyFill="1" applyBorder="1" applyAlignment="1">
      <alignment horizontal="right"/>
    </xf>
    <xf numFmtId="167" fontId="48" fillId="4" borderId="10" xfId="6" applyNumberFormat="1" applyFont="1" applyFill="1" applyBorder="1" applyAlignment="1">
      <alignment horizontal="right"/>
    </xf>
    <xf numFmtId="167" fontId="48" fillId="4" borderId="94" xfId="6" applyNumberFormat="1" applyFont="1" applyFill="1" applyBorder="1" applyAlignment="1">
      <alignment horizontal="right"/>
    </xf>
    <xf numFmtId="167" fontId="42" fillId="4" borderId="93" xfId="6" applyNumberFormat="1" applyFont="1" applyFill="1" applyBorder="1" applyAlignment="1">
      <alignment horizontal="right"/>
    </xf>
    <xf numFmtId="167" fontId="42" fillId="4" borderId="10" xfId="6" applyNumberFormat="1" applyFont="1" applyFill="1" applyBorder="1" applyAlignment="1">
      <alignment horizontal="right"/>
    </xf>
    <xf numFmtId="167" fontId="42" fillId="4" borderId="94" xfId="6" applyNumberFormat="1" applyFont="1" applyFill="1" applyBorder="1" applyAlignment="1">
      <alignment horizontal="right"/>
    </xf>
    <xf numFmtId="167" fontId="31" fillId="4" borderId="93" xfId="6" applyNumberFormat="1" applyFont="1" applyFill="1" applyBorder="1" applyAlignment="1">
      <alignment horizontal="right"/>
    </xf>
    <xf numFmtId="167" fontId="31" fillId="4" borderId="10" xfId="6" applyNumberFormat="1" applyFont="1" applyFill="1" applyBorder="1" applyAlignment="1">
      <alignment horizontal="right"/>
    </xf>
    <xf numFmtId="167" fontId="31" fillId="4" borderId="94" xfId="6" applyNumberFormat="1" applyFont="1" applyFill="1" applyBorder="1" applyAlignment="1">
      <alignment horizontal="right"/>
    </xf>
    <xf numFmtId="167" fontId="25" fillId="4" borderId="93" xfId="6" applyNumberFormat="1" applyFont="1" applyFill="1" applyBorder="1" applyAlignment="1">
      <alignment horizontal="right"/>
    </xf>
    <xf numFmtId="167" fontId="25" fillId="4" borderId="10" xfId="6" applyNumberFormat="1" applyFont="1" applyFill="1" applyBorder="1" applyAlignment="1">
      <alignment horizontal="right"/>
    </xf>
    <xf numFmtId="167" fontId="25" fillId="4" borderId="94" xfId="6" applyNumberFormat="1" applyFont="1" applyFill="1" applyBorder="1" applyAlignment="1">
      <alignment horizontal="right"/>
    </xf>
    <xf numFmtId="167" fontId="14" fillId="4" borderId="93" xfId="6" applyNumberFormat="1" applyFont="1" applyFill="1" applyBorder="1" applyAlignment="1">
      <alignment horizontal="right"/>
    </xf>
    <xf numFmtId="167" fontId="14" fillId="4" borderId="10" xfId="6" applyNumberFormat="1" applyFont="1" applyFill="1" applyBorder="1" applyAlignment="1">
      <alignment horizontal="right"/>
    </xf>
    <xf numFmtId="167" fontId="14" fillId="4" borderId="94" xfId="6" applyNumberFormat="1" applyFont="1" applyFill="1" applyBorder="1" applyAlignment="1">
      <alignment horizontal="right"/>
    </xf>
    <xf numFmtId="167" fontId="42" fillId="4" borderId="114" xfId="6" applyNumberFormat="1" applyFont="1" applyFill="1" applyBorder="1" applyAlignment="1">
      <alignment horizontal="right"/>
    </xf>
    <xf numFmtId="167" fontId="42" fillId="4" borderId="115" xfId="6" applyNumberFormat="1" applyFont="1" applyFill="1" applyBorder="1" applyAlignment="1">
      <alignment horizontal="right"/>
    </xf>
    <xf numFmtId="167" fontId="42" fillId="4" borderId="116" xfId="6" applyNumberFormat="1" applyFont="1" applyFill="1" applyBorder="1" applyAlignment="1">
      <alignment horizontal="right"/>
    </xf>
    <xf numFmtId="167" fontId="42" fillId="4" borderId="117" xfId="6" applyNumberFormat="1" applyFont="1" applyFill="1" applyBorder="1" applyAlignment="1">
      <alignment horizontal="right"/>
    </xf>
    <xf numFmtId="167" fontId="42" fillId="4" borderId="118" xfId="6" applyNumberFormat="1" applyFont="1" applyFill="1" applyBorder="1" applyAlignment="1">
      <alignment horizontal="right"/>
    </xf>
    <xf numFmtId="167" fontId="42" fillId="4" borderId="119" xfId="6" applyNumberFormat="1" applyFont="1" applyFill="1" applyBorder="1" applyAlignment="1">
      <alignment horizontal="right"/>
    </xf>
    <xf numFmtId="164" fontId="42" fillId="4" borderId="111" xfId="12" applyNumberFormat="1" applyFont="1" applyFill="1" applyBorder="1"/>
    <xf numFmtId="164" fontId="42" fillId="4" borderId="112" xfId="12" applyNumberFormat="1" applyFont="1" applyFill="1" applyBorder="1"/>
    <xf numFmtId="166" fontId="21" fillId="0" borderId="53" xfId="1" applyNumberFormat="1" applyFont="1" applyBorder="1" applyAlignment="1">
      <alignment vertical="center"/>
    </xf>
    <xf numFmtId="0" fontId="13" fillId="2" borderId="37" xfId="3" applyFont="1" applyFill="1" applyBorder="1" applyAlignment="1">
      <alignment horizontal="center" vertical="center"/>
    </xf>
    <xf numFmtId="49" fontId="17" fillId="2" borderId="19" xfId="4" applyNumberFormat="1" applyFont="1" applyFill="1" applyBorder="1" applyAlignment="1" applyProtection="1">
      <alignment horizontal="center" vertical="center"/>
    </xf>
    <xf numFmtId="0" fontId="19" fillId="11" borderId="36" xfId="0" applyFont="1" applyFill="1" applyBorder="1" applyAlignment="1">
      <alignment horizontal="center" vertical="center" wrapText="1"/>
    </xf>
    <xf numFmtId="164" fontId="23" fillId="3" borderId="6" xfId="1" applyNumberFormat="1" applyFont="1" applyFill="1" applyBorder="1" applyAlignment="1">
      <alignment vertical="center"/>
    </xf>
    <xf numFmtId="164" fontId="23" fillId="3" borderId="10" xfId="1" applyNumberFormat="1" applyFont="1" applyFill="1" applyBorder="1" applyAlignment="1">
      <alignment vertical="center"/>
    </xf>
    <xf numFmtId="166" fontId="23" fillId="3" borderId="10" xfId="1" applyNumberFormat="1" applyFont="1" applyFill="1" applyBorder="1" applyAlignment="1">
      <alignment vertical="center"/>
    </xf>
    <xf numFmtId="164" fontId="54" fillId="3" borderId="15" xfId="1" applyNumberFormat="1" applyFont="1" applyFill="1" applyBorder="1" applyAlignment="1">
      <alignment vertical="center"/>
    </xf>
    <xf numFmtId="164" fontId="23" fillId="3" borderId="18" xfId="0" applyNumberFormat="1" applyFont="1" applyFill="1" applyBorder="1" applyAlignment="1">
      <alignment vertical="center"/>
    </xf>
    <xf numFmtId="164" fontId="23" fillId="3" borderId="60" xfId="1" applyNumberFormat="1" applyFont="1" applyFill="1" applyBorder="1" applyAlignment="1">
      <alignment vertical="center"/>
    </xf>
    <xf numFmtId="164" fontId="54" fillId="3" borderId="15" xfId="0" applyNumberFormat="1" applyFont="1" applyFill="1" applyBorder="1" applyAlignment="1">
      <alignment vertical="center"/>
    </xf>
    <xf numFmtId="167" fontId="14" fillId="3" borderId="62" xfId="6" applyNumberFormat="1" applyFont="1" applyFill="1" applyBorder="1" applyAlignment="1">
      <alignment vertical="center"/>
    </xf>
    <xf numFmtId="167" fontId="14" fillId="3" borderId="14" xfId="6" applyNumberFormat="1" applyFont="1" applyFill="1" applyBorder="1" applyAlignment="1">
      <alignment vertical="center"/>
    </xf>
    <xf numFmtId="166" fontId="27" fillId="11" borderId="10" xfId="1" applyNumberFormat="1" applyFont="1" applyFill="1" applyBorder="1" applyAlignment="1">
      <alignment vertical="center"/>
    </xf>
    <xf numFmtId="0" fontId="19" fillId="3" borderId="43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164" fontId="23" fillId="3" borderId="5" xfId="1" applyNumberFormat="1" applyFont="1" applyFill="1" applyBorder="1" applyAlignment="1">
      <alignment vertical="center"/>
    </xf>
    <xf numFmtId="164" fontId="23" fillId="3" borderId="9" xfId="1" applyNumberFormat="1" applyFont="1" applyFill="1" applyBorder="1" applyAlignment="1">
      <alignment vertical="center"/>
    </xf>
    <xf numFmtId="166" fontId="23" fillId="3" borderId="9" xfId="1" applyNumberFormat="1" applyFont="1" applyFill="1" applyBorder="1" applyAlignment="1">
      <alignment vertical="center"/>
    </xf>
    <xf numFmtId="164" fontId="54" fillId="3" borderId="14" xfId="1" applyNumberFormat="1" applyFont="1" applyFill="1" applyBorder="1" applyAlignment="1">
      <alignment vertical="center"/>
    </xf>
    <xf numFmtId="164" fontId="23" fillId="3" borderId="17" xfId="0" applyNumberFormat="1" applyFont="1" applyFill="1" applyBorder="1" applyAlignment="1">
      <alignment vertical="center"/>
    </xf>
    <xf numFmtId="164" fontId="23" fillId="3" borderId="59" xfId="1" applyNumberFormat="1" applyFont="1" applyFill="1" applyBorder="1" applyAlignment="1">
      <alignment vertical="center"/>
    </xf>
    <xf numFmtId="164" fontId="54" fillId="3" borderId="14" xfId="0" applyNumberFormat="1" applyFont="1" applyFill="1" applyBorder="1" applyAlignment="1">
      <alignment vertical="center"/>
    </xf>
    <xf numFmtId="164" fontId="30" fillId="3" borderId="6" xfId="1" applyNumberFormat="1" applyFont="1" applyFill="1" applyBorder="1" applyAlignment="1">
      <alignment vertical="center"/>
    </xf>
    <xf numFmtId="164" fontId="23" fillId="3" borderId="15" xfId="1" applyNumberFormat="1" applyFont="1" applyFill="1" applyBorder="1" applyAlignment="1">
      <alignment vertical="center"/>
    </xf>
    <xf numFmtId="0" fontId="19" fillId="3" borderId="31" xfId="0" applyFont="1" applyFill="1" applyBorder="1" applyAlignment="1">
      <alignment horizontal="center" vertical="center"/>
    </xf>
    <xf numFmtId="164" fontId="23" fillId="3" borderId="35" xfId="0" applyNumberFormat="1" applyFont="1" applyFill="1" applyBorder="1" applyAlignment="1">
      <alignment vertical="center"/>
    </xf>
    <xf numFmtId="164" fontId="54" fillId="3" borderId="34" xfId="0" applyNumberFormat="1" applyFont="1" applyFill="1" applyBorder="1" applyAlignment="1">
      <alignment vertical="center"/>
    </xf>
    <xf numFmtId="166" fontId="27" fillId="11" borderId="6" xfId="1" applyNumberFormat="1" applyFont="1" applyFill="1" applyBorder="1" applyAlignment="1">
      <alignment vertical="center"/>
    </xf>
    <xf numFmtId="166" fontId="27" fillId="11" borderId="15" xfId="1" applyNumberFormat="1" applyFont="1" applyFill="1" applyBorder="1" applyAlignment="1">
      <alignment vertical="center"/>
    </xf>
    <xf numFmtId="164" fontId="23" fillId="3" borderId="32" xfId="1" applyNumberFormat="1" applyFont="1" applyFill="1" applyBorder="1" applyAlignment="1">
      <alignment vertical="center"/>
    </xf>
    <xf numFmtId="164" fontId="23" fillId="3" borderId="33" xfId="1" applyNumberFormat="1" applyFont="1" applyFill="1" applyBorder="1" applyAlignment="1">
      <alignment vertical="center"/>
    </xf>
    <xf numFmtId="166" fontId="23" fillId="3" borderId="33" xfId="1" applyNumberFormat="1" applyFont="1" applyFill="1" applyBorder="1" applyAlignment="1">
      <alignment vertical="center"/>
    </xf>
    <xf numFmtId="164" fontId="54" fillId="3" borderId="34" xfId="1" applyNumberFormat="1" applyFont="1" applyFill="1" applyBorder="1" applyAlignment="1">
      <alignment vertical="center"/>
    </xf>
    <xf numFmtId="164" fontId="23" fillId="3" borderId="121" xfId="1" applyNumberFormat="1" applyFont="1" applyFill="1" applyBorder="1" applyAlignment="1">
      <alignment vertical="center"/>
    </xf>
    <xf numFmtId="167" fontId="14" fillId="3" borderId="28" xfId="6" applyNumberFormat="1" applyFont="1" applyFill="1" applyBorder="1" applyAlignment="1">
      <alignment vertical="center"/>
    </xf>
    <xf numFmtId="167" fontId="14" fillId="3" borderId="120" xfId="6" applyNumberFormat="1" applyFont="1" applyFill="1" applyBorder="1" applyAlignment="1">
      <alignment vertical="center"/>
    </xf>
    <xf numFmtId="164" fontId="27" fillId="11" borderId="4" xfId="1" applyNumberFormat="1" applyFont="1" applyFill="1" applyBorder="1" applyAlignment="1">
      <alignment vertical="center"/>
    </xf>
    <xf numFmtId="164" fontId="27" fillId="11" borderId="53" xfId="1" applyNumberFormat="1" applyFont="1" applyFill="1" applyBorder="1" applyAlignment="1">
      <alignment vertical="center"/>
    </xf>
    <xf numFmtId="166" fontId="27" fillId="11" borderId="53" xfId="1" applyNumberFormat="1" applyFont="1" applyFill="1" applyBorder="1" applyAlignment="1">
      <alignment vertical="center"/>
    </xf>
    <xf numFmtId="164" fontId="55" fillId="11" borderId="13" xfId="1" applyNumberFormat="1" applyFont="1" applyFill="1" applyBorder="1" applyAlignment="1">
      <alignment vertical="center"/>
    </xf>
    <xf numFmtId="167" fontId="19" fillId="11" borderId="61" xfId="6" applyNumberFormat="1" applyFont="1" applyFill="1" applyBorder="1" applyAlignment="1">
      <alignment vertical="center"/>
    </xf>
    <xf numFmtId="167" fontId="19" fillId="11" borderId="13" xfId="6" applyNumberFormat="1" applyFont="1" applyFill="1" applyBorder="1" applyAlignment="1">
      <alignment vertical="center"/>
    </xf>
    <xf numFmtId="0" fontId="19" fillId="8" borderId="54" xfId="0" applyFont="1" applyFill="1" applyBorder="1" applyAlignment="1">
      <alignment horizontal="center" vertical="center"/>
    </xf>
    <xf numFmtId="0" fontId="6" fillId="0" borderId="0" xfId="3" applyFont="1" applyAlignment="1">
      <alignment vertical="center"/>
    </xf>
    <xf numFmtId="166" fontId="23" fillId="3" borderId="6" xfId="1" applyNumberFormat="1" applyFont="1" applyFill="1" applyBorder="1" applyAlignment="1">
      <alignment vertical="center"/>
    </xf>
    <xf numFmtId="166" fontId="23" fillId="3" borderId="7" xfId="1" applyNumberFormat="1" applyFont="1" applyFill="1" applyBorder="1" applyAlignment="1">
      <alignment vertical="center"/>
    </xf>
    <xf numFmtId="166" fontId="23" fillId="3" borderId="11" xfId="1" applyNumberFormat="1" applyFont="1" applyFill="1" applyBorder="1" applyAlignment="1">
      <alignment vertical="center"/>
    </xf>
    <xf numFmtId="164" fontId="23" fillId="3" borderId="16" xfId="1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9" fillId="5" borderId="2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8" fillId="0" borderId="0" xfId="3" applyFont="1"/>
    <xf numFmtId="0" fontId="26" fillId="0" borderId="0" xfId="3" quotePrefix="1" applyFont="1"/>
    <xf numFmtId="167" fontId="48" fillId="4" borderId="122" xfId="6" applyNumberFormat="1" applyFont="1" applyFill="1" applyBorder="1" applyAlignment="1">
      <alignment horizontal="right"/>
    </xf>
    <xf numFmtId="167" fontId="42" fillId="2" borderId="84" xfId="6" applyNumberFormat="1" applyFont="1" applyFill="1" applyBorder="1" applyAlignment="1">
      <alignment horizontal="right"/>
    </xf>
    <xf numFmtId="167" fontId="42" fillId="2" borderId="10" xfId="6" applyNumberFormat="1" applyFont="1" applyFill="1" applyBorder="1" applyAlignment="1">
      <alignment horizontal="right"/>
    </xf>
    <xf numFmtId="167" fontId="42" fillId="2" borderId="85" xfId="6" applyNumberFormat="1" applyFont="1" applyFill="1" applyBorder="1" applyAlignment="1">
      <alignment horizontal="right"/>
    </xf>
    <xf numFmtId="167" fontId="42" fillId="2" borderId="33" xfId="6" applyNumberFormat="1" applyFont="1" applyFill="1" applyBorder="1" applyAlignment="1">
      <alignment horizontal="right"/>
    </xf>
    <xf numFmtId="167" fontId="42" fillId="0" borderId="84" xfId="6" applyNumberFormat="1" applyFont="1" applyBorder="1" applyAlignment="1">
      <alignment horizontal="right"/>
    </xf>
    <xf numFmtId="167" fontId="42" fillId="0" borderId="10" xfId="6" applyNumberFormat="1" applyFont="1" applyBorder="1" applyAlignment="1">
      <alignment horizontal="right"/>
    </xf>
    <xf numFmtId="167" fontId="42" fillId="0" borderId="85" xfId="6" applyNumberFormat="1" applyFont="1" applyBorder="1" applyAlignment="1">
      <alignment horizontal="right"/>
    </xf>
    <xf numFmtId="167" fontId="42" fillId="0" borderId="33" xfId="6" applyNumberFormat="1" applyFont="1" applyBorder="1" applyAlignment="1">
      <alignment horizontal="right"/>
    </xf>
    <xf numFmtId="167" fontId="42" fillId="0" borderId="86" xfId="6" applyNumberFormat="1" applyFont="1" applyBorder="1" applyAlignment="1">
      <alignment horizontal="right"/>
    </xf>
    <xf numFmtId="167" fontId="42" fillId="0" borderId="57" xfId="6" applyNumberFormat="1" applyFont="1" applyBorder="1" applyAlignment="1">
      <alignment horizontal="right"/>
    </xf>
    <xf numFmtId="167" fontId="42" fillId="0" borderId="87" xfId="6" applyNumberFormat="1" applyFont="1" applyBorder="1" applyAlignment="1">
      <alignment horizontal="right"/>
    </xf>
    <xf numFmtId="167" fontId="42" fillId="0" borderId="91" xfId="6" applyNumberFormat="1" applyFont="1" applyBorder="1" applyAlignment="1">
      <alignment horizontal="right"/>
    </xf>
    <xf numFmtId="0" fontId="33" fillId="0" borderId="0" xfId="3" applyFont="1"/>
    <xf numFmtId="0" fontId="23" fillId="2" borderId="0" xfId="3" quotePrefix="1" applyFont="1" applyFill="1" applyAlignment="1">
      <alignment vertical="top"/>
    </xf>
    <xf numFmtId="0" fontId="23" fillId="2" borderId="0" xfId="3" quotePrefix="1" applyFont="1" applyFill="1" applyAlignment="1">
      <alignment horizontal="left" vertical="top" wrapText="1"/>
    </xf>
    <xf numFmtId="0" fontId="35" fillId="2" borderId="0" xfId="3" quotePrefix="1" applyFont="1" applyFill="1" applyAlignment="1">
      <alignment horizontal="right" vertical="top" wrapText="1"/>
    </xf>
    <xf numFmtId="166" fontId="23" fillId="2" borderId="0" xfId="3" quotePrefix="1" applyNumberFormat="1" applyFont="1" applyFill="1" applyAlignment="1">
      <alignment horizontal="left" vertical="top" wrapText="1"/>
    </xf>
    <xf numFmtId="166" fontId="42" fillId="6" borderId="123" xfId="12" applyNumberFormat="1" applyFont="1" applyFill="1" applyBorder="1" applyAlignment="1">
      <alignment horizontal="center"/>
    </xf>
    <xf numFmtId="166" fontId="42" fillId="6" borderId="124" xfId="12" applyNumberFormat="1" applyFont="1" applyFill="1" applyBorder="1" applyAlignment="1">
      <alignment horizontal="center"/>
    </xf>
    <xf numFmtId="166" fontId="42" fillId="6" borderId="125" xfId="12" applyNumberFormat="1" applyFont="1" applyFill="1" applyBorder="1" applyAlignment="1">
      <alignment horizontal="center"/>
    </xf>
    <xf numFmtId="166" fontId="42" fillId="6" borderId="126" xfId="12" applyNumberFormat="1" applyFont="1" applyFill="1" applyBorder="1" applyAlignment="1">
      <alignment horizontal="center"/>
    </xf>
    <xf numFmtId="166" fontId="42" fillId="4" borderId="127" xfId="12" applyNumberFormat="1" applyFont="1" applyFill="1" applyBorder="1" applyAlignment="1">
      <alignment horizontal="center" vertical="center" wrapText="1"/>
    </xf>
    <xf numFmtId="166" fontId="42" fillId="4" borderId="124" xfId="12" applyNumberFormat="1" applyFont="1" applyFill="1" applyBorder="1" applyAlignment="1">
      <alignment horizontal="center" vertical="center" wrapText="1"/>
    </xf>
    <xf numFmtId="166" fontId="42" fillId="4" borderId="128" xfId="12" applyNumberFormat="1" applyFont="1" applyFill="1" applyBorder="1" applyAlignment="1">
      <alignment horizontal="center" vertical="center" wrapText="1"/>
    </xf>
    <xf numFmtId="164" fontId="27" fillId="6" borderId="104" xfId="13" quotePrefix="1" applyNumberFormat="1" applyFont="1" applyFill="1" applyBorder="1" applyAlignment="1">
      <alignment horizontal="center" vertical="center" wrapText="1"/>
    </xf>
    <xf numFmtId="166" fontId="42" fillId="6" borderId="129" xfId="12" applyNumberFormat="1" applyFont="1" applyFill="1" applyBorder="1" applyAlignment="1">
      <alignment horizontal="center"/>
    </xf>
    <xf numFmtId="166" fontId="42" fillId="6" borderId="130" xfId="12" applyNumberFormat="1" applyFont="1" applyFill="1" applyBorder="1" applyAlignment="1">
      <alignment horizontal="center"/>
    </xf>
    <xf numFmtId="166" fontId="42" fillId="6" borderId="131" xfId="12" applyNumberFormat="1" applyFont="1" applyFill="1" applyBorder="1" applyAlignment="1">
      <alignment horizontal="center"/>
    </xf>
    <xf numFmtId="166" fontId="42" fillId="6" borderId="132" xfId="12" applyNumberFormat="1" applyFont="1" applyFill="1" applyBorder="1" applyAlignment="1">
      <alignment horizontal="center"/>
    </xf>
    <xf numFmtId="166" fontId="42" fillId="6" borderId="133" xfId="12" applyNumberFormat="1" applyFont="1" applyFill="1" applyBorder="1" applyAlignment="1">
      <alignment horizontal="center"/>
    </xf>
    <xf numFmtId="1" fontId="42" fillId="4" borderId="134" xfId="12" quotePrefix="1" applyNumberFormat="1" applyFont="1" applyFill="1" applyBorder="1" applyAlignment="1">
      <alignment horizontal="center" vertical="center" wrapText="1"/>
    </xf>
    <xf numFmtId="1" fontId="42" fillId="4" borderId="131" xfId="12" quotePrefix="1" applyNumberFormat="1" applyFont="1" applyFill="1" applyBorder="1" applyAlignment="1">
      <alignment horizontal="center" vertical="center" wrapText="1"/>
    </xf>
    <xf numFmtId="166" fontId="42" fillId="4" borderId="135" xfId="12" quotePrefix="1" applyNumberFormat="1" applyFont="1" applyFill="1" applyBorder="1" applyAlignment="1">
      <alignment horizontal="center" vertical="center" wrapText="1"/>
    </xf>
    <xf numFmtId="166" fontId="48" fillId="5" borderId="136" xfId="1" applyNumberFormat="1" applyFont="1" applyFill="1" applyBorder="1"/>
    <xf numFmtId="166" fontId="48" fillId="5" borderId="137" xfId="1" applyNumberFormat="1" applyFont="1" applyFill="1" applyBorder="1"/>
    <xf numFmtId="166" fontId="48" fillId="5" borderId="138" xfId="1" applyNumberFormat="1" applyFont="1" applyFill="1" applyBorder="1"/>
    <xf numFmtId="166" fontId="48" fillId="5" borderId="139" xfId="1" applyNumberFormat="1" applyFont="1" applyFill="1" applyBorder="1"/>
    <xf numFmtId="166" fontId="48" fillId="5" borderId="140" xfId="1" applyNumberFormat="1" applyFont="1" applyFill="1" applyBorder="1"/>
    <xf numFmtId="166" fontId="48" fillId="4" borderId="141" xfId="1" applyNumberFormat="1" applyFont="1" applyFill="1" applyBorder="1"/>
    <xf numFmtId="166" fontId="48" fillId="4" borderId="138" xfId="1" applyNumberFormat="1" applyFont="1" applyFill="1" applyBorder="1"/>
    <xf numFmtId="166" fontId="48" fillId="4" borderId="142" xfId="1" applyNumberFormat="1" applyFont="1" applyFill="1" applyBorder="1"/>
    <xf numFmtId="166" fontId="19" fillId="0" borderId="74" xfId="1" applyNumberFormat="1" applyFont="1" applyBorder="1"/>
    <xf numFmtId="0" fontId="42" fillId="0" borderId="0" xfId="3" applyFont="1"/>
    <xf numFmtId="166" fontId="42" fillId="0" borderId="63" xfId="1" applyNumberFormat="1" applyFont="1" applyFill="1" applyBorder="1"/>
    <xf numFmtId="166" fontId="42" fillId="0" borderId="40" xfId="1" applyNumberFormat="1" applyFont="1" applyFill="1" applyBorder="1"/>
    <xf numFmtId="166" fontId="42" fillId="5" borderId="71" xfId="12" applyNumberFormat="1" applyFont="1" applyFill="1" applyBorder="1"/>
    <xf numFmtId="0" fontId="37" fillId="0" borderId="0" xfId="3" applyFont="1"/>
    <xf numFmtId="0" fontId="26" fillId="0" borderId="0" xfId="3" quotePrefix="1" applyFont="1" applyAlignment="1">
      <alignment horizontal="left"/>
    </xf>
    <xf numFmtId="0" fontId="45" fillId="0" borderId="0" xfId="3" applyFont="1"/>
    <xf numFmtId="166" fontId="42" fillId="0" borderId="0" xfId="3" applyNumberFormat="1" applyFont="1"/>
    <xf numFmtId="0" fontId="3" fillId="0" borderId="0" xfId="0" applyFont="1" applyAlignment="1">
      <alignment horizontal="left"/>
    </xf>
    <xf numFmtId="166" fontId="23" fillId="0" borderId="38" xfId="1" applyNumberFormat="1" applyFont="1" applyFill="1" applyBorder="1"/>
    <xf numFmtId="49" fontId="17" fillId="2" borderId="19" xfId="4" applyNumberFormat="1" applyFont="1" applyFill="1" applyBorder="1" applyAlignment="1" applyProtection="1">
      <alignment horizontal="center" vertical="center"/>
    </xf>
    <xf numFmtId="0" fontId="16" fillId="2" borderId="19" xfId="0" quotePrefix="1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/>
    </xf>
    <xf numFmtId="49" fontId="17" fillId="2" borderId="22" xfId="4" applyNumberFormat="1" applyFont="1" applyFill="1" applyBorder="1" applyAlignment="1" applyProtection="1">
      <alignment horizontal="center" vertical="center"/>
    </xf>
    <xf numFmtId="49" fontId="17" fillId="2" borderId="37" xfId="4" applyNumberFormat="1" applyFont="1" applyFill="1" applyBorder="1" applyAlignment="1" applyProtection="1">
      <alignment horizontal="center" vertical="center"/>
    </xf>
    <xf numFmtId="49" fontId="17" fillId="2" borderId="23" xfId="4" applyNumberFormat="1" applyFont="1" applyFill="1" applyBorder="1" applyAlignment="1" applyProtection="1">
      <alignment horizontal="center" vertical="center"/>
    </xf>
    <xf numFmtId="49" fontId="17" fillId="2" borderId="19" xfId="4" applyNumberFormat="1" applyFont="1" applyFill="1" applyBorder="1" applyAlignment="1" applyProtection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1" fillId="2" borderId="20" xfId="4" applyNumberFormat="1" applyFont="1" applyFill="1" applyBorder="1" applyAlignment="1" applyProtection="1">
      <alignment horizontal="center" vertical="center"/>
    </xf>
    <xf numFmtId="0" fontId="11" fillId="2" borderId="21" xfId="4" applyNumberFormat="1" applyFont="1" applyFill="1" applyBorder="1" applyAlignment="1" applyProtection="1">
      <alignment horizontal="center" vertical="center"/>
    </xf>
    <xf numFmtId="0" fontId="13" fillId="2" borderId="22" xfId="3" applyFont="1" applyFill="1" applyBorder="1" applyAlignment="1">
      <alignment horizontal="center" vertical="center"/>
    </xf>
    <xf numFmtId="0" fontId="13" fillId="2" borderId="37" xfId="3" applyFont="1" applyFill="1" applyBorder="1" applyAlignment="1">
      <alignment horizontal="center" vertical="center"/>
    </xf>
    <xf numFmtId="0" fontId="13" fillId="2" borderId="23" xfId="3" applyFont="1" applyFill="1" applyBorder="1" applyAlignment="1">
      <alignment horizontal="center" vertical="center"/>
    </xf>
    <xf numFmtId="0" fontId="13" fillId="2" borderId="19" xfId="3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4" fillId="2" borderId="37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1" fillId="2" borderId="22" xfId="4" applyNumberFormat="1" applyFont="1" applyFill="1" applyBorder="1" applyAlignment="1" applyProtection="1">
      <alignment horizontal="center" vertical="center"/>
    </xf>
    <xf numFmtId="0" fontId="11" fillId="2" borderId="37" xfId="4" applyNumberFormat="1" applyFont="1" applyFill="1" applyBorder="1" applyAlignment="1" applyProtection="1">
      <alignment horizontal="center" vertical="center"/>
    </xf>
    <xf numFmtId="0" fontId="19" fillId="0" borderId="45" xfId="0" applyFont="1" applyBorder="1" applyAlignment="1">
      <alignment horizontal="left" vertical="center" wrapText="1"/>
    </xf>
    <xf numFmtId="0" fontId="19" fillId="0" borderId="42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 wrapText="1"/>
    </xf>
    <xf numFmtId="0" fontId="19" fillId="0" borderId="46" xfId="0" applyFont="1" applyBorder="1" applyAlignment="1">
      <alignment vertical="center" wrapText="1"/>
    </xf>
    <xf numFmtId="0" fontId="19" fillId="0" borderId="47" xfId="0" applyFont="1" applyBorder="1" applyAlignment="1">
      <alignment vertical="center" wrapText="1"/>
    </xf>
    <xf numFmtId="0" fontId="19" fillId="0" borderId="48" xfId="0" applyFont="1" applyBorder="1" applyAlignment="1">
      <alignment vertical="center" wrapText="1"/>
    </xf>
    <xf numFmtId="0" fontId="19" fillId="0" borderId="27" xfId="0" applyFont="1" applyBorder="1" applyAlignment="1">
      <alignment vertical="center" wrapText="1"/>
    </xf>
    <xf numFmtId="0" fontId="19" fillId="2" borderId="45" xfId="0" applyFont="1" applyFill="1" applyBorder="1" applyAlignment="1">
      <alignment vertical="center" wrapText="1"/>
    </xf>
    <xf numFmtId="0" fontId="19" fillId="2" borderId="42" xfId="0" applyFont="1" applyFill="1" applyBorder="1" applyAlignment="1">
      <alignment vertical="center" wrapText="1"/>
    </xf>
    <xf numFmtId="0" fontId="19" fillId="2" borderId="48" xfId="0" applyFont="1" applyFill="1" applyBorder="1" applyAlignment="1">
      <alignment vertical="center" wrapText="1"/>
    </xf>
    <xf numFmtId="0" fontId="19" fillId="2" borderId="27" xfId="0" applyFont="1" applyFill="1" applyBorder="1" applyAlignment="1">
      <alignment vertical="center" wrapText="1"/>
    </xf>
    <xf numFmtId="0" fontId="19" fillId="0" borderId="45" xfId="0" applyFont="1" applyBorder="1" applyAlignment="1">
      <alignment vertical="center" wrapText="1"/>
    </xf>
    <xf numFmtId="0" fontId="19" fillId="0" borderId="42" xfId="0" applyFont="1" applyBorder="1" applyAlignment="1">
      <alignment vertical="center" wrapText="1"/>
    </xf>
    <xf numFmtId="0" fontId="55" fillId="0" borderId="12" xfId="0" applyFont="1" applyBorder="1" applyAlignment="1">
      <alignment vertical="center"/>
    </xf>
    <xf numFmtId="0" fontId="55" fillId="0" borderId="26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5" fillId="0" borderId="8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48" fillId="0" borderId="36" xfId="0" applyFont="1" applyBorder="1" applyAlignment="1">
      <alignment horizontal="center" vertical="center"/>
    </xf>
    <xf numFmtId="0" fontId="48" fillId="0" borderId="56" xfId="0" applyFont="1" applyBorder="1" applyAlignment="1">
      <alignment horizontal="center" vertical="center"/>
    </xf>
    <xf numFmtId="0" fontId="48" fillId="0" borderId="61" xfId="0" applyFont="1" applyBorder="1" applyAlignment="1">
      <alignment horizontal="center" vertical="center"/>
    </xf>
    <xf numFmtId="0" fontId="55" fillId="0" borderId="12" xfId="0" applyFont="1" applyBorder="1" applyAlignment="1">
      <alignment horizontal="left" vertical="center" wrapText="1"/>
    </xf>
    <xf numFmtId="0" fontId="55" fillId="0" borderId="26" xfId="0" applyFont="1" applyBorder="1" applyAlignment="1">
      <alignment horizontal="left" vertical="center" wrapText="1"/>
    </xf>
    <xf numFmtId="0" fontId="47" fillId="0" borderId="36" xfId="0" applyFont="1" applyBorder="1" applyAlignment="1">
      <alignment horizontal="center" vertical="center"/>
    </xf>
    <xf numFmtId="0" fontId="47" fillId="0" borderId="56" xfId="0" applyFont="1" applyBorder="1" applyAlignment="1">
      <alignment horizontal="center" vertical="center"/>
    </xf>
    <xf numFmtId="0" fontId="47" fillId="0" borderId="61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164" fontId="27" fillId="6" borderId="101" xfId="13" quotePrefix="1" applyNumberFormat="1" applyFont="1" applyFill="1" applyBorder="1" applyAlignment="1">
      <alignment horizontal="center" vertical="center" wrapText="1"/>
    </xf>
    <xf numFmtId="164" fontId="27" fillId="6" borderId="102" xfId="13" quotePrefix="1" applyNumberFormat="1" applyFont="1" applyFill="1" applyBorder="1" applyAlignment="1">
      <alignment horizontal="center" vertical="center" wrapText="1"/>
    </xf>
    <xf numFmtId="164" fontId="27" fillId="7" borderId="64" xfId="13" quotePrefix="1" applyNumberFormat="1" applyFont="1" applyFill="1" applyBorder="1" applyAlignment="1">
      <alignment horizontal="center" vertical="center" wrapText="1"/>
    </xf>
    <xf numFmtId="164" fontId="27" fillId="7" borderId="65" xfId="13" quotePrefix="1" applyNumberFormat="1" applyFont="1" applyFill="1" applyBorder="1" applyAlignment="1">
      <alignment horizontal="center" vertical="center" wrapText="1"/>
    </xf>
    <xf numFmtId="164" fontId="27" fillId="7" borderId="66" xfId="13" quotePrefix="1" applyNumberFormat="1" applyFont="1" applyFill="1" applyBorder="1" applyAlignment="1">
      <alignment horizontal="center" vertical="center" wrapText="1"/>
    </xf>
    <xf numFmtId="164" fontId="27" fillId="6" borderId="97" xfId="13" quotePrefix="1" applyNumberFormat="1" applyFont="1" applyFill="1" applyBorder="1" applyAlignment="1">
      <alignment horizontal="center" vertical="center" wrapText="1"/>
    </xf>
    <xf numFmtId="164" fontId="27" fillId="6" borderId="98" xfId="13" quotePrefix="1" applyNumberFormat="1" applyFont="1" applyFill="1" applyBorder="1" applyAlignment="1">
      <alignment horizontal="center" vertical="center" wrapText="1"/>
    </xf>
    <xf numFmtId="164" fontId="27" fillId="7" borderId="79" xfId="13" quotePrefix="1" applyNumberFormat="1" applyFont="1" applyFill="1" applyBorder="1" applyAlignment="1">
      <alignment horizontal="center" vertical="center" wrapText="1"/>
    </xf>
    <xf numFmtId="166" fontId="43" fillId="10" borderId="67" xfId="13" quotePrefix="1" applyNumberFormat="1" applyFont="1" applyFill="1" applyBorder="1" applyAlignment="1">
      <alignment horizontal="center" vertical="center" wrapText="1"/>
    </xf>
    <xf numFmtId="166" fontId="43" fillId="10" borderId="68" xfId="13" quotePrefix="1" applyNumberFormat="1" applyFont="1" applyFill="1" applyBorder="1" applyAlignment="1">
      <alignment horizontal="center" vertical="center" wrapText="1"/>
    </xf>
    <xf numFmtId="166" fontId="43" fillId="10" borderId="69" xfId="13" quotePrefix="1" applyNumberFormat="1" applyFont="1" applyFill="1" applyBorder="1" applyAlignment="1">
      <alignment horizontal="center" vertical="center" wrapText="1"/>
    </xf>
    <xf numFmtId="164" fontId="47" fillId="7" borderId="64" xfId="13" quotePrefix="1" applyNumberFormat="1" applyFont="1" applyFill="1" applyBorder="1" applyAlignment="1">
      <alignment horizontal="center" vertical="center" wrapText="1"/>
    </xf>
    <xf numFmtId="164" fontId="47" fillId="7" borderId="65" xfId="13" quotePrefix="1" applyNumberFormat="1" applyFont="1" applyFill="1" applyBorder="1" applyAlignment="1">
      <alignment horizontal="center" vertical="center" wrapText="1"/>
    </xf>
    <xf numFmtId="164" fontId="47" fillId="7" borderId="79" xfId="13" quotePrefix="1" applyNumberFormat="1" applyFont="1" applyFill="1" applyBorder="1" applyAlignment="1">
      <alignment horizontal="center" vertical="center" wrapText="1"/>
    </xf>
    <xf numFmtId="164" fontId="47" fillId="7" borderId="66" xfId="13" quotePrefix="1" applyNumberFormat="1" applyFont="1" applyFill="1" applyBorder="1" applyAlignment="1">
      <alignment horizontal="center" vertical="center" wrapText="1"/>
    </xf>
    <xf numFmtId="0" fontId="40" fillId="5" borderId="38" xfId="8" applyFont="1" applyFill="1" applyBorder="1" applyAlignment="1">
      <alignment horizontal="center" vertical="center" wrapText="1"/>
    </xf>
    <xf numFmtId="49" fontId="40" fillId="5" borderId="38" xfId="8" applyNumberFormat="1" applyFont="1" applyFill="1" applyBorder="1" applyAlignment="1">
      <alignment horizontal="center" vertical="center" wrapText="1"/>
    </xf>
    <xf numFmtId="0" fontId="40" fillId="5" borderId="38" xfId="5" applyFont="1" applyFill="1" applyBorder="1" applyAlignment="1">
      <alignment horizontal="center" vertical="center" wrapText="1"/>
    </xf>
    <xf numFmtId="17" fontId="40" fillId="5" borderId="38" xfId="8" applyNumberFormat="1" applyFont="1" applyFill="1" applyBorder="1" applyAlignment="1">
      <alignment horizontal="center" vertical="center" wrapText="1"/>
    </xf>
    <xf numFmtId="166" fontId="43" fillId="12" borderId="143" xfId="13" quotePrefix="1" applyNumberFormat="1" applyFont="1" applyFill="1" applyBorder="1" applyAlignment="1">
      <alignment horizontal="center" vertical="center" wrapText="1"/>
    </xf>
    <xf numFmtId="166" fontId="43" fillId="12" borderId="144" xfId="13" quotePrefix="1" applyNumberFormat="1" applyFont="1" applyFill="1" applyBorder="1" applyAlignment="1">
      <alignment horizontal="center" vertical="center" wrapText="1"/>
    </xf>
    <xf numFmtId="166" fontId="43" fillId="12" borderId="145" xfId="13" quotePrefix="1" applyNumberFormat="1" applyFont="1" applyFill="1" applyBorder="1" applyAlignment="1">
      <alignment horizontal="center" vertical="center" wrapText="1"/>
    </xf>
    <xf numFmtId="166" fontId="42" fillId="13" borderId="127" xfId="12" applyNumberFormat="1" applyFont="1" applyFill="1" applyBorder="1" applyAlignment="1">
      <alignment horizontal="center" vertical="center" wrapText="1"/>
    </xf>
    <xf numFmtId="166" fontId="42" fillId="13" borderId="124" xfId="12" applyNumberFormat="1" applyFont="1" applyFill="1" applyBorder="1" applyAlignment="1">
      <alignment horizontal="center" vertical="center" wrapText="1"/>
    </xf>
    <xf numFmtId="166" fontId="42" fillId="13" borderId="128" xfId="12" applyNumberFormat="1" applyFont="1" applyFill="1" applyBorder="1" applyAlignment="1">
      <alignment horizontal="center" vertical="center" wrapText="1"/>
    </xf>
    <xf numFmtId="1" fontId="42" fillId="13" borderId="134" xfId="12" quotePrefix="1" applyNumberFormat="1" applyFont="1" applyFill="1" applyBorder="1" applyAlignment="1">
      <alignment horizontal="center" vertical="center" wrapText="1"/>
    </xf>
    <xf numFmtId="1" fontId="42" fillId="13" borderId="131" xfId="12" quotePrefix="1" applyNumberFormat="1" applyFont="1" applyFill="1" applyBorder="1" applyAlignment="1">
      <alignment horizontal="center" vertical="center" wrapText="1"/>
    </xf>
    <xf numFmtId="166" fontId="42" fillId="13" borderId="135" xfId="12" quotePrefix="1" applyNumberFormat="1" applyFont="1" applyFill="1" applyBorder="1" applyAlignment="1">
      <alignment horizontal="center" vertical="center" wrapText="1"/>
    </xf>
    <xf numFmtId="166" fontId="48" fillId="13" borderId="82" xfId="1" applyNumberFormat="1" applyFont="1" applyFill="1" applyBorder="1"/>
    <xf numFmtId="166" fontId="48" fillId="13" borderId="38" xfId="1" applyNumberFormat="1" applyFont="1" applyFill="1" applyBorder="1"/>
    <xf numFmtId="166" fontId="48" fillId="13" borderId="83" xfId="1" applyNumberFormat="1" applyFont="1" applyFill="1" applyBorder="1"/>
    <xf numFmtId="166" fontId="42" fillId="13" borderId="82" xfId="1" applyNumberFormat="1" applyFont="1" applyFill="1" applyBorder="1"/>
    <xf numFmtId="166" fontId="42" fillId="13" borderId="38" xfId="1" applyNumberFormat="1" applyFont="1" applyFill="1" applyBorder="1"/>
    <xf numFmtId="166" fontId="42" fillId="13" borderId="83" xfId="1" applyNumberFormat="1" applyFont="1" applyFill="1" applyBorder="1"/>
    <xf numFmtId="166" fontId="31" fillId="13" borderId="82" xfId="1" applyNumberFormat="1" applyFont="1" applyFill="1" applyBorder="1"/>
    <xf numFmtId="166" fontId="31" fillId="13" borderId="38" xfId="1" applyNumberFormat="1" applyFont="1" applyFill="1" applyBorder="1"/>
    <xf numFmtId="166" fontId="31" fillId="13" borderId="83" xfId="1" applyNumberFormat="1" applyFont="1" applyFill="1" applyBorder="1"/>
    <xf numFmtId="166" fontId="25" fillId="13" borderId="82" xfId="1" applyNumberFormat="1" applyFont="1" applyFill="1" applyBorder="1"/>
    <xf numFmtId="166" fontId="25" fillId="13" borderId="38" xfId="1" applyNumberFormat="1" applyFont="1" applyFill="1" applyBorder="1"/>
    <xf numFmtId="166" fontId="25" fillId="13" borderId="83" xfId="1" applyNumberFormat="1" applyFont="1" applyFill="1" applyBorder="1"/>
    <xf numFmtId="166" fontId="14" fillId="13" borderId="83" xfId="1" applyNumberFormat="1" applyFont="1" applyFill="1" applyBorder="1"/>
    <xf numFmtId="166" fontId="42" fillId="13" borderId="82" xfId="1" applyNumberFormat="1" applyFont="1" applyFill="1" applyBorder="1" applyAlignment="1">
      <alignment horizontal="left" indent="2"/>
    </xf>
    <xf numFmtId="166" fontId="42" fillId="13" borderId="38" xfId="1" applyNumberFormat="1" applyFont="1" applyFill="1" applyBorder="1" applyAlignment="1">
      <alignment horizontal="left" indent="2"/>
    </xf>
    <xf numFmtId="166" fontId="42" fillId="13" borderId="63" xfId="1" applyNumberFormat="1" applyFont="1" applyFill="1" applyBorder="1"/>
    <xf numFmtId="166" fontId="23" fillId="13" borderId="82" xfId="1" applyNumberFormat="1" applyFont="1" applyFill="1" applyBorder="1"/>
    <xf numFmtId="166" fontId="23" fillId="13" borderId="38" xfId="1" applyNumberFormat="1" applyFont="1" applyFill="1" applyBorder="1"/>
    <xf numFmtId="166" fontId="23" fillId="13" borderId="83" xfId="1" applyNumberFormat="1" applyFont="1" applyFill="1" applyBorder="1"/>
    <xf numFmtId="166" fontId="42" fillId="13" borderId="108" xfId="1" applyNumberFormat="1" applyFont="1" applyFill="1" applyBorder="1"/>
    <xf numFmtId="166" fontId="42" fillId="13" borderId="109" xfId="1" applyNumberFormat="1" applyFont="1" applyFill="1" applyBorder="1"/>
    <xf numFmtId="166" fontId="42" fillId="13" borderId="110" xfId="1" applyNumberFormat="1" applyFont="1" applyFill="1" applyBorder="1"/>
    <xf numFmtId="166" fontId="42" fillId="13" borderId="111" xfId="12" applyNumberFormat="1" applyFont="1" applyFill="1" applyBorder="1"/>
    <xf numFmtId="166" fontId="42" fillId="13" borderId="112" xfId="12" applyNumberFormat="1" applyFont="1" applyFill="1" applyBorder="1"/>
    <xf numFmtId="166" fontId="42" fillId="13" borderId="113" xfId="12" applyNumberFormat="1" applyFont="1" applyFill="1" applyBorder="1"/>
  </cellXfs>
  <cellStyles count="18">
    <cellStyle name="Comma" xfId="1" builtinId="3"/>
    <cellStyle name="Comma 2" xfId="9"/>
    <cellStyle name="Comma 2 2" xfId="15"/>
    <cellStyle name="Comma 2 2 2" xfId="16"/>
    <cellStyle name="Comma 2 7" xfId="12"/>
    <cellStyle name="Comma 3 2" xfId="11"/>
    <cellStyle name="Normal" xfId="0" builtinId="0"/>
    <cellStyle name="Normal 2" xfId="7"/>
    <cellStyle name="Normal 2 2" xfId="17"/>
    <cellStyle name="Normal 2 2 2" xfId="5"/>
    <cellStyle name="Normal 2 3" xfId="8"/>
    <cellStyle name="Normal 2 3 2 2" xfId="14"/>
    <cellStyle name="Normal 2 4" xfId="2"/>
    <cellStyle name="Normal 2 5" xfId="3"/>
    <cellStyle name="Normal_2010 Evaluation Final Report_V4" xfId="13"/>
    <cellStyle name="Normal_HongTrang042005" xfId="4"/>
    <cellStyle name="Percent" xfId="6" builtinId="5"/>
    <cellStyle name="Percent 2 5" xfId="1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OT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(FY2021 vs FY2020)</a:t>
            </a:r>
          </a:p>
        </c:rich>
      </c:tx>
      <c:layout>
        <c:manualLayout>
          <c:xMode val="edge"/>
          <c:yMode val="edge"/>
          <c:x val="0.416594566217560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FY2021 Overtime (hrs)</c:v>
          </c:tx>
          <c:spPr>
            <a:ln w="22225" cap="rnd" cmpd="sng" algn="ctr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C000">
                  <a:lumMod val="75000"/>
                </a:srgbClr>
              </a:solidFill>
              <a:ln w="9525" cap="flat" cmpd="sng" algn="ctr">
                <a:solidFill>
                  <a:srgbClr val="FFC000">
                    <a:lumMod val="75000"/>
                  </a:srgbClr>
                </a:solidFill>
                <a:round/>
              </a:ln>
              <a:effectLst/>
            </c:spPr>
          </c:marker>
          <c:dPt>
            <c:idx val="4"/>
            <c:marker>
              <c:symbol val="circle"/>
              <c:size val="4"/>
              <c:spPr>
                <a:solidFill>
                  <a:srgbClr val="FFC000">
                    <a:lumMod val="75000"/>
                  </a:srgbClr>
                </a:solidFill>
                <a:ln w="9525" cap="flat" cmpd="sng" algn="ctr">
                  <a:solidFill>
                    <a:srgbClr val="FFC000">
                      <a:lumMod val="75000"/>
                    </a:srgb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74F-46DB-8C01-D05730D93D11}"/>
              </c:ext>
            </c:extLst>
          </c:dPt>
          <c:dLbls>
            <c:dLbl>
              <c:idx val="1"/>
              <c:layout>
                <c:manualLayout>
                  <c:x val="-2.3906492928860781E-2"/>
                  <c:y val="-3.8639357879870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B05-401F-AC26-40CA7EE4E3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('Sheet1_Summary Report'!$F$10:$H$10,'Sheet1_Summary Report'!$J$10:$L$10,'Sheet1_Summary Report'!$N$10:$P$10,'Sheet1_Summary Report'!$R$10:$T$10)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('Sheet1_Summary Report'!$F$11:$H$11,'Sheet1_Summary Report'!$J$11:$L$11,'Sheet1_Summary Report'!$N$11:$P$11,'Sheet1_Summary Report'!$R$11:$T$11)</c:f>
              <c:numCache>
                <c:formatCode>_(* #,##0_);_(* \(#,##0\);_(* "-"??_);_(@_)</c:formatCode>
                <c:ptCount val="12"/>
                <c:pt idx="0">
                  <c:v>19169.5</c:v>
                </c:pt>
                <c:pt idx="1">
                  <c:v>25561</c:v>
                </c:pt>
                <c:pt idx="2">
                  <c:v>13266.5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4-43F5-A4C8-47869532D6E9}"/>
            </c:ext>
          </c:extLst>
        </c:ser>
        <c:ser>
          <c:idx val="3"/>
          <c:order val="1"/>
          <c:tx>
            <c:v>FY2020 Overtime (hrs)</c:v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2.4802538390962008E-2"/>
                  <c:y val="4.6565380009074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B05-401F-AC26-40CA7EE4E3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('Sheet1_Summary Report'!$F$10:$H$10,'Sheet1_Summary Report'!$J$10:$L$10,'Sheet1_Summary Report'!$N$10:$P$10,'Sheet1_Summary Report'!$R$10:$T$10)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('Sheet1_Summary Report'!$F$15:$H$15,'Sheet1_Summary Report'!$J$15:$L$15,'Sheet1_Summary Report'!$N$15:$P$15,'Sheet1_Summary Report'!$R$15:$T$15)</c:f>
              <c:numCache>
                <c:formatCode>_(* #,##0_);_(* \(#,##0\);_(* "-"??_);_(@_)</c:formatCode>
                <c:ptCount val="12"/>
                <c:pt idx="0">
                  <c:v>21066.47</c:v>
                </c:pt>
                <c:pt idx="1">
                  <c:v>21352.466666666667</c:v>
                </c:pt>
                <c:pt idx="2">
                  <c:v>19170.996666666666</c:v>
                </c:pt>
                <c:pt idx="3">
                  <c:v>18970</c:v>
                </c:pt>
                <c:pt idx="4">
                  <c:v>21313.516666666666</c:v>
                </c:pt>
                <c:pt idx="5">
                  <c:v>28697</c:v>
                </c:pt>
                <c:pt idx="6">
                  <c:v>23672.5</c:v>
                </c:pt>
                <c:pt idx="7">
                  <c:v>21825</c:v>
                </c:pt>
                <c:pt idx="8">
                  <c:v>25114.5</c:v>
                </c:pt>
                <c:pt idx="9">
                  <c:v>23659</c:v>
                </c:pt>
                <c:pt idx="10">
                  <c:v>26565</c:v>
                </c:pt>
                <c:pt idx="11">
                  <c:v>20476.5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4-43F5-A4C8-47869532D6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50">
                  <a:alpha val="37000"/>
                </a:srgbClr>
              </a:solidFill>
              <a:round/>
            </a:ln>
            <a:effectLst/>
          </c:spPr>
        </c:dropLines>
        <c:marker val="1"/>
        <c:smooth val="0"/>
        <c:axId val="-1005420688"/>
        <c:axId val="-1005420144"/>
        <c:extLst/>
      </c:lineChart>
      <c:catAx>
        <c:axId val="-100542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20144"/>
        <c:crosses val="autoZero"/>
        <c:auto val="1"/>
        <c:lblAlgn val="ctr"/>
        <c:lblOffset val="100"/>
        <c:noMultiLvlLbl val="0"/>
      </c:catAx>
      <c:valAx>
        <c:axId val="-100542014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20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AVG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(FY2021 vs FY2020)</a:t>
            </a:r>
          </a:p>
        </c:rich>
      </c:tx>
      <c:layout>
        <c:manualLayout>
          <c:xMode val="edge"/>
          <c:yMode val="edge"/>
          <c:x val="0.40753239980456502"/>
          <c:y val="4.00471105379083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FY2021 Avg (hrs/per)</c:v>
          </c:tx>
          <c:spPr>
            <a:ln w="22225" cap="rnd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2225" cap="rnd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031-47F7-A59F-A1C2CF00E8CA}"/>
              </c:ext>
            </c:extLst>
          </c:dPt>
          <c:dLbls>
            <c:dLbl>
              <c:idx val="1"/>
              <c:layout>
                <c:manualLayout>
                  <c:x val="-1.561304200134476E-2"/>
                  <c:y val="-4.7000601000739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031-47F7-A59F-A1C2CF00E8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('Sheet1_Summary Report'!$F$10:$H$10,'Sheet1_Summary Report'!$J$10:$L$10,'Sheet1_Summary Report'!$N$10:$P$10,'Sheet1_Summary Report'!$R$10:$T$10)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('Sheet1_Summary Report'!$F$13:$H$13,'Sheet1_Summary Report'!$J$13:$L$13,'Sheet1_Summary Report'!$N$13:$P$13,'Sheet1_Summary Report'!$R$13:$T$13)</c:f>
              <c:numCache>
                <c:formatCode>_(* #,##0.0_);_(* \(#,##0.0\);_(* "-"??_);_(@_)</c:formatCode>
                <c:ptCount val="12"/>
                <c:pt idx="0">
                  <c:v>11.936176836861769</c:v>
                </c:pt>
                <c:pt idx="1">
                  <c:v>14.457579185520363</c:v>
                </c:pt>
                <c:pt idx="2">
                  <c:v>10.716074313408724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9-40CB-9387-ECE7B89AB5C1}"/>
            </c:ext>
          </c:extLst>
        </c:ser>
        <c:ser>
          <c:idx val="5"/>
          <c:order val="1"/>
          <c:tx>
            <c:v>FY2020 Avg (hrs/per)</c:v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5308925817080621E-2"/>
                  <c:y val="4.90743385350401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031-47F7-A59F-A1C2CF00E8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('Sheet1_Summary Report'!$F$10:$H$10,'Sheet1_Summary Report'!$J$10:$L$10,'Sheet1_Summary Report'!$N$10:$P$10,'Sheet1_Summary Report'!$R$10:$T$10)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('Sheet1_Summary Report'!$F$17:$H$17,'Sheet1_Summary Report'!$J$17:$L$17,'Sheet1_Summary Report'!$N$17:$P$17,'Sheet1_Summary Report'!$R$17:$T$17)</c:f>
              <c:numCache>
                <c:formatCode>_(* #,##0.0_);_(* \(#,##0.0\);_(* "-"??_);_(@_)</c:formatCode>
                <c:ptCount val="12"/>
                <c:pt idx="0">
                  <c:v>12.622210904733373</c:v>
                </c:pt>
                <c:pt idx="1">
                  <c:v>12.634595660749508</c:v>
                </c:pt>
                <c:pt idx="2">
                  <c:v>12.866440715883668</c:v>
                </c:pt>
                <c:pt idx="3">
                  <c:v>12.748655913978494</c:v>
                </c:pt>
                <c:pt idx="4">
                  <c:v>13.213587518082248</c:v>
                </c:pt>
                <c:pt idx="5">
                  <c:v>15.689994532531438</c:v>
                </c:pt>
                <c:pt idx="6">
                  <c:v>14.175149700598803</c:v>
                </c:pt>
                <c:pt idx="7">
                  <c:v>12.914201183431953</c:v>
                </c:pt>
                <c:pt idx="8">
                  <c:v>14.125140607424072</c:v>
                </c:pt>
                <c:pt idx="9">
                  <c:v>13.114745011086475</c:v>
                </c:pt>
                <c:pt idx="10">
                  <c:v>14.983079526226735</c:v>
                </c:pt>
                <c:pt idx="11">
                  <c:v>13.357142857142858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9-40CB-9387-ECE7B89AB5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05419056"/>
        <c:axId val="-1005424496"/>
        <c:extLst/>
      </c:lineChart>
      <c:catAx>
        <c:axId val="-100541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24496"/>
        <c:crosses val="autoZero"/>
        <c:auto val="1"/>
        <c:lblAlgn val="ctr"/>
        <c:lblOffset val="100"/>
        <c:noMultiLvlLbl val="0"/>
      </c:catAx>
      <c:valAx>
        <c:axId val="-1005424496"/>
        <c:scaling>
          <c:orientation val="minMax"/>
        </c:scaling>
        <c:delete val="0"/>
        <c:axPos val="l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19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17</xdr:col>
      <xdr:colOff>188</xdr:colOff>
      <xdr:row>54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177799</xdr:colOff>
      <xdr:row>57</xdr:row>
      <xdr:rowOff>1</xdr:rowOff>
    </xdr:from>
    <xdr:to>
      <xdr:col>16</xdr:col>
      <xdr:colOff>956732</xdr:colOff>
      <xdr:row>74</xdr:row>
      <xdr:rowOff>135467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252257</xdr:colOff>
      <xdr:row>4</xdr:row>
      <xdr:rowOff>240584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745941" y="194235"/>
          <a:ext cx="4637492" cy="88305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 u="sng">
              <a:latin typeface="Arial" panose="020B0604020202020204" pitchFamily="34" charset="0"/>
              <a:cs typeface="Arial" panose="020B0604020202020204" pitchFamily="34" charset="0"/>
            </a:rPr>
            <a:t>Remark: </a:t>
          </a: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HC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      Total headcount</a:t>
          </a: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HC-OT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Headcount worked overtime</a:t>
          </a:r>
        </a:p>
        <a:p>
          <a:pPr algn="l"/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       Total overtime hours</a:t>
          </a:r>
          <a:endParaRPr lang="en-US" sz="10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AVG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    Average overtime hours per Headcount worked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overtime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 a month</a:t>
          </a:r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eu_ntt/AppData/Local/Microsoft/Windows/Temporary%20Internet%20Files/Content.IE5/5T5GZN20/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an\d\CONG-TRINH\BAO-GIA\QUOC-DAI\CT-LE-MINH-XUAN\BGIA-DAT-THAN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5_OT/1.OT%20MONTHLY%20REPORT/7_06.2021/Company%20Overtime%20Report%20in%20Jun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SAddSalaryID"/>
      <sheetName val="Currency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AUVP</v>
          </cell>
        </row>
        <row r="3">
          <cell r="A3" t="str">
            <v>PCNO</v>
          </cell>
        </row>
        <row r="4">
          <cell r="A4" t="str">
            <v>PCGD</v>
          </cell>
        </row>
        <row r="5">
          <cell r="A5" t="str">
            <v>AUCT</v>
          </cell>
        </row>
        <row r="6">
          <cell r="A6" t="str">
            <v>PCLT</v>
          </cell>
        </row>
        <row r="7">
          <cell r="A7" t="str">
            <v>PCN2</v>
          </cell>
        </row>
        <row r="8">
          <cell r="A8" t="str">
            <v>PCTH</v>
          </cell>
        </row>
        <row r="9">
          <cell r="A9" t="str">
            <v>PCPRO</v>
          </cell>
        </row>
        <row r="10">
          <cell r="A10" t="str">
            <v>BHXH</v>
          </cell>
        </row>
        <row r="11">
          <cell r="A11" t="str">
            <v>DCCT</v>
          </cell>
        </row>
        <row r="12">
          <cell r="A12" t="str">
            <v>DCL</v>
          </cell>
        </row>
        <row r="13">
          <cell r="A13" t="str">
            <v>DLCV</v>
          </cell>
        </row>
        <row r="14">
          <cell r="A14" t="str">
            <v>FURA</v>
          </cell>
        </row>
        <row r="15">
          <cell r="A15" t="str">
            <v>GIFT</v>
          </cell>
        </row>
        <row r="16">
          <cell r="A16" t="str">
            <v>GXE</v>
          </cell>
        </row>
        <row r="17">
          <cell r="A17" t="str">
            <v>KHXE</v>
          </cell>
        </row>
        <row r="18">
          <cell r="A18" t="str">
            <v>KSKDK</v>
          </cell>
        </row>
        <row r="19">
          <cell r="A19" t="str">
            <v>KSK</v>
          </cell>
        </row>
        <row r="20">
          <cell r="A20" t="str">
            <v>LTRU</v>
          </cell>
        </row>
        <row r="21">
          <cell r="A21" t="str">
            <v>NMAT</v>
          </cell>
        </row>
        <row r="22">
          <cell r="A22" t="str">
            <v>PCDV</v>
          </cell>
        </row>
        <row r="23">
          <cell r="A23" t="str">
            <v>TCCC</v>
          </cell>
        </row>
        <row r="24">
          <cell r="A24" t="str">
            <v>TCDL</v>
          </cell>
        </row>
        <row r="25">
          <cell r="A25" t="str">
            <v>THEDT</v>
          </cell>
        </row>
        <row r="26">
          <cell r="A26" t="str">
            <v>TCKC</v>
          </cell>
        </row>
        <row r="27">
          <cell r="A27" t="str">
            <v>TNRR</v>
          </cell>
        </row>
        <row r="28">
          <cell r="A28" t="str">
            <v>WEDA</v>
          </cell>
        </row>
        <row r="29">
          <cell r="A29" t="str">
            <v>TCCTP</v>
          </cell>
        </row>
        <row r="30">
          <cell r="A30" t="str">
            <v>AUCTOT</v>
          </cell>
        </row>
        <row r="31">
          <cell r="A31" t="str">
            <v>AUVPOT</v>
          </cell>
        </row>
        <row r="32">
          <cell r="A32" t="str">
            <v>TCCD</v>
          </cell>
        </row>
        <row r="33">
          <cell r="A33" t="str">
            <v>FDAY</v>
          </cell>
        </row>
        <row r="34">
          <cell r="A34" t="str">
            <v>BIRA</v>
          </cell>
        </row>
        <row r="35">
          <cell r="A35" t="str">
            <v>CONOM</v>
          </cell>
        </row>
        <row r="36">
          <cell r="A36" t="str">
            <v>NLDOM</v>
          </cell>
        </row>
        <row r="37">
          <cell r="A37" t="str">
            <v>Other</v>
          </cell>
        </row>
        <row r="38">
          <cell r="A38" t="str">
            <v>DPHUC</v>
          </cell>
        </row>
        <row r="39">
          <cell r="A39" t="str">
            <v>AN</v>
          </cell>
        </row>
        <row r="40">
          <cell r="A40" t="str">
            <v>TTTK</v>
          </cell>
        </row>
        <row r="41">
          <cell r="A41" t="str">
            <v>INTAX</v>
          </cell>
        </row>
        <row r="42">
          <cell r="A42" t="str">
            <v>TXANG</v>
          </cell>
        </row>
        <row r="43">
          <cell r="A43" t="str">
            <v>TNLD</v>
          </cell>
        </row>
        <row r="44">
          <cell r="A44" t="str">
            <v>SINHCON</v>
          </cell>
        </row>
        <row r="45">
          <cell r="A45" t="str">
            <v>DSUC</v>
          </cell>
        </row>
        <row r="46">
          <cell r="A46" t="str">
            <v>SLR13</v>
          </cell>
        </row>
        <row r="47">
          <cell r="A47" t="str">
            <v>PCCT</v>
          </cell>
        </row>
        <row r="48">
          <cell r="A48" t="str">
            <v>TNIEN</v>
          </cell>
        </row>
        <row r="49">
          <cell r="A49" t="str">
            <v>TC TSAN</v>
          </cell>
        </row>
        <row r="50">
          <cell r="A50" t="str">
            <v>TSAN</v>
          </cell>
        </row>
        <row r="51">
          <cell r="A51" t="str">
            <v>DLCT</v>
          </cell>
        </row>
        <row r="52">
          <cell r="A52" t="str">
            <v>TNIEN_BL</v>
          </cell>
        </row>
        <row r="53">
          <cell r="A53" t="str">
            <v>PCNL</v>
          </cell>
        </row>
      </sheetData>
      <sheetData sheetId="4">
        <row r="2">
          <cell r="A2" t="str">
            <v>JPY</v>
          </cell>
        </row>
        <row r="3">
          <cell r="A3" t="str">
            <v>USD</v>
          </cell>
        </row>
        <row r="4">
          <cell r="A4" t="str">
            <v>VND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-so"/>
      <sheetName val="bao-gia"/>
      <sheetName val="XL4Poppy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Summary Report"/>
      <sheetName val="Sheet2_Detail Report"/>
      <sheetName val="Sheet3_OT of Emp"/>
      <sheetName val="Data chart"/>
      <sheetName val="Sheet4_OT of Managers"/>
      <sheetName val="Sheet5_Violation Report"/>
      <sheetName val="Sheet1_SumJuny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AD109"/>
  <sheetViews>
    <sheetView showGridLines="0" topLeftCell="A52" zoomScale="75" zoomScaleNormal="75" zoomScaleSheetLayoutView="85" workbookViewId="0">
      <selection activeCell="J12" sqref="J12"/>
    </sheetView>
  </sheetViews>
  <sheetFormatPr defaultColWidth="8.7109375" defaultRowHeight="14.25"/>
  <cols>
    <col min="1" max="1" width="2.5703125" style="20" customWidth="1"/>
    <col min="2" max="2" width="13.140625" style="20" customWidth="1"/>
    <col min="3" max="3" width="20.28515625" style="20" customWidth="1"/>
    <col min="4" max="4" width="21.28515625" style="20" customWidth="1"/>
    <col min="5" max="5" width="10.7109375" style="20" customWidth="1"/>
    <col min="6" max="8" width="10.5703125" style="20" customWidth="1"/>
    <col min="9" max="9" width="14.140625" style="20" customWidth="1"/>
    <col min="10" max="12" width="10.5703125" style="20" customWidth="1"/>
    <col min="13" max="13" width="14.140625" style="20" customWidth="1"/>
    <col min="14" max="16" width="10.5703125" style="20" customWidth="1"/>
    <col min="17" max="17" width="14.140625" style="20" customWidth="1"/>
    <col min="18" max="20" width="10.5703125" style="20" customWidth="1"/>
    <col min="21" max="21" width="14.140625" style="20" customWidth="1"/>
    <col min="22" max="23" width="15.28515625" style="20" customWidth="1"/>
    <col min="24" max="24" width="61.42578125" style="20" customWidth="1"/>
    <col min="25" max="25" width="45.5703125" style="20" customWidth="1"/>
    <col min="26" max="16384" width="8.7109375" style="20"/>
  </cols>
  <sheetData>
    <row r="1" spans="2:24" s="2" customFormat="1" ht="15.75">
      <c r="B1" s="1" t="s">
        <v>0</v>
      </c>
    </row>
    <row r="2" spans="2:24" s="2" customFormat="1" ht="15.75">
      <c r="B2" s="1" t="s">
        <v>1</v>
      </c>
    </row>
    <row r="3" spans="2:24" s="2" customFormat="1" ht="15.75">
      <c r="B3" s="3"/>
    </row>
    <row r="4" spans="2:24" s="6" customFormat="1" ht="20.25" customHeight="1">
      <c r="B4" s="386" t="s">
        <v>225</v>
      </c>
      <c r="C4" s="5"/>
      <c r="D4" s="5"/>
      <c r="E4" s="5"/>
      <c r="F4" s="5"/>
      <c r="G4" s="5"/>
      <c r="H4" s="5"/>
      <c r="I4" s="5"/>
      <c r="J4" s="5"/>
      <c r="K4" s="5"/>
      <c r="L4" s="75"/>
      <c r="M4" s="75"/>
      <c r="N4" s="5"/>
      <c r="O4" s="5"/>
      <c r="P4" s="65"/>
      <c r="Q4" s="65"/>
    </row>
    <row r="5" spans="2:24" s="6" customFormat="1" ht="2.4500000000000002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2:24" s="2" customFormat="1" ht="14.45" customHeight="1">
      <c r="B6" s="7"/>
    </row>
    <row r="7" spans="2:24" ht="18">
      <c r="B7" s="152" t="s">
        <v>193</v>
      </c>
      <c r="L7" s="113"/>
      <c r="M7" s="113"/>
      <c r="X7" s="447" t="s">
        <v>273</v>
      </c>
    </row>
    <row r="8" spans="2:24" s="8" customFormat="1" ht="19.5" customHeight="1">
      <c r="B8" s="248" t="s">
        <v>198</v>
      </c>
      <c r="K8" s="138"/>
      <c r="L8" s="145"/>
      <c r="M8" s="145"/>
      <c r="N8" s="2"/>
      <c r="O8" s="2"/>
      <c r="P8" s="2"/>
      <c r="Q8" s="2"/>
      <c r="R8" s="256"/>
      <c r="S8" s="2"/>
    </row>
    <row r="9" spans="2:24" ht="8.1" customHeight="1" thickBot="1"/>
    <row r="10" spans="2:24" ht="33.950000000000003" customHeight="1" thickBot="1">
      <c r="B10" s="22"/>
      <c r="C10" s="22"/>
      <c r="D10" s="22"/>
      <c r="E10" s="135" t="s">
        <v>116</v>
      </c>
      <c r="F10" s="356" t="s">
        <v>2</v>
      </c>
      <c r="G10" s="357" t="s">
        <v>3</v>
      </c>
      <c r="H10" s="357" t="s">
        <v>4</v>
      </c>
      <c r="I10" s="345" t="s">
        <v>215</v>
      </c>
      <c r="J10" s="357" t="s">
        <v>5</v>
      </c>
      <c r="K10" s="357" t="s">
        <v>6</v>
      </c>
      <c r="L10" s="357" t="s">
        <v>7</v>
      </c>
      <c r="M10" s="345" t="s">
        <v>216</v>
      </c>
      <c r="N10" s="357" t="s">
        <v>8</v>
      </c>
      <c r="O10" s="357" t="s">
        <v>9</v>
      </c>
      <c r="P10" s="357" t="s">
        <v>10</v>
      </c>
      <c r="Q10" s="345" t="s">
        <v>217</v>
      </c>
      <c r="R10" s="357" t="s">
        <v>11</v>
      </c>
      <c r="S10" s="357" t="s">
        <v>12</v>
      </c>
      <c r="T10" s="367" t="s">
        <v>13</v>
      </c>
      <c r="U10" s="345" t="s">
        <v>218</v>
      </c>
      <c r="V10" s="158" t="s">
        <v>180</v>
      </c>
      <c r="W10" s="160" t="s">
        <v>181</v>
      </c>
      <c r="X10" s="118" t="s">
        <v>32</v>
      </c>
    </row>
    <row r="11" spans="2:24" ht="24.95" customHeight="1">
      <c r="B11" s="492" t="s">
        <v>270</v>
      </c>
      <c r="C11" s="486" t="s">
        <v>203</v>
      </c>
      <c r="D11" s="487"/>
      <c r="E11" s="166" t="s">
        <v>200</v>
      </c>
      <c r="F11" s="346">
        <f>'Sheet2_Detail Report'!E276</f>
        <v>19169.5</v>
      </c>
      <c r="G11" s="346">
        <f>'Sheet2_Detail Report'!I276</f>
        <v>25561</v>
      </c>
      <c r="H11" s="372">
        <f>'Sheet2_Detail Report'!M276</f>
        <v>13266.5</v>
      </c>
      <c r="I11" s="379">
        <f>SUM(F11:H11)</f>
        <v>57997</v>
      </c>
      <c r="J11" s="358">
        <f>'Sheet2_Detail Report'!Q276</f>
        <v>0</v>
      </c>
      <c r="K11" s="346">
        <f>'Sheet2_Detail Report'!U276</f>
        <v>0</v>
      </c>
      <c r="L11" s="346">
        <f>'Sheet2_Detail Report'!Y276</f>
        <v>0</v>
      </c>
      <c r="M11" s="379">
        <f>SUM(J11:L11)</f>
        <v>0</v>
      </c>
      <c r="N11" s="365">
        <f>'Sheet2_Detail Report'!AC276</f>
        <v>0</v>
      </c>
      <c r="O11" s="346">
        <f>'Sheet2_Detail Report'!AG276</f>
        <v>0</v>
      </c>
      <c r="P11" s="365">
        <f>'Sheet2_Detail Report'!AK276</f>
        <v>0</v>
      </c>
      <c r="Q11" s="379">
        <f>SUM(N11:P11)</f>
        <v>0</v>
      </c>
      <c r="R11" s="365">
        <f>'Sheet2_Detail Report'!AO276</f>
        <v>0</v>
      </c>
      <c r="S11" s="365">
        <f>'Sheet2_Detail Report'!AS276</f>
        <v>0</v>
      </c>
      <c r="T11" s="372">
        <f>'Sheet2_Detail Report'!AW276</f>
        <v>0</v>
      </c>
      <c r="U11" s="379">
        <f>SUM(R11:T11)</f>
        <v>0</v>
      </c>
      <c r="V11" s="239">
        <f>SUM(I11)</f>
        <v>57997</v>
      </c>
      <c r="W11" s="240">
        <f>SUM(I11,M11,Q11,U11)</f>
        <v>57997</v>
      </c>
      <c r="X11" s="143"/>
    </row>
    <row r="12" spans="2:24" ht="24.95" customHeight="1">
      <c r="B12" s="493"/>
      <c r="C12" s="488" t="s">
        <v>204</v>
      </c>
      <c r="D12" s="489"/>
      <c r="E12" s="167" t="s">
        <v>201</v>
      </c>
      <c r="F12" s="347">
        <f>'Sheet2_Detail Report'!D276</f>
        <v>1606</v>
      </c>
      <c r="G12" s="347">
        <f>'Sheet2_Detail Report'!H276</f>
        <v>1768</v>
      </c>
      <c r="H12" s="373">
        <f>'Sheet2_Detail Report'!L276</f>
        <v>1238</v>
      </c>
      <c r="I12" s="380">
        <f>SUM(F12:H12)</f>
        <v>4612</v>
      </c>
      <c r="J12" s="359">
        <f>'Sheet2_Detail Report'!P276</f>
        <v>0</v>
      </c>
      <c r="K12" s="347">
        <f>'Sheet2_Detail Report'!T276</f>
        <v>0</v>
      </c>
      <c r="L12" s="347">
        <f>'Sheet2_Detail Report'!X276</f>
        <v>0</v>
      </c>
      <c r="M12" s="380">
        <f>SUM(J12:L12)</f>
        <v>0</v>
      </c>
      <c r="N12" s="347">
        <f>'Sheet2_Detail Report'!AB276</f>
        <v>0</v>
      </c>
      <c r="O12" s="347">
        <f>'Sheet2_Detail Report'!AF276</f>
        <v>0</v>
      </c>
      <c r="P12" s="347">
        <f>'Sheet2_Detail Report'!AJ276</f>
        <v>0</v>
      </c>
      <c r="Q12" s="380">
        <f>SUM(N12:P12)</f>
        <v>0</v>
      </c>
      <c r="R12" s="347">
        <f>'Sheet2_Detail Report'!AN276</f>
        <v>0</v>
      </c>
      <c r="S12" s="347">
        <f>'Sheet2_Detail Report'!AR276</f>
        <v>0</v>
      </c>
      <c r="T12" s="373">
        <f>'Sheet2_Detail Report'!AV276</f>
        <v>0</v>
      </c>
      <c r="U12" s="380">
        <f>SUM(R12:T12)</f>
        <v>0</v>
      </c>
      <c r="V12" s="242">
        <f>SUM(I12)</f>
        <v>4612</v>
      </c>
      <c r="W12" s="243">
        <f>SUM(I12,M12,Q12,U12)</f>
        <v>4612</v>
      </c>
      <c r="X12" s="161"/>
    </row>
    <row r="13" spans="2:24" ht="24.95" customHeight="1">
      <c r="B13" s="493"/>
      <c r="C13" s="488" t="s">
        <v>205</v>
      </c>
      <c r="D13" s="489"/>
      <c r="E13" s="167" t="s">
        <v>200</v>
      </c>
      <c r="F13" s="360">
        <f>IFERROR(F11/F12,0)</f>
        <v>11.936176836861769</v>
      </c>
      <c r="G13" s="348">
        <f t="shared" ref="G13:L13" si="0">IFERROR(G11/G12,0)</f>
        <v>14.457579185520363</v>
      </c>
      <c r="H13" s="374">
        <f t="shared" si="0"/>
        <v>10.716074313408724</v>
      </c>
      <c r="I13" s="381">
        <f>IFERROR(I11/I12,0)</f>
        <v>12.575238508239375</v>
      </c>
      <c r="J13" s="360">
        <f>IFERROR(J11/J12,0)</f>
        <v>0</v>
      </c>
      <c r="K13" s="348">
        <f t="shared" si="0"/>
        <v>0</v>
      </c>
      <c r="L13" s="348">
        <f t="shared" si="0"/>
        <v>0</v>
      </c>
      <c r="M13" s="381">
        <f t="shared" ref="M13:W13" si="1">IFERROR(M11/M12,0)</f>
        <v>0</v>
      </c>
      <c r="N13" s="348">
        <f t="shared" si="1"/>
        <v>0</v>
      </c>
      <c r="O13" s="348">
        <f t="shared" si="1"/>
        <v>0</v>
      </c>
      <c r="P13" s="348">
        <f t="shared" si="1"/>
        <v>0</v>
      </c>
      <c r="Q13" s="381">
        <f t="shared" si="1"/>
        <v>0</v>
      </c>
      <c r="R13" s="348">
        <f t="shared" si="1"/>
        <v>0</v>
      </c>
      <c r="S13" s="348">
        <f t="shared" si="1"/>
        <v>0</v>
      </c>
      <c r="T13" s="374">
        <f t="shared" si="1"/>
        <v>0</v>
      </c>
      <c r="U13" s="381">
        <f t="shared" si="1"/>
        <v>0</v>
      </c>
      <c r="V13" s="245">
        <f t="shared" si="1"/>
        <v>12.575238508239375</v>
      </c>
      <c r="W13" s="246">
        <f t="shared" si="1"/>
        <v>12.575238508239375</v>
      </c>
      <c r="X13" s="342"/>
    </row>
    <row r="14" spans="2:24" ht="24.95" customHeight="1" thickBot="1">
      <c r="B14" s="494"/>
      <c r="C14" s="484" t="s">
        <v>206</v>
      </c>
      <c r="D14" s="485"/>
      <c r="E14" s="168" t="s">
        <v>201</v>
      </c>
      <c r="F14" s="361">
        <f>'Sheet2_Detail Report'!C276</f>
        <v>2215</v>
      </c>
      <c r="G14" s="349">
        <f>'Sheet2_Detail Report'!G276</f>
        <v>2217</v>
      </c>
      <c r="H14" s="375">
        <f>'Sheet2_Detail Report'!K276</f>
        <v>2210</v>
      </c>
      <c r="I14" s="382">
        <f>SUM(F14:H14)</f>
        <v>6642</v>
      </c>
      <c r="J14" s="361">
        <f>'Sheet2_Detail Report'!O276</f>
        <v>0</v>
      </c>
      <c r="K14" s="349">
        <f>'Sheet2_Detail Report'!S276</f>
        <v>0</v>
      </c>
      <c r="L14" s="349">
        <f>'Sheet2_Detail Report'!W276</f>
        <v>0</v>
      </c>
      <c r="M14" s="382">
        <f>SUM(J14:L14)</f>
        <v>0</v>
      </c>
      <c r="N14" s="349">
        <f>'Sheet2_Detail Report'!AA276</f>
        <v>0</v>
      </c>
      <c r="O14" s="349">
        <f>'Sheet2_Detail Report'!AE276</f>
        <v>0</v>
      </c>
      <c r="P14" s="349">
        <f>'Sheet2_Detail Report'!AI276</f>
        <v>0</v>
      </c>
      <c r="Q14" s="382">
        <f>SUM(N14:P14)</f>
        <v>0</v>
      </c>
      <c r="R14" s="349">
        <f>'Sheet2_Detail Report'!AM276</f>
        <v>0</v>
      </c>
      <c r="S14" s="349">
        <f>'Sheet2_Detail Report'!AQ276</f>
        <v>0</v>
      </c>
      <c r="T14" s="375">
        <f>'Sheet2_Detail Report'!AU276</f>
        <v>0</v>
      </c>
      <c r="U14" s="382">
        <f>SUM(R14:T14)</f>
        <v>0</v>
      </c>
      <c r="V14" s="235">
        <f>SUM(I14)</f>
        <v>6642</v>
      </c>
      <c r="W14" s="236">
        <f>SUM(I14,M14,Q14,U14)</f>
        <v>6642</v>
      </c>
      <c r="X14" s="115"/>
    </row>
    <row r="15" spans="2:24" ht="24.95" customHeight="1">
      <c r="B15" s="497" t="s">
        <v>15</v>
      </c>
      <c r="C15" s="486" t="s">
        <v>203</v>
      </c>
      <c r="D15" s="487"/>
      <c r="E15" s="166" t="s">
        <v>200</v>
      </c>
      <c r="F15" s="362">
        <f>'Sheet2_Detail Report'!E411</f>
        <v>21066.47</v>
      </c>
      <c r="G15" s="350">
        <f>'Sheet2_Detail Report'!I411</f>
        <v>21352.466666666667</v>
      </c>
      <c r="H15" s="368">
        <f>'Sheet2_Detail Report'!M411</f>
        <v>19170.996666666666</v>
      </c>
      <c r="I15" s="379">
        <f>SUM(F15:H15)</f>
        <v>61589.933333333334</v>
      </c>
      <c r="J15" s="362">
        <f>'Sheet2_Detail Report'!Q411</f>
        <v>18970</v>
      </c>
      <c r="K15" s="350">
        <f>'Sheet2_Detail Report'!U411</f>
        <v>21313.516666666666</v>
      </c>
      <c r="L15" s="350">
        <f>'Sheet2_Detail Report'!Y411</f>
        <v>28697</v>
      </c>
      <c r="M15" s="379">
        <f>SUM(J15:L15)</f>
        <v>68980.516666666663</v>
      </c>
      <c r="N15" s="350">
        <f>'Sheet2_Detail Report'!AC411</f>
        <v>23672.5</v>
      </c>
      <c r="O15" s="350">
        <f>'Sheet2_Detail Report'!AG411</f>
        <v>21825</v>
      </c>
      <c r="P15" s="350">
        <f>'Sheet2_Detail Report'!AK411</f>
        <v>25114.5</v>
      </c>
      <c r="Q15" s="379">
        <f>SUM(N15:P15)</f>
        <v>70612</v>
      </c>
      <c r="R15" s="350">
        <f>'Sheet2_Detail Report'!AO411</f>
        <v>23659</v>
      </c>
      <c r="S15" s="350">
        <f>'Sheet2_Detail Report'!AS411</f>
        <v>26565</v>
      </c>
      <c r="T15" s="368">
        <f>'Sheet2_Detail Report'!AW411</f>
        <v>20476.5</v>
      </c>
      <c r="U15" s="379">
        <f>SUM(R15:T15)</f>
        <v>70700.5</v>
      </c>
      <c r="V15" s="239">
        <f>SUM(I15)</f>
        <v>61589.933333333334</v>
      </c>
      <c r="W15" s="240">
        <f>SUM(I15,M15,Q15,U15)</f>
        <v>271882.95</v>
      </c>
      <c r="X15" s="241"/>
    </row>
    <row r="16" spans="2:24" ht="24.95" customHeight="1">
      <c r="B16" s="498"/>
      <c r="C16" s="488" t="s">
        <v>204</v>
      </c>
      <c r="D16" s="489"/>
      <c r="E16" s="167" t="s">
        <v>201</v>
      </c>
      <c r="F16" s="363">
        <f>'Sheet2_Detail Report'!D411</f>
        <v>1669</v>
      </c>
      <c r="G16" s="351">
        <f>'Sheet2_Detail Report'!H411</f>
        <v>1690</v>
      </c>
      <c r="H16" s="376">
        <f>'Sheet2_Detail Report'!L411</f>
        <v>1490</v>
      </c>
      <c r="I16" s="380">
        <f>SUM(F16:H16)</f>
        <v>4849</v>
      </c>
      <c r="J16" s="363">
        <f>'Sheet2_Detail Report'!P411</f>
        <v>1488</v>
      </c>
      <c r="K16" s="351">
        <f>'Sheet2_Detail Report'!T411</f>
        <v>1613</v>
      </c>
      <c r="L16" s="351">
        <f>'Sheet2_Detail Report'!X411</f>
        <v>1829</v>
      </c>
      <c r="M16" s="380">
        <f>SUM(J16:L16)</f>
        <v>4930</v>
      </c>
      <c r="N16" s="351">
        <f>'Sheet2_Detail Report'!AB411</f>
        <v>1670</v>
      </c>
      <c r="O16" s="351">
        <f>'Sheet2_Detail Report'!AF411</f>
        <v>1690</v>
      </c>
      <c r="P16" s="351">
        <f>'Sheet2_Detail Report'!AJ411</f>
        <v>1778</v>
      </c>
      <c r="Q16" s="380">
        <f>SUM(N16:P16)</f>
        <v>5138</v>
      </c>
      <c r="R16" s="351">
        <f>'Sheet2_Detail Report'!AN411</f>
        <v>1804</v>
      </c>
      <c r="S16" s="351">
        <f>'Sheet2_Detail Report'!AR411</f>
        <v>1773</v>
      </c>
      <c r="T16" s="376">
        <f>'Sheet2_Detail Report'!AV411</f>
        <v>1533</v>
      </c>
      <c r="U16" s="380">
        <f>SUM(R16:T16)</f>
        <v>5110</v>
      </c>
      <c r="V16" s="242">
        <f>SUM(I16)</f>
        <v>4849</v>
      </c>
      <c r="W16" s="243">
        <f>SUM(I16,M16,Q16,U16)</f>
        <v>20027</v>
      </c>
      <c r="X16" s="244"/>
    </row>
    <row r="17" spans="2:25" s="162" customFormat="1" ht="24.95" customHeight="1">
      <c r="B17" s="498"/>
      <c r="C17" s="488" t="s">
        <v>205</v>
      </c>
      <c r="D17" s="489"/>
      <c r="E17" s="167" t="s">
        <v>200</v>
      </c>
      <c r="F17" s="360">
        <f>IFERROR(F15/F16,0)</f>
        <v>12.622210904733373</v>
      </c>
      <c r="G17" s="348">
        <f t="shared" ref="G17:L17" si="2">IFERROR(G15/G16,0)</f>
        <v>12.634595660749508</v>
      </c>
      <c r="H17" s="374">
        <f t="shared" si="2"/>
        <v>12.866440715883668</v>
      </c>
      <c r="I17" s="381">
        <f>IFERROR(I15/I16,0)</f>
        <v>12.701574207740428</v>
      </c>
      <c r="J17" s="360">
        <f>IFERROR(J15/J16,0)</f>
        <v>12.748655913978494</v>
      </c>
      <c r="K17" s="348">
        <f t="shared" si="2"/>
        <v>13.213587518082248</v>
      </c>
      <c r="L17" s="348">
        <f t="shared" si="2"/>
        <v>15.689994532531438</v>
      </c>
      <c r="M17" s="381">
        <f t="shared" ref="M17:W17" si="3">IFERROR(M15/M16,0)</f>
        <v>13.991991210277213</v>
      </c>
      <c r="N17" s="348">
        <f t="shared" si="3"/>
        <v>14.175149700598803</v>
      </c>
      <c r="O17" s="348">
        <f t="shared" si="3"/>
        <v>12.914201183431953</v>
      </c>
      <c r="P17" s="348">
        <f t="shared" si="3"/>
        <v>14.125140607424072</v>
      </c>
      <c r="Q17" s="381">
        <f t="shared" si="3"/>
        <v>13.743090696769171</v>
      </c>
      <c r="R17" s="348">
        <f t="shared" si="3"/>
        <v>13.114745011086475</v>
      </c>
      <c r="S17" s="348">
        <f t="shared" si="3"/>
        <v>14.983079526226735</v>
      </c>
      <c r="T17" s="374">
        <f t="shared" si="3"/>
        <v>13.357142857142858</v>
      </c>
      <c r="U17" s="381">
        <f t="shared" si="3"/>
        <v>13.835714285714285</v>
      </c>
      <c r="V17" s="245">
        <f t="shared" si="3"/>
        <v>12.701574207740428</v>
      </c>
      <c r="W17" s="246">
        <f t="shared" si="3"/>
        <v>13.575820142807212</v>
      </c>
      <c r="X17" s="247"/>
    </row>
    <row r="18" spans="2:25" ht="24.95" customHeight="1" thickBot="1">
      <c r="B18" s="499"/>
      <c r="C18" s="484" t="s">
        <v>206</v>
      </c>
      <c r="D18" s="485"/>
      <c r="E18" s="168" t="s">
        <v>201</v>
      </c>
      <c r="F18" s="364">
        <f>'Sheet2_Detail Report'!C411</f>
        <v>2231</v>
      </c>
      <c r="G18" s="352">
        <f>'Sheet2_Detail Report'!G411</f>
        <v>2241</v>
      </c>
      <c r="H18" s="369">
        <f>'Sheet2_Detail Report'!K411</f>
        <v>2240</v>
      </c>
      <c r="I18" s="382">
        <f>SUM(F18:H18)</f>
        <v>6712</v>
      </c>
      <c r="J18" s="364">
        <f>'Sheet2_Detail Report'!O411</f>
        <v>2232</v>
      </c>
      <c r="K18" s="352">
        <f>'Sheet2_Detail Report'!S411</f>
        <v>2234</v>
      </c>
      <c r="L18" s="352">
        <f>'Sheet2_Detail Report'!W411</f>
        <v>2227</v>
      </c>
      <c r="M18" s="382">
        <f>SUM(J18:L18)</f>
        <v>6693</v>
      </c>
      <c r="N18" s="352">
        <f>'Sheet2_Detail Report'!AA411</f>
        <v>2227</v>
      </c>
      <c r="O18" s="352">
        <f>'Sheet2_Detail Report'!AE411</f>
        <v>2237</v>
      </c>
      <c r="P18" s="352">
        <f>'Sheet2_Detail Report'!AI411</f>
        <v>2229</v>
      </c>
      <c r="Q18" s="382">
        <f>SUM(N18:P18)</f>
        <v>6693</v>
      </c>
      <c r="R18" s="352">
        <f>'Sheet2_Detail Report'!AM411</f>
        <v>2235</v>
      </c>
      <c r="S18" s="352">
        <f>'Sheet2_Detail Report'!AQ411</f>
        <v>2232</v>
      </c>
      <c r="T18" s="369">
        <f>'Sheet2_Detail Report'!AU411</f>
        <v>2233</v>
      </c>
      <c r="U18" s="382">
        <f>SUM(R18:T18)</f>
        <v>6700</v>
      </c>
      <c r="V18" s="235">
        <f>SUM(I18)</f>
        <v>6712</v>
      </c>
      <c r="W18" s="236">
        <f>SUM(I18,M18,Q18,U18)</f>
        <v>26798</v>
      </c>
      <c r="X18" s="115"/>
    </row>
    <row r="19" spans="2:25" ht="28.5" customHeight="1" thickBot="1">
      <c r="B19" s="500" t="s">
        <v>271</v>
      </c>
      <c r="C19" s="501"/>
      <c r="D19" s="502"/>
      <c r="E19" s="166" t="s">
        <v>202</v>
      </c>
      <c r="F19" s="353">
        <f>IFERROR(F11/F15,0)</f>
        <v>0.90995311506863741</v>
      </c>
      <c r="G19" s="353">
        <f>IFERROR(G11/G15,0)</f>
        <v>1.1970982275271864</v>
      </c>
      <c r="H19" s="377">
        <f>IFERROR(H11/H15,0)</f>
        <v>0.6920088835583057</v>
      </c>
      <c r="I19" s="383">
        <f>IFERROR(I11/I15,0)</f>
        <v>0.94166362684811045</v>
      </c>
      <c r="J19" s="353">
        <f t="shared" ref="J19:L19" si="4">IFERROR(J11/J15,0)</f>
        <v>0</v>
      </c>
      <c r="K19" s="353">
        <f t="shared" si="4"/>
        <v>0</v>
      </c>
      <c r="L19" s="353">
        <f t="shared" si="4"/>
        <v>0</v>
      </c>
      <c r="M19" s="383">
        <f t="shared" ref="M19:W19" si="5">IFERROR(M11/M15,0)</f>
        <v>0</v>
      </c>
      <c r="N19" s="353">
        <f t="shared" si="5"/>
        <v>0</v>
      </c>
      <c r="O19" s="353">
        <f t="shared" si="5"/>
        <v>0</v>
      </c>
      <c r="P19" s="353">
        <f t="shared" si="5"/>
        <v>0</v>
      </c>
      <c r="Q19" s="383">
        <f t="shared" si="5"/>
        <v>0</v>
      </c>
      <c r="R19" s="353">
        <f t="shared" si="5"/>
        <v>0</v>
      </c>
      <c r="S19" s="353">
        <f t="shared" si="5"/>
        <v>0</v>
      </c>
      <c r="T19" s="353">
        <f t="shared" si="5"/>
        <v>0</v>
      </c>
      <c r="U19" s="383">
        <f t="shared" si="5"/>
        <v>0</v>
      </c>
      <c r="V19" s="163">
        <f t="shared" si="5"/>
        <v>0.94166362684811045</v>
      </c>
      <c r="W19" s="164">
        <f t="shared" si="5"/>
        <v>0.21331606119471633</v>
      </c>
      <c r="X19" s="165"/>
    </row>
    <row r="20" spans="2:25" ht="28.5" customHeight="1" thickBot="1">
      <c r="B20" s="503" t="s">
        <v>272</v>
      </c>
      <c r="C20" s="504"/>
      <c r="D20" s="505"/>
      <c r="E20" s="169" t="s">
        <v>202</v>
      </c>
      <c r="F20" s="354">
        <f>IFERROR(F13/F17,0)</f>
        <v>0.94564866067842845</v>
      </c>
      <c r="G20" s="354">
        <f t="shared" ref="G20:L20" si="6">IFERROR(G13/G17,0)</f>
        <v>1.1442850704303988</v>
      </c>
      <c r="H20" s="378">
        <f t="shared" si="6"/>
        <v>0.83287014257017411</v>
      </c>
      <c r="I20" s="384">
        <f>IFERROR(I13/I17,0)</f>
        <v>0.9900535400230891</v>
      </c>
      <c r="J20" s="354">
        <f t="shared" si="6"/>
        <v>0</v>
      </c>
      <c r="K20" s="354">
        <f t="shared" si="6"/>
        <v>0</v>
      </c>
      <c r="L20" s="354">
        <f t="shared" si="6"/>
        <v>0</v>
      </c>
      <c r="M20" s="384">
        <f t="shared" ref="M20:W20" si="7">IFERROR(M13/M17,0)</f>
        <v>0</v>
      </c>
      <c r="N20" s="354">
        <f t="shared" si="7"/>
        <v>0</v>
      </c>
      <c r="O20" s="354">
        <f t="shared" si="7"/>
        <v>0</v>
      </c>
      <c r="P20" s="354">
        <f t="shared" si="7"/>
        <v>0</v>
      </c>
      <c r="Q20" s="384">
        <f t="shared" si="7"/>
        <v>0</v>
      </c>
      <c r="R20" s="354">
        <f t="shared" si="7"/>
        <v>0</v>
      </c>
      <c r="S20" s="354">
        <f t="shared" si="7"/>
        <v>0</v>
      </c>
      <c r="T20" s="354">
        <f t="shared" si="7"/>
        <v>0</v>
      </c>
      <c r="U20" s="384">
        <f t="shared" si="7"/>
        <v>0</v>
      </c>
      <c r="V20" s="159">
        <f t="shared" si="7"/>
        <v>0.9900535400230891</v>
      </c>
      <c r="W20" s="116">
        <f t="shared" si="7"/>
        <v>0.92629678177506136</v>
      </c>
      <c r="X20" s="115"/>
    </row>
    <row r="21" spans="2:25" ht="10.5" customHeight="1">
      <c r="C21" s="23"/>
      <c r="D21" s="23"/>
      <c r="E21" s="23"/>
      <c r="F21" s="24"/>
      <c r="G21" s="24"/>
      <c r="H21" s="24"/>
      <c r="I21" s="24"/>
      <c r="J21" s="134"/>
      <c r="K21" s="136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5"/>
      <c r="Y21" s="26"/>
    </row>
    <row r="22" spans="2:25" ht="15.75">
      <c r="B22" s="248" t="s">
        <v>197</v>
      </c>
      <c r="C22" s="8"/>
      <c r="D22" s="8"/>
      <c r="E22" s="8"/>
      <c r="F22" s="8"/>
      <c r="G22" s="8"/>
      <c r="H22" s="8"/>
      <c r="I22" s="8"/>
      <c r="J22" s="8"/>
      <c r="K22" s="138"/>
      <c r="L22" s="145"/>
      <c r="M22" s="145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2:25" ht="8.1" customHeight="1" thickBot="1"/>
    <row r="24" spans="2:25" ht="30.75" thickBot="1">
      <c r="B24" s="22"/>
      <c r="C24" s="22"/>
      <c r="D24" s="22"/>
      <c r="E24" s="233" t="s">
        <v>116</v>
      </c>
      <c r="F24" s="356" t="s">
        <v>2</v>
      </c>
      <c r="G24" s="357" t="s">
        <v>3</v>
      </c>
      <c r="H24" s="357" t="s">
        <v>4</v>
      </c>
      <c r="I24" s="345" t="s">
        <v>215</v>
      </c>
      <c r="J24" s="357" t="s">
        <v>5</v>
      </c>
      <c r="K24" s="357" t="s">
        <v>6</v>
      </c>
      <c r="L24" s="357" t="s">
        <v>7</v>
      </c>
      <c r="M24" s="345" t="s">
        <v>216</v>
      </c>
      <c r="N24" s="357" t="s">
        <v>8</v>
      </c>
      <c r="O24" s="357" t="s">
        <v>9</v>
      </c>
      <c r="P24" s="357" t="s">
        <v>10</v>
      </c>
      <c r="Q24" s="345" t="s">
        <v>217</v>
      </c>
      <c r="R24" s="357" t="s">
        <v>11</v>
      </c>
      <c r="S24" s="357" t="s">
        <v>12</v>
      </c>
      <c r="T24" s="367" t="s">
        <v>13</v>
      </c>
      <c r="U24" s="345" t="s">
        <v>218</v>
      </c>
      <c r="V24" s="158" t="s">
        <v>180</v>
      </c>
      <c r="W24" s="160" t="s">
        <v>181</v>
      </c>
      <c r="X24" s="118" t="s">
        <v>32</v>
      </c>
    </row>
    <row r="25" spans="2:25" ht="23.45" customHeight="1">
      <c r="B25" s="492" t="s">
        <v>270</v>
      </c>
      <c r="C25" s="490" t="s">
        <v>203</v>
      </c>
      <c r="D25" s="491"/>
      <c r="E25" s="166" t="s">
        <v>200</v>
      </c>
      <c r="F25" s="358">
        <f>'Sheet2_Detail Report'!E683</f>
        <v>34</v>
      </c>
      <c r="G25" s="346">
        <f>'Sheet2_Detail Report'!I683</f>
        <v>16</v>
      </c>
      <c r="H25" s="346">
        <f>'Sheet2_Detail Report'!M683</f>
        <v>23</v>
      </c>
      <c r="I25" s="379">
        <f>SUM(F25:H25)</f>
        <v>73</v>
      </c>
      <c r="J25" s="346">
        <f>'Sheet2_Detail Report'!Q683</f>
        <v>0</v>
      </c>
      <c r="K25" s="346">
        <f>'Sheet2_Detail Report'!U683</f>
        <v>0</v>
      </c>
      <c r="L25" s="346">
        <f>'Sheet2_Detail Report'!Y683</f>
        <v>0</v>
      </c>
      <c r="M25" s="379">
        <f>SUM(J25:L25)</f>
        <v>0</v>
      </c>
      <c r="N25" s="346">
        <f>'Sheet2_Detail Report'!AC683</f>
        <v>0</v>
      </c>
      <c r="O25" s="346">
        <f>'Sheet2_Detail Report'!AG683</f>
        <v>0</v>
      </c>
      <c r="P25" s="365">
        <f>'Sheet2_Detail Report'!AK683</f>
        <v>0</v>
      </c>
      <c r="Q25" s="379">
        <f>SUM(N25:P25)</f>
        <v>0</v>
      </c>
      <c r="R25" s="387">
        <f>'Sheet2_Detail Report'!AO683</f>
        <v>0</v>
      </c>
      <c r="S25" s="387">
        <f>'Sheet2_Detail Report'!AS683</f>
        <v>0</v>
      </c>
      <c r="T25" s="388">
        <f>'Sheet2_Detail Report'!AW683</f>
        <v>0</v>
      </c>
      <c r="U25" s="370">
        <f>SUM(R25:T25)</f>
        <v>0</v>
      </c>
      <c r="V25" s="239">
        <f>SUM(I25)</f>
        <v>73</v>
      </c>
      <c r="W25" s="240">
        <f>SUM(I25,M25,Q25,U25)</f>
        <v>73</v>
      </c>
      <c r="X25" s="143"/>
    </row>
    <row r="26" spans="2:25" ht="23.45" customHeight="1">
      <c r="B26" s="493"/>
      <c r="C26" s="488" t="s">
        <v>204</v>
      </c>
      <c r="D26" s="489"/>
      <c r="E26" s="167" t="s">
        <v>201</v>
      </c>
      <c r="F26" s="359">
        <f>'Sheet2_Detail Report'!D683</f>
        <v>6</v>
      </c>
      <c r="G26" s="347">
        <f>'Sheet2_Detail Report'!H683</f>
        <v>2</v>
      </c>
      <c r="H26" s="347">
        <f>'Sheet2_Detail Report'!L683</f>
        <v>4</v>
      </c>
      <c r="I26" s="380">
        <f>SUM(F26:H26)</f>
        <v>12</v>
      </c>
      <c r="J26" s="347">
        <f>'Sheet2_Detail Report'!P683</f>
        <v>0</v>
      </c>
      <c r="K26" s="347">
        <f>'Sheet2_Detail Report'!T683</f>
        <v>0</v>
      </c>
      <c r="L26" s="347">
        <f>'Sheet2_Detail Report'!X683</f>
        <v>0</v>
      </c>
      <c r="M26" s="380">
        <f>SUM(J26:L26)</f>
        <v>0</v>
      </c>
      <c r="N26" s="347">
        <f>'Sheet2_Detail Report'!AB683</f>
        <v>0</v>
      </c>
      <c r="O26" s="347">
        <f>'Sheet2_Detail Report'!AF683</f>
        <v>0</v>
      </c>
      <c r="P26" s="347">
        <f>'Sheet2_Detail Report'!AJ683</f>
        <v>0</v>
      </c>
      <c r="Q26" s="380">
        <f>SUM(N26:P26)</f>
        <v>0</v>
      </c>
      <c r="R26" s="348">
        <f>'Sheet2_Detail Report'!AN683</f>
        <v>0</v>
      </c>
      <c r="S26" s="348">
        <f>'Sheet2_Detail Report'!AR683</f>
        <v>0</v>
      </c>
      <c r="T26" s="389">
        <f>'Sheet2_Detail Report'!AV683</f>
        <v>0</v>
      </c>
      <c r="U26" s="355">
        <f>SUM(R26:T26)</f>
        <v>0</v>
      </c>
      <c r="V26" s="242">
        <f>SUM(I26)</f>
        <v>12</v>
      </c>
      <c r="W26" s="243">
        <f>SUM(I26,M26,Q26,U26)</f>
        <v>12</v>
      </c>
      <c r="X26" s="114"/>
    </row>
    <row r="27" spans="2:25" ht="23.45" customHeight="1">
      <c r="B27" s="493"/>
      <c r="C27" s="488" t="s">
        <v>205</v>
      </c>
      <c r="D27" s="489"/>
      <c r="E27" s="167" t="s">
        <v>200</v>
      </c>
      <c r="F27" s="360">
        <f>IFERROR(F25/F26,0)</f>
        <v>5.666666666666667</v>
      </c>
      <c r="G27" s="348">
        <f t="shared" ref="G27:L27" si="8">IFERROR(G25/G26,0)</f>
        <v>8</v>
      </c>
      <c r="H27" s="348">
        <f t="shared" si="8"/>
        <v>5.75</v>
      </c>
      <c r="I27" s="381">
        <f>IFERROR(I25/I26,0)</f>
        <v>6.083333333333333</v>
      </c>
      <c r="J27" s="348">
        <f>IFERROR(J25/J26,0)</f>
        <v>0</v>
      </c>
      <c r="K27" s="348">
        <f t="shared" si="8"/>
        <v>0</v>
      </c>
      <c r="L27" s="348">
        <f t="shared" si="8"/>
        <v>0</v>
      </c>
      <c r="M27" s="381">
        <f t="shared" ref="M27:T27" si="9">IFERROR(M25/M26,0)</f>
        <v>0</v>
      </c>
      <c r="N27" s="348">
        <f t="shared" si="9"/>
        <v>0</v>
      </c>
      <c r="O27" s="348">
        <f t="shared" si="9"/>
        <v>0</v>
      </c>
      <c r="P27" s="348">
        <f t="shared" si="9"/>
        <v>0</v>
      </c>
      <c r="Q27" s="381">
        <f t="shared" si="9"/>
        <v>0</v>
      </c>
      <c r="R27" s="348">
        <f t="shared" si="9"/>
        <v>0</v>
      </c>
      <c r="S27" s="348">
        <f t="shared" si="9"/>
        <v>0</v>
      </c>
      <c r="T27" s="389">
        <f t="shared" si="9"/>
        <v>0</v>
      </c>
      <c r="U27" s="355">
        <f>IFERROR(U25/U26,0)*COUNTIFS('Sheet2_Detail Report'!AN546:AX546,"&lt;&gt;0",'Sheet2_Detail Report'!$AN$12:$AX$12,"HC-OT")</f>
        <v>0</v>
      </c>
      <c r="V27" s="245">
        <f>IFERROR(V25/V26,0)</f>
        <v>6.083333333333333</v>
      </c>
      <c r="W27" s="246">
        <f>IFERROR(W25/W26,0)</f>
        <v>6.083333333333333</v>
      </c>
      <c r="X27" s="114"/>
    </row>
    <row r="28" spans="2:25" ht="23.45" customHeight="1" thickBot="1">
      <c r="B28" s="494"/>
      <c r="C28" s="495" t="s">
        <v>206</v>
      </c>
      <c r="D28" s="496"/>
      <c r="E28" s="168" t="s">
        <v>201</v>
      </c>
      <c r="F28" s="366">
        <f>'Sheet2_Detail Report'!C683</f>
        <v>105</v>
      </c>
      <c r="G28" s="366">
        <f>'Sheet2_Detail Report'!G683</f>
        <v>105</v>
      </c>
      <c r="H28" s="366">
        <f>'Sheet2_Detail Report'!K683</f>
        <v>104</v>
      </c>
      <c r="I28" s="382">
        <f>SUM(F28:H28)</f>
        <v>314</v>
      </c>
      <c r="J28" s="366">
        <f>'Sheet2_Detail Report'!O683</f>
        <v>0</v>
      </c>
      <c r="K28" s="366">
        <f>'Sheet2_Detail Report'!S683</f>
        <v>0</v>
      </c>
      <c r="L28" s="366">
        <f>'Sheet2_Detail Report'!W683</f>
        <v>0</v>
      </c>
      <c r="M28" s="382">
        <f>SUM(J28:L28)</f>
        <v>0</v>
      </c>
      <c r="N28" s="366">
        <f>'Sheet2_Detail Report'!AA683</f>
        <v>0</v>
      </c>
      <c r="O28" s="366">
        <f>'Sheet2_Detail Report'!AE683</f>
        <v>0</v>
      </c>
      <c r="P28" s="366">
        <f>'Sheet2_Detail Report'!AI683</f>
        <v>0</v>
      </c>
      <c r="Q28" s="382">
        <f>SUM(N28:P28)</f>
        <v>0</v>
      </c>
      <c r="R28" s="366">
        <f>'Sheet2_Detail Report'!AM683</f>
        <v>0</v>
      </c>
      <c r="S28" s="366">
        <f>'Sheet2_Detail Report'!AQ683</f>
        <v>0</v>
      </c>
      <c r="T28" s="390">
        <f>'Sheet2_Detail Report'!AU683</f>
        <v>0</v>
      </c>
      <c r="U28" s="371">
        <f>SUM(R28:T28)</f>
        <v>0</v>
      </c>
      <c r="V28" s="235">
        <f>SUM(I28)</f>
        <v>314</v>
      </c>
      <c r="W28" s="236">
        <f>SUM(I28,M28,Q28,U28)</f>
        <v>314</v>
      </c>
      <c r="X28" s="170"/>
    </row>
    <row r="29" spans="2:25" ht="24.95" customHeight="1">
      <c r="B29" s="497" t="s">
        <v>15</v>
      </c>
      <c r="C29" s="486" t="s">
        <v>203</v>
      </c>
      <c r="D29" s="487"/>
      <c r="E29" s="166" t="s">
        <v>200</v>
      </c>
      <c r="F29" s="358">
        <v>0</v>
      </c>
      <c r="G29" s="346">
        <v>0</v>
      </c>
      <c r="H29" s="346">
        <v>0</v>
      </c>
      <c r="I29" s="379">
        <f>SUM(F29:H29)</f>
        <v>0</v>
      </c>
      <c r="J29" s="358">
        <v>0</v>
      </c>
      <c r="K29" s="346">
        <v>0</v>
      </c>
      <c r="L29" s="346">
        <v>0</v>
      </c>
      <c r="M29" s="379">
        <f>SUM(J29:L29)</f>
        <v>0</v>
      </c>
      <c r="N29" s="358">
        <v>0</v>
      </c>
      <c r="O29" s="346">
        <v>0</v>
      </c>
      <c r="P29" s="346">
        <v>0</v>
      </c>
      <c r="Q29" s="379">
        <f>SUM(N29:P29)</f>
        <v>0</v>
      </c>
      <c r="R29" s="387">
        <f>'Sheet2_Detail Report'!AO819</f>
        <v>2</v>
      </c>
      <c r="S29" s="387">
        <f>'Sheet2_Detail Report'!AS819</f>
        <v>8.5</v>
      </c>
      <c r="T29" s="388">
        <f>'Sheet2_Detail Report'!AW819</f>
        <v>6</v>
      </c>
      <c r="U29" s="370">
        <f>SUM(R29:T29)</f>
        <v>16.5</v>
      </c>
      <c r="V29" s="239">
        <f>SUM(I29)</f>
        <v>0</v>
      </c>
      <c r="W29" s="289">
        <f>SUM(I29,M29,Q29,U29)</f>
        <v>16.5</v>
      </c>
      <c r="X29" s="143"/>
    </row>
    <row r="30" spans="2:25" ht="24.95" customHeight="1">
      <c r="B30" s="498"/>
      <c r="C30" s="488" t="s">
        <v>204</v>
      </c>
      <c r="D30" s="489"/>
      <c r="E30" s="167" t="s">
        <v>201</v>
      </c>
      <c r="F30" s="359">
        <v>0</v>
      </c>
      <c r="G30" s="347">
        <v>0</v>
      </c>
      <c r="H30" s="347">
        <v>0</v>
      </c>
      <c r="I30" s="380">
        <f>SUM(F30:H30)</f>
        <v>0</v>
      </c>
      <c r="J30" s="359">
        <v>0</v>
      </c>
      <c r="K30" s="347">
        <v>0</v>
      </c>
      <c r="L30" s="347">
        <v>0</v>
      </c>
      <c r="M30" s="380">
        <f>SUM(J30:L30)</f>
        <v>0</v>
      </c>
      <c r="N30" s="359">
        <v>0</v>
      </c>
      <c r="O30" s="347">
        <v>0</v>
      </c>
      <c r="P30" s="347">
        <v>0</v>
      </c>
      <c r="Q30" s="380">
        <f>SUM(N30:P30)</f>
        <v>0</v>
      </c>
      <c r="R30" s="348">
        <f>'Sheet2_Detail Report'!AN819</f>
        <v>1</v>
      </c>
      <c r="S30" s="348">
        <f>'Sheet2_Detail Report'!AR819</f>
        <v>1</v>
      </c>
      <c r="T30" s="389">
        <f>'Sheet2_Detail Report'!AV819</f>
        <v>1</v>
      </c>
      <c r="U30" s="355">
        <f>SUM(R30:T30)</f>
        <v>3</v>
      </c>
      <c r="V30" s="242">
        <f>SUM(I30)</f>
        <v>0</v>
      </c>
      <c r="W30" s="243">
        <f>SUM(I30,M30,Q30,U30)</f>
        <v>3</v>
      </c>
      <c r="X30" s="114"/>
    </row>
    <row r="31" spans="2:25" ht="24.95" customHeight="1">
      <c r="B31" s="498"/>
      <c r="C31" s="488" t="s">
        <v>205</v>
      </c>
      <c r="D31" s="489"/>
      <c r="E31" s="167" t="s">
        <v>200</v>
      </c>
      <c r="F31" s="360">
        <f>IFERROR(F29/F30,0)</f>
        <v>0</v>
      </c>
      <c r="G31" s="348">
        <f t="shared" ref="G31:H31" si="10">IFERROR(G29/G30,0)</f>
        <v>0</v>
      </c>
      <c r="H31" s="348">
        <f t="shared" si="10"/>
        <v>0</v>
      </c>
      <c r="I31" s="381">
        <f>IFERROR(I29/I30,0)</f>
        <v>0</v>
      </c>
      <c r="J31" s="360">
        <f>IFERROR(J29/J30,0)</f>
        <v>0</v>
      </c>
      <c r="K31" s="348">
        <f t="shared" ref="K31:L31" si="11">IFERROR(K29/K30,0)</f>
        <v>0</v>
      </c>
      <c r="L31" s="348">
        <f t="shared" si="11"/>
        <v>0</v>
      </c>
      <c r="M31" s="381">
        <f>IFERROR(M29/M30,0)</f>
        <v>0</v>
      </c>
      <c r="N31" s="360">
        <f>IFERROR(N29/N30,0)</f>
        <v>0</v>
      </c>
      <c r="O31" s="348">
        <f t="shared" ref="O31:P31" si="12">IFERROR(O29/O30,0)</f>
        <v>0</v>
      </c>
      <c r="P31" s="348">
        <f t="shared" si="12"/>
        <v>0</v>
      </c>
      <c r="Q31" s="381">
        <f>IFERROR(Q29/Q30,0)</f>
        <v>0</v>
      </c>
      <c r="R31" s="348">
        <f>IFERROR(R29/R30,0)</f>
        <v>2</v>
      </c>
      <c r="S31" s="348">
        <f>IFERROR(S29/S30,0)</f>
        <v>8.5</v>
      </c>
      <c r="T31" s="389">
        <f>IFERROR(T29/T30,0)</f>
        <v>6</v>
      </c>
      <c r="U31" s="355">
        <f>IFERROR(U29/U30,0)*COUNTIFS('Sheet2_Detail Report'!AN550:AX550,"&lt;&gt;0",'Sheet2_Detail Report'!$AN$12:$AX$12,"HC-OT")</f>
        <v>16.5</v>
      </c>
      <c r="V31" s="245">
        <f>IFERROR(V29/V30,0)</f>
        <v>0</v>
      </c>
      <c r="W31" s="246">
        <f>IFERROR(W29/W30,0)</f>
        <v>5.5</v>
      </c>
      <c r="X31" s="114"/>
    </row>
    <row r="32" spans="2:25" ht="24.95" customHeight="1" thickBot="1">
      <c r="B32" s="499"/>
      <c r="C32" s="484" t="s">
        <v>206</v>
      </c>
      <c r="D32" s="485"/>
      <c r="E32" s="168" t="s">
        <v>201</v>
      </c>
      <c r="F32" s="366">
        <v>0</v>
      </c>
      <c r="G32" s="366">
        <v>0</v>
      </c>
      <c r="H32" s="366">
        <v>0</v>
      </c>
      <c r="I32" s="382">
        <f>SUM(F32:H32)</f>
        <v>0</v>
      </c>
      <c r="J32" s="366">
        <v>0</v>
      </c>
      <c r="K32" s="366">
        <v>0</v>
      </c>
      <c r="L32" s="366">
        <v>0</v>
      </c>
      <c r="M32" s="382">
        <f>SUM(J32:L32)</f>
        <v>0</v>
      </c>
      <c r="N32" s="366">
        <v>0</v>
      </c>
      <c r="O32" s="366">
        <v>0</v>
      </c>
      <c r="P32" s="366">
        <v>0</v>
      </c>
      <c r="Q32" s="382">
        <f>SUM(N32:P32)</f>
        <v>0</v>
      </c>
      <c r="R32" s="366">
        <f>'Sheet2_Detail Report'!AM819</f>
        <v>93</v>
      </c>
      <c r="S32" s="366">
        <f>'Sheet2_Detail Report'!AQ819</f>
        <v>93</v>
      </c>
      <c r="T32" s="390">
        <f>'Sheet2_Detail Report'!AU819</f>
        <v>93</v>
      </c>
      <c r="U32" s="371">
        <f>SUM(R32:T32)</f>
        <v>279</v>
      </c>
      <c r="V32" s="235">
        <f>SUM(I32)</f>
        <v>0</v>
      </c>
      <c r="W32" s="236">
        <f>SUM(I32,M32,Q32,U32)</f>
        <v>279</v>
      </c>
      <c r="X32" s="170"/>
    </row>
    <row r="33" spans="2:25" ht="28.5" customHeight="1" thickBot="1">
      <c r="B33" s="500" t="s">
        <v>271</v>
      </c>
      <c r="C33" s="501"/>
      <c r="D33" s="502"/>
      <c r="E33" s="166" t="s">
        <v>202</v>
      </c>
      <c r="F33" s="353">
        <f>IFERROR(F25/F29,0)</f>
        <v>0</v>
      </c>
      <c r="G33" s="353">
        <f>IFERROR(G25/G29,0)</f>
        <v>0</v>
      </c>
      <c r="H33" s="377">
        <f>IFERROR(H25/H29,0)</f>
        <v>0</v>
      </c>
      <c r="I33" s="383">
        <f>IFERROR(I25/I29,0)</f>
        <v>0</v>
      </c>
      <c r="J33" s="353">
        <f t="shared" ref="J33:L33" si="13">IFERROR(J25/J29,0)</f>
        <v>0</v>
      </c>
      <c r="K33" s="353">
        <f t="shared" si="13"/>
        <v>0</v>
      </c>
      <c r="L33" s="353">
        <f t="shared" si="13"/>
        <v>0</v>
      </c>
      <c r="M33" s="383">
        <f t="shared" ref="M33:W33" si="14">IFERROR(M25/M29,0)</f>
        <v>0</v>
      </c>
      <c r="N33" s="353">
        <f t="shared" si="14"/>
        <v>0</v>
      </c>
      <c r="O33" s="353">
        <f t="shared" si="14"/>
        <v>0</v>
      </c>
      <c r="P33" s="353">
        <f t="shared" si="14"/>
        <v>0</v>
      </c>
      <c r="Q33" s="383">
        <f t="shared" si="14"/>
        <v>0</v>
      </c>
      <c r="R33" s="353">
        <f t="shared" si="14"/>
        <v>0</v>
      </c>
      <c r="S33" s="353">
        <f t="shared" si="14"/>
        <v>0</v>
      </c>
      <c r="T33" s="353">
        <f t="shared" si="14"/>
        <v>0</v>
      </c>
      <c r="U33" s="383">
        <f t="shared" si="14"/>
        <v>0</v>
      </c>
      <c r="V33" s="163">
        <f t="shared" si="14"/>
        <v>0</v>
      </c>
      <c r="W33" s="164">
        <f t="shared" si="14"/>
        <v>4.4242424242424239</v>
      </c>
      <c r="X33" s="165"/>
    </row>
    <row r="34" spans="2:25" ht="28.5" customHeight="1" thickBot="1">
      <c r="B34" s="503" t="s">
        <v>272</v>
      </c>
      <c r="C34" s="504"/>
      <c r="D34" s="505"/>
      <c r="E34" s="169" t="s">
        <v>202</v>
      </c>
      <c r="F34" s="354">
        <f>IFERROR(F27/F31,0)</f>
        <v>0</v>
      </c>
      <c r="G34" s="354">
        <f t="shared" ref="G34:H34" si="15">IFERROR(G27/G31,0)</f>
        <v>0</v>
      </c>
      <c r="H34" s="378">
        <f t="shared" si="15"/>
        <v>0</v>
      </c>
      <c r="I34" s="384">
        <f>IFERROR(I27/I31,0)</f>
        <v>0</v>
      </c>
      <c r="J34" s="354">
        <f t="shared" ref="J34:L34" si="16">IFERROR(J27/J31,0)</f>
        <v>0</v>
      </c>
      <c r="K34" s="354">
        <f t="shared" si="16"/>
        <v>0</v>
      </c>
      <c r="L34" s="354">
        <f t="shared" si="16"/>
        <v>0</v>
      </c>
      <c r="M34" s="384">
        <f t="shared" ref="M34:W34" si="17">IFERROR(M27/M31,0)</f>
        <v>0</v>
      </c>
      <c r="N34" s="354">
        <f t="shared" si="17"/>
        <v>0</v>
      </c>
      <c r="O34" s="354">
        <f t="shared" si="17"/>
        <v>0</v>
      </c>
      <c r="P34" s="354">
        <f t="shared" si="17"/>
        <v>0</v>
      </c>
      <c r="Q34" s="384">
        <f t="shared" si="17"/>
        <v>0</v>
      </c>
      <c r="R34" s="354">
        <f t="shared" si="17"/>
        <v>0</v>
      </c>
      <c r="S34" s="354">
        <f t="shared" si="17"/>
        <v>0</v>
      </c>
      <c r="T34" s="354">
        <f t="shared" si="17"/>
        <v>0</v>
      </c>
      <c r="U34" s="384">
        <f t="shared" si="17"/>
        <v>0</v>
      </c>
      <c r="V34" s="159">
        <f t="shared" si="17"/>
        <v>0</v>
      </c>
      <c r="W34" s="116">
        <f t="shared" si="17"/>
        <v>1.106060606060606</v>
      </c>
      <c r="X34" s="115"/>
    </row>
    <row r="35" spans="2:25" ht="15">
      <c r="B35" s="153"/>
      <c r="C35" s="154"/>
      <c r="D35" s="154"/>
      <c r="E35" s="154"/>
      <c r="F35" s="155"/>
      <c r="G35" s="155"/>
      <c r="H35" s="155"/>
      <c r="I35" s="155"/>
      <c r="J35" s="156"/>
      <c r="K35" s="156"/>
      <c r="L35" s="156"/>
      <c r="M35" s="156"/>
      <c r="N35" s="156"/>
      <c r="O35" s="156"/>
      <c r="P35" s="156"/>
      <c r="Q35" s="156"/>
      <c r="R35" s="157"/>
      <c r="S35" s="157"/>
      <c r="T35" s="156"/>
      <c r="U35" s="156"/>
      <c r="V35" s="156"/>
      <c r="W35" s="156"/>
      <c r="X35" s="156"/>
    </row>
    <row r="36" spans="2:25" ht="24.95" customHeight="1">
      <c r="B36" s="152" t="s">
        <v>194</v>
      </c>
      <c r="C36" s="23"/>
      <c r="D36" s="23"/>
      <c r="E36" s="23"/>
      <c r="F36" s="24"/>
      <c r="G36" s="24"/>
      <c r="H36" s="24"/>
      <c r="I36" s="24"/>
      <c r="J36" s="134"/>
      <c r="K36" s="136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5"/>
      <c r="Y36" s="26"/>
    </row>
    <row r="37" spans="2:25" s="8" customFormat="1" ht="19.5" customHeight="1">
      <c r="B37" s="248" t="s">
        <v>195</v>
      </c>
      <c r="K37" s="138"/>
      <c r="L37" s="145"/>
      <c r="M37" s="145"/>
    </row>
    <row r="38" spans="2:25" ht="24.95" customHeight="1">
      <c r="B38" s="7" t="s">
        <v>208</v>
      </c>
    </row>
    <row r="39" spans="2:25" ht="15.75">
      <c r="B39" s="7"/>
    </row>
    <row r="40" spans="2:25" ht="15.75">
      <c r="B40" s="7"/>
    </row>
    <row r="41" spans="2:25" ht="15.75">
      <c r="B41" s="7"/>
    </row>
    <row r="42" spans="2:25" ht="15.75">
      <c r="B42" s="7"/>
    </row>
    <row r="43" spans="2:25" ht="15.75">
      <c r="B43" s="7"/>
    </row>
    <row r="44" spans="2:25" ht="15.75">
      <c r="B44" s="7"/>
    </row>
    <row r="45" spans="2:25" ht="15.75">
      <c r="B45" s="7"/>
    </row>
    <row r="46" spans="2:25" ht="15.75">
      <c r="B46" s="7"/>
    </row>
    <row r="47" spans="2:25" ht="15.75">
      <c r="B47" s="7"/>
    </row>
    <row r="48" spans="2:25" ht="15.75">
      <c r="B48" s="7"/>
    </row>
    <row r="49" spans="2:2" ht="15.75">
      <c r="B49" s="7"/>
    </row>
    <row r="50" spans="2:2" ht="15.75">
      <c r="B50" s="7"/>
    </row>
    <row r="51" spans="2:2" ht="15.75">
      <c r="B51" s="7"/>
    </row>
    <row r="52" spans="2:2" ht="15.75">
      <c r="B52" s="7"/>
    </row>
    <row r="53" spans="2:2" ht="15.75">
      <c r="B53" s="7"/>
    </row>
    <row r="54" spans="2:2" ht="15.75">
      <c r="B54" s="7"/>
    </row>
    <row r="55" spans="2:2" ht="15.75">
      <c r="B55" s="7"/>
    </row>
    <row r="56" spans="2:2" ht="15.75">
      <c r="B56" s="7"/>
    </row>
    <row r="57" spans="2:2" ht="23.45" customHeight="1">
      <c r="B57" s="7" t="s">
        <v>209</v>
      </c>
    </row>
    <row r="77" spans="2:25" ht="24.95" customHeight="1">
      <c r="B77" s="152" t="s">
        <v>196</v>
      </c>
      <c r="C77" s="23"/>
      <c r="D77" s="23"/>
      <c r="E77" s="23"/>
      <c r="F77" s="24"/>
      <c r="G77" s="24"/>
      <c r="H77" s="24"/>
      <c r="I77" s="24"/>
      <c r="J77" s="134"/>
      <c r="K77" s="136"/>
      <c r="L77" s="24"/>
      <c r="M77" s="24"/>
      <c r="N77" s="24"/>
      <c r="O77" s="24"/>
      <c r="P77" s="24"/>
      <c r="Q77" s="391" t="s">
        <v>33</v>
      </c>
      <c r="R77" s="24"/>
      <c r="S77" s="24"/>
      <c r="T77" s="105"/>
      <c r="U77" s="105"/>
      <c r="W77" s="24"/>
      <c r="X77" s="25"/>
      <c r="Y77" s="26"/>
    </row>
    <row r="78" spans="2:25" s="21" customFormat="1" ht="8.4499999999999993" customHeight="1" thickBot="1">
      <c r="R78" s="24"/>
      <c r="S78" s="24"/>
      <c r="T78" s="105"/>
      <c r="U78" s="105"/>
      <c r="V78" s="105"/>
    </row>
    <row r="79" spans="2:25" s="21" customFormat="1" ht="24.95" customHeight="1" thickBot="1">
      <c r="B79" s="22"/>
      <c r="C79" s="22"/>
      <c r="D79" s="70"/>
      <c r="E79" s="392" t="s">
        <v>2</v>
      </c>
      <c r="F79" s="117" t="s">
        <v>3</v>
      </c>
      <c r="G79" s="117" t="s">
        <v>4</v>
      </c>
      <c r="H79" s="117" t="s">
        <v>5</v>
      </c>
      <c r="I79" s="117" t="s">
        <v>6</v>
      </c>
      <c r="J79" s="117" t="s">
        <v>7</v>
      </c>
      <c r="K79" s="117" t="s">
        <v>8</v>
      </c>
      <c r="L79" s="117" t="s">
        <v>9</v>
      </c>
      <c r="M79" s="117" t="s">
        <v>10</v>
      </c>
      <c r="N79" s="117" t="s">
        <v>11</v>
      </c>
      <c r="O79" s="117" t="s">
        <v>12</v>
      </c>
      <c r="P79" s="119" t="s">
        <v>13</v>
      </c>
      <c r="Q79" s="385" t="s">
        <v>14</v>
      </c>
      <c r="R79" s="24"/>
      <c r="S79" s="24"/>
      <c r="T79" s="105"/>
      <c r="U79" s="105"/>
      <c r="V79" s="105"/>
    </row>
    <row r="80" spans="2:25" s="105" customFormat="1" ht="32.25" customHeight="1">
      <c r="B80" s="482" t="s">
        <v>31</v>
      </c>
      <c r="C80" s="483"/>
      <c r="D80" s="127">
        <v>2021</v>
      </c>
      <c r="E80" s="265">
        <f>'[3]Sheet5_Violation Report'!H11</f>
        <v>0</v>
      </c>
      <c r="F80" s="129">
        <f>'[3]Sheet5_Violation Report'!I11</f>
        <v>0</v>
      </c>
      <c r="G80" s="129">
        <f>'[3]Sheet5_Violation Report'!J11</f>
        <v>0</v>
      </c>
      <c r="H80" s="129">
        <f>'[3]Sheet5_Violation Report'!K11</f>
        <v>0</v>
      </c>
      <c r="I80" s="129">
        <f>'[3]Sheet5_Violation Report'!L11</f>
        <v>0</v>
      </c>
      <c r="J80" s="129">
        <f>'[3]Sheet5_Violation Report'!M11</f>
        <v>0</v>
      </c>
      <c r="K80" s="129">
        <f>'[3]Sheet5_Violation Report'!N11</f>
        <v>0</v>
      </c>
      <c r="L80" s="129">
        <f>'[3]Sheet5_Violation Report'!O11</f>
        <v>0</v>
      </c>
      <c r="M80" s="129">
        <f>'[3]Sheet5_Violation Report'!P11</f>
        <v>0</v>
      </c>
      <c r="N80" s="129">
        <f>'[3]Sheet5_Violation Report'!Q11</f>
        <v>0</v>
      </c>
      <c r="O80" s="129">
        <f>'[3]Sheet5_Violation Report'!R11</f>
        <v>0</v>
      </c>
      <c r="P80" s="129">
        <f>'[3]Sheet5_Violation Report'!S11</f>
        <v>0</v>
      </c>
      <c r="Q80" s="289">
        <f>SUM(E80:P80)</f>
        <v>0</v>
      </c>
      <c r="R80" s="24"/>
      <c r="S80" s="24"/>
    </row>
    <row r="81" spans="1:30" s="21" customFormat="1" ht="32.25" customHeight="1" thickBot="1">
      <c r="B81" s="476"/>
      <c r="C81" s="477"/>
      <c r="D81" s="112">
        <v>2020</v>
      </c>
      <c r="E81" s="266">
        <v>0</v>
      </c>
      <c r="F81" s="128">
        <v>0</v>
      </c>
      <c r="G81" s="128">
        <v>0</v>
      </c>
      <c r="H81" s="128">
        <v>0</v>
      </c>
      <c r="I81" s="128">
        <v>0</v>
      </c>
      <c r="J81" s="128">
        <v>0</v>
      </c>
      <c r="K81" s="128">
        <v>0</v>
      </c>
      <c r="L81" s="128">
        <v>0</v>
      </c>
      <c r="M81" s="128">
        <v>0</v>
      </c>
      <c r="N81" s="128">
        <v>0</v>
      </c>
      <c r="O81" s="128">
        <v>0</v>
      </c>
      <c r="P81" s="128">
        <v>0</v>
      </c>
      <c r="Q81" s="290">
        <f>SUM(E81:P81)</f>
        <v>0</v>
      </c>
      <c r="R81" s="24"/>
      <c r="S81" s="24"/>
      <c r="T81" s="105"/>
      <c r="U81" s="105"/>
    </row>
    <row r="82" spans="1:30" s="105" customFormat="1" ht="32.25" customHeight="1">
      <c r="B82" s="470" t="s">
        <v>199</v>
      </c>
      <c r="C82" s="471"/>
      <c r="D82" s="127">
        <v>2021</v>
      </c>
      <c r="E82" s="265">
        <v>0</v>
      </c>
      <c r="F82" s="131">
        <v>0</v>
      </c>
      <c r="G82" s="131">
        <v>0</v>
      </c>
      <c r="H82" s="131">
        <v>0</v>
      </c>
      <c r="I82" s="131">
        <v>0</v>
      </c>
      <c r="J82" s="129">
        <v>0</v>
      </c>
      <c r="K82" s="129">
        <v>0</v>
      </c>
      <c r="L82" s="129">
        <v>0</v>
      </c>
      <c r="M82" s="129">
        <v>0</v>
      </c>
      <c r="N82" s="129">
        <v>0</v>
      </c>
      <c r="O82" s="129">
        <v>0</v>
      </c>
      <c r="P82" s="129">
        <v>0</v>
      </c>
      <c r="Q82" s="289">
        <f>SUM(E82:P82)</f>
        <v>0</v>
      </c>
      <c r="R82" s="24"/>
      <c r="S82" s="24"/>
    </row>
    <row r="83" spans="1:30" s="21" customFormat="1" ht="32.25" customHeight="1" thickBot="1">
      <c r="B83" s="472"/>
      <c r="C83" s="473"/>
      <c r="D83" s="112">
        <v>2020</v>
      </c>
      <c r="E83" s="268">
        <v>0</v>
      </c>
      <c r="F83" s="132">
        <v>0</v>
      </c>
      <c r="G83" s="132">
        <v>0</v>
      </c>
      <c r="H83" s="132">
        <v>0</v>
      </c>
      <c r="I83" s="132">
        <v>0</v>
      </c>
      <c r="J83" s="128">
        <v>0</v>
      </c>
      <c r="K83" s="128">
        <v>0</v>
      </c>
      <c r="L83" s="128">
        <v>0</v>
      </c>
      <c r="M83" s="128">
        <v>0</v>
      </c>
      <c r="N83" s="128">
        <v>0</v>
      </c>
      <c r="O83" s="128">
        <v>0</v>
      </c>
      <c r="P83" s="128">
        <v>0</v>
      </c>
      <c r="Q83" s="290">
        <f>SUM(E83:P83)</f>
        <v>0</v>
      </c>
      <c r="R83" s="24"/>
      <c r="S83" s="24"/>
      <c r="T83" s="105"/>
      <c r="U83" s="105"/>
    </row>
    <row r="84" spans="1:30" s="105" customFormat="1" ht="35.450000000000003" customHeight="1">
      <c r="B84" s="478" t="s">
        <v>210</v>
      </c>
      <c r="C84" s="479"/>
      <c r="D84" s="127">
        <v>2021</v>
      </c>
      <c r="E84" s="265">
        <v>0</v>
      </c>
      <c r="F84" s="129">
        <v>0</v>
      </c>
      <c r="G84" s="129">
        <v>0</v>
      </c>
      <c r="H84" s="129">
        <v>0</v>
      </c>
      <c r="I84" s="129">
        <v>0</v>
      </c>
      <c r="J84" s="129">
        <v>0</v>
      </c>
      <c r="K84" s="129">
        <v>0</v>
      </c>
      <c r="L84" s="129">
        <v>0</v>
      </c>
      <c r="M84" s="129">
        <v>0</v>
      </c>
      <c r="N84" s="129">
        <v>0</v>
      </c>
      <c r="O84" s="129">
        <v>0</v>
      </c>
      <c r="P84" s="129">
        <v>0</v>
      </c>
      <c r="Q84" s="289">
        <f t="shared" ref="Q84:Q87" si="18">SUM(E84:P84)</f>
        <v>0</v>
      </c>
      <c r="R84" s="24"/>
      <c r="S84" s="24"/>
    </row>
    <row r="85" spans="1:30" s="21" customFormat="1" ht="35.450000000000003" customHeight="1" thickBot="1">
      <c r="B85" s="480"/>
      <c r="C85" s="481"/>
      <c r="D85" s="112">
        <v>2020</v>
      </c>
      <c r="E85" s="266">
        <v>0</v>
      </c>
      <c r="F85" s="128">
        <v>0</v>
      </c>
      <c r="G85" s="128">
        <v>0</v>
      </c>
      <c r="H85" s="128">
        <v>0</v>
      </c>
      <c r="I85" s="128">
        <v>0</v>
      </c>
      <c r="J85" s="128">
        <v>0</v>
      </c>
      <c r="K85" s="128">
        <v>0</v>
      </c>
      <c r="L85" s="128">
        <v>0</v>
      </c>
      <c r="M85" s="128">
        <v>0</v>
      </c>
      <c r="N85" s="128">
        <v>0</v>
      </c>
      <c r="O85" s="128">
        <v>0</v>
      </c>
      <c r="P85" s="128">
        <v>0</v>
      </c>
      <c r="Q85" s="290">
        <f t="shared" si="18"/>
        <v>0</v>
      </c>
      <c r="R85" s="24"/>
      <c r="S85" s="24"/>
      <c r="T85" s="105"/>
      <c r="U85" s="105"/>
    </row>
    <row r="86" spans="1:30" s="105" customFormat="1" ht="32.25" customHeight="1">
      <c r="B86" s="474" t="s">
        <v>187</v>
      </c>
      <c r="C86" s="475"/>
      <c r="D86" s="127">
        <v>2021</v>
      </c>
      <c r="E86" s="265">
        <v>0</v>
      </c>
      <c r="F86" s="131">
        <v>0</v>
      </c>
      <c r="G86" s="131">
        <v>0</v>
      </c>
      <c r="H86" s="131">
        <v>0</v>
      </c>
      <c r="I86" s="131">
        <v>0</v>
      </c>
      <c r="J86" s="129">
        <v>0</v>
      </c>
      <c r="K86" s="129">
        <v>0</v>
      </c>
      <c r="L86" s="129">
        <v>0</v>
      </c>
      <c r="M86" s="129">
        <v>0</v>
      </c>
      <c r="N86" s="129">
        <v>0</v>
      </c>
      <c r="O86" s="129">
        <v>0</v>
      </c>
      <c r="P86" s="129">
        <v>0</v>
      </c>
      <c r="Q86" s="289">
        <f t="shared" si="18"/>
        <v>0</v>
      </c>
      <c r="R86" s="24"/>
      <c r="S86" s="24"/>
    </row>
    <row r="87" spans="1:30" s="21" customFormat="1" ht="32.25" customHeight="1" thickBot="1">
      <c r="B87" s="476"/>
      <c r="C87" s="477"/>
      <c r="D87" s="112">
        <v>2020</v>
      </c>
      <c r="E87" s="267">
        <v>0</v>
      </c>
      <c r="F87" s="130">
        <v>0</v>
      </c>
      <c r="G87" s="130">
        <v>0</v>
      </c>
      <c r="H87" s="128">
        <v>0</v>
      </c>
      <c r="I87" s="128">
        <v>0</v>
      </c>
      <c r="J87" s="128">
        <v>0</v>
      </c>
      <c r="K87" s="128">
        <v>0</v>
      </c>
      <c r="L87" s="128">
        <v>0</v>
      </c>
      <c r="M87" s="128">
        <v>0</v>
      </c>
      <c r="N87" s="128">
        <v>0</v>
      </c>
      <c r="O87" s="128">
        <v>0</v>
      </c>
      <c r="P87" s="128">
        <v>0</v>
      </c>
      <c r="Q87" s="290">
        <f t="shared" si="18"/>
        <v>0</v>
      </c>
      <c r="R87" s="24"/>
      <c r="S87" s="24"/>
      <c r="T87" s="105"/>
      <c r="U87" s="105"/>
    </row>
    <row r="88" spans="1:30" s="21" customFormat="1"/>
    <row r="89" spans="1:30" s="21" customFormat="1" ht="15.75" hidden="1">
      <c r="B89" s="52" t="s">
        <v>179</v>
      </c>
    </row>
    <row r="90" spans="1:30" s="21" customFormat="1" ht="11.25" hidden="1" customHeight="1"/>
    <row r="91" spans="1:30" s="16" customFormat="1" ht="15.75" hidden="1">
      <c r="A91" s="53"/>
      <c r="B91" s="54" t="s">
        <v>16</v>
      </c>
      <c r="C91" s="9"/>
      <c r="D91" s="9"/>
      <c r="E91" s="9"/>
      <c r="F91" s="10"/>
      <c r="G91" s="11"/>
      <c r="H91" s="11"/>
      <c r="I91" s="11"/>
      <c r="J91" s="11"/>
      <c r="K91" s="11"/>
      <c r="L91" s="11"/>
      <c r="M91" s="11"/>
      <c r="N91" s="11"/>
      <c r="O91" s="12"/>
      <c r="P91" s="13"/>
      <c r="Q91" s="13"/>
      <c r="R91" s="14"/>
      <c r="S91" s="14"/>
      <c r="T91" s="15"/>
      <c r="U91" s="15"/>
    </row>
    <row r="92" spans="1:30" s="16" customFormat="1" ht="5.45" hidden="1" customHeight="1">
      <c r="B92" s="17"/>
      <c r="C92" s="9"/>
      <c r="D92" s="9"/>
      <c r="E92" s="9"/>
      <c r="F92" s="10"/>
      <c r="G92" s="11"/>
      <c r="H92" s="11"/>
      <c r="I92" s="11"/>
      <c r="J92" s="11"/>
      <c r="K92" s="11"/>
      <c r="L92" s="11"/>
      <c r="M92" s="11"/>
      <c r="N92" s="11"/>
      <c r="O92" s="12"/>
      <c r="P92" s="13"/>
      <c r="Q92" s="13"/>
      <c r="R92" s="14"/>
      <c r="S92" s="14"/>
      <c r="T92" s="15"/>
      <c r="U92" s="15"/>
    </row>
    <row r="93" spans="1:30" s="19" customFormat="1" ht="30" hidden="1" customHeight="1">
      <c r="A93" s="16"/>
      <c r="B93" s="126" t="s">
        <v>18</v>
      </c>
      <c r="C93" s="28" t="s">
        <v>34</v>
      </c>
      <c r="D93" s="461" t="s">
        <v>20</v>
      </c>
      <c r="E93" s="462"/>
      <c r="F93" s="462"/>
      <c r="G93" s="463"/>
      <c r="H93" s="461" t="s">
        <v>21</v>
      </c>
      <c r="I93" s="462"/>
      <c r="J93" s="463"/>
      <c r="K93" s="461" t="s">
        <v>22</v>
      </c>
      <c r="L93" s="463"/>
      <c r="M93" s="343"/>
      <c r="N93" s="461" t="s">
        <v>23</v>
      </c>
      <c r="O93" s="463"/>
      <c r="P93" s="464" t="s">
        <v>24</v>
      </c>
      <c r="Q93" s="464"/>
      <c r="R93" s="464"/>
      <c r="S93" s="151"/>
      <c r="T93" s="464" t="s">
        <v>25</v>
      </c>
      <c r="U93" s="464"/>
      <c r="V93" s="464"/>
      <c r="W93" s="126" t="s">
        <v>19</v>
      </c>
      <c r="X93" s="126" t="s">
        <v>26</v>
      </c>
      <c r="Y93" s="461" t="s">
        <v>27</v>
      </c>
      <c r="Z93" s="462"/>
      <c r="AA93" s="463"/>
      <c r="AB93" s="49"/>
    </row>
    <row r="94" spans="1:30" s="16" customFormat="1" ht="30" hidden="1" customHeight="1">
      <c r="B94" s="29"/>
      <c r="C94" s="125"/>
      <c r="D94" s="452"/>
      <c r="E94" s="453"/>
      <c r="F94" s="453"/>
      <c r="G94" s="454"/>
      <c r="H94" s="449"/>
      <c r="I94" s="449"/>
      <c r="J94" s="449"/>
      <c r="K94" s="449"/>
      <c r="L94" s="449"/>
      <c r="M94" s="344"/>
      <c r="N94" s="449"/>
      <c r="O94" s="449"/>
      <c r="P94" s="449"/>
      <c r="Q94" s="449"/>
      <c r="R94" s="449"/>
      <c r="S94" s="149"/>
      <c r="T94" s="449"/>
      <c r="U94" s="449"/>
      <c r="V94" s="449"/>
      <c r="W94" s="30"/>
      <c r="X94" s="30"/>
      <c r="Y94" s="465"/>
      <c r="Z94" s="466"/>
      <c r="AA94" s="467"/>
      <c r="AB94" s="49"/>
      <c r="AC94" s="19"/>
      <c r="AD94" s="19"/>
    </row>
    <row r="95" spans="1:30" s="16" customFormat="1" ht="30" hidden="1" customHeight="1">
      <c r="B95" s="29"/>
      <c r="C95" s="125"/>
      <c r="D95" s="452"/>
      <c r="E95" s="453"/>
      <c r="F95" s="453"/>
      <c r="G95" s="454"/>
      <c r="H95" s="449"/>
      <c r="I95" s="449"/>
      <c r="J95" s="449"/>
      <c r="K95" s="449"/>
      <c r="L95" s="449"/>
      <c r="M95" s="344"/>
      <c r="N95" s="449"/>
      <c r="O95" s="449"/>
      <c r="P95" s="449"/>
      <c r="Q95" s="449"/>
      <c r="R95" s="449"/>
      <c r="S95" s="149"/>
      <c r="T95" s="449"/>
      <c r="U95" s="449"/>
      <c r="V95" s="449"/>
      <c r="W95" s="30"/>
      <c r="X95" s="30"/>
      <c r="Y95" s="465"/>
      <c r="Z95" s="466"/>
      <c r="AA95" s="467"/>
      <c r="AB95" s="49"/>
      <c r="AC95" s="19"/>
      <c r="AD95" s="19"/>
    </row>
    <row r="96" spans="1:30" s="16" customFormat="1" ht="30" hidden="1" customHeight="1">
      <c r="B96" s="32" t="s">
        <v>28</v>
      </c>
      <c r="C96" s="33">
        <f>SUBTOTAL(3,C94:C95)</f>
        <v>0</v>
      </c>
      <c r="D96" s="468"/>
      <c r="E96" s="469"/>
      <c r="F96" s="469"/>
      <c r="G96" s="469"/>
      <c r="H96" s="35"/>
      <c r="I96" s="35"/>
      <c r="J96" s="34"/>
      <c r="K96" s="35"/>
      <c r="L96" s="34"/>
      <c r="M96" s="34"/>
      <c r="N96" s="35"/>
      <c r="O96" s="34"/>
      <c r="P96" s="35"/>
      <c r="Q96" s="35"/>
      <c r="R96" s="34"/>
      <c r="S96" s="34"/>
      <c r="T96" s="35"/>
      <c r="U96" s="35"/>
      <c r="V96" s="34"/>
      <c r="W96" s="40"/>
      <c r="X96" s="41"/>
      <c r="Y96" s="44"/>
      <c r="Z96" s="50"/>
      <c r="AA96" s="49"/>
      <c r="AB96" s="49"/>
      <c r="AC96" s="19"/>
      <c r="AD96" s="19"/>
    </row>
    <row r="97" spans="1:30" s="16" customFormat="1" ht="30" hidden="1" customHeight="1">
      <c r="B97" s="29"/>
      <c r="C97" s="125"/>
      <c r="D97" s="452"/>
      <c r="E97" s="453"/>
      <c r="F97" s="453"/>
      <c r="G97" s="454"/>
      <c r="H97" s="449"/>
      <c r="I97" s="449"/>
      <c r="J97" s="449"/>
      <c r="K97" s="449"/>
      <c r="L97" s="449"/>
      <c r="M97" s="344"/>
      <c r="N97" s="449"/>
      <c r="O97" s="449"/>
      <c r="P97" s="449"/>
      <c r="Q97" s="449"/>
      <c r="R97" s="449"/>
      <c r="S97" s="149"/>
      <c r="T97" s="449"/>
      <c r="U97" s="449"/>
      <c r="V97" s="449"/>
      <c r="W97" s="51"/>
      <c r="X97" s="51"/>
      <c r="Y97" s="456"/>
      <c r="Z97" s="457"/>
      <c r="AA97" s="458"/>
      <c r="AB97" s="49"/>
      <c r="AC97" s="19"/>
      <c r="AD97" s="19"/>
    </row>
    <row r="98" spans="1:30" s="16" customFormat="1" ht="30" hidden="1" customHeight="1">
      <c r="B98" s="29"/>
      <c r="C98" s="125"/>
      <c r="D98" s="452"/>
      <c r="E98" s="453"/>
      <c r="F98" s="453"/>
      <c r="G98" s="454"/>
      <c r="H98" s="449"/>
      <c r="I98" s="449"/>
      <c r="J98" s="449"/>
      <c r="K98" s="449"/>
      <c r="L98" s="449"/>
      <c r="M98" s="344"/>
      <c r="N98" s="449"/>
      <c r="O98" s="449"/>
      <c r="P98" s="449"/>
      <c r="Q98" s="449"/>
      <c r="R98" s="449"/>
      <c r="S98" s="149"/>
      <c r="T98" s="449"/>
      <c r="U98" s="449"/>
      <c r="V98" s="449"/>
      <c r="W98" s="51"/>
      <c r="X98" s="51"/>
      <c r="Y98" s="456"/>
      <c r="Z98" s="457"/>
      <c r="AA98" s="458"/>
      <c r="AB98" s="49"/>
      <c r="AC98" s="19"/>
      <c r="AD98" s="19"/>
    </row>
    <row r="99" spans="1:30" s="16" customFormat="1" ht="30" hidden="1" customHeight="1">
      <c r="B99" s="32" t="s">
        <v>29</v>
      </c>
      <c r="C99" s="33">
        <f>COUNTA(C97:C98)</f>
        <v>0</v>
      </c>
      <c r="D99" s="459"/>
      <c r="E99" s="460"/>
      <c r="F99" s="460"/>
      <c r="G99" s="460"/>
      <c r="H99" s="35"/>
      <c r="I99" s="35"/>
      <c r="J99" s="34"/>
      <c r="K99" s="35"/>
      <c r="L99" s="34"/>
      <c r="M99" s="34"/>
      <c r="N99" s="35"/>
      <c r="O99" s="34"/>
      <c r="P99" s="35"/>
      <c r="Q99" s="35"/>
      <c r="R99" s="34"/>
      <c r="S99" s="34"/>
      <c r="T99" s="35"/>
      <c r="U99" s="35"/>
      <c r="V99" s="34"/>
      <c r="W99" s="37"/>
      <c r="X99" s="50"/>
      <c r="Y99" s="37"/>
      <c r="Z99" s="50"/>
      <c r="AA99" s="49"/>
      <c r="AB99" s="49"/>
      <c r="AC99" s="19"/>
      <c r="AD99" s="19"/>
    </row>
    <row r="100" spans="1:30" s="16" customFormat="1" ht="30" hidden="1" customHeight="1">
      <c r="B100" s="32" t="s">
        <v>30</v>
      </c>
      <c r="C100" s="36">
        <f>C99+C96</f>
        <v>0</v>
      </c>
      <c r="D100" s="71"/>
      <c r="E100" s="72"/>
      <c r="F100" s="37"/>
      <c r="G100" s="38"/>
      <c r="H100" s="38"/>
      <c r="I100" s="38"/>
      <c r="J100" s="38"/>
      <c r="K100" s="38"/>
      <c r="L100" s="38"/>
      <c r="M100" s="38"/>
      <c r="N100" s="38"/>
      <c r="O100" s="39"/>
      <c r="P100" s="40"/>
      <c r="Q100" s="40"/>
      <c r="R100" s="41"/>
      <c r="S100" s="41"/>
      <c r="T100" s="42"/>
      <c r="U100" s="42"/>
      <c r="V100" s="31"/>
      <c r="W100" s="31"/>
      <c r="X100" s="31"/>
      <c r="Y100" s="31"/>
      <c r="Z100" s="31"/>
      <c r="AA100" s="49"/>
      <c r="AB100" s="49"/>
      <c r="AC100" s="19"/>
      <c r="AD100" s="19"/>
    </row>
    <row r="101" spans="1:30" s="16" customFormat="1" ht="9" hidden="1" customHeight="1"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 spans="1:30" s="18" customFormat="1" ht="15.75" hidden="1">
      <c r="B102" s="55" t="s">
        <v>17</v>
      </c>
      <c r="C102" s="43"/>
      <c r="D102" s="43"/>
      <c r="E102" s="43"/>
      <c r="F102" s="37"/>
      <c r="G102" s="38"/>
      <c r="H102" s="38"/>
      <c r="I102" s="38"/>
      <c r="J102" s="38"/>
      <c r="K102" s="38"/>
      <c r="L102" s="38"/>
      <c r="M102" s="38"/>
      <c r="N102" s="38"/>
      <c r="O102" s="39"/>
      <c r="P102" s="40"/>
      <c r="Q102" s="40"/>
      <c r="R102" s="41"/>
      <c r="S102" s="41"/>
      <c r="T102" s="44"/>
      <c r="U102" s="44"/>
      <c r="V102" s="45"/>
      <c r="W102" s="46"/>
      <c r="X102" s="47"/>
      <c r="Y102" s="47"/>
      <c r="Z102" s="47"/>
      <c r="AA102" s="47"/>
      <c r="AB102" s="47"/>
    </row>
    <row r="103" spans="1:30" s="16" customFormat="1" ht="5.45" hidden="1" customHeight="1">
      <c r="B103" s="48"/>
      <c r="C103" s="43"/>
      <c r="D103" s="43"/>
      <c r="E103" s="43"/>
      <c r="F103" s="37"/>
      <c r="G103" s="38"/>
      <c r="H103" s="38"/>
      <c r="I103" s="38"/>
      <c r="J103" s="38"/>
      <c r="K103" s="38"/>
      <c r="L103" s="38"/>
      <c r="M103" s="38"/>
      <c r="N103" s="38"/>
      <c r="O103" s="39"/>
      <c r="P103" s="40"/>
      <c r="Q103" s="40"/>
      <c r="R103" s="41"/>
      <c r="S103" s="41"/>
      <c r="T103" s="44"/>
      <c r="U103" s="44"/>
      <c r="V103" s="31"/>
      <c r="W103" s="31"/>
      <c r="X103" s="31"/>
      <c r="Y103" s="31"/>
      <c r="Z103" s="31"/>
      <c r="AA103" s="31"/>
      <c r="AB103" s="31"/>
    </row>
    <row r="104" spans="1:30" s="19" customFormat="1" ht="30" hidden="1" customHeight="1">
      <c r="A104" s="16"/>
      <c r="B104" s="126" t="s">
        <v>18</v>
      </c>
      <c r="C104" s="28" t="s">
        <v>34</v>
      </c>
      <c r="D104" s="461" t="s">
        <v>20</v>
      </c>
      <c r="E104" s="462"/>
      <c r="F104" s="462"/>
      <c r="G104" s="463"/>
      <c r="H104" s="461" t="s">
        <v>21</v>
      </c>
      <c r="I104" s="462"/>
      <c r="J104" s="463"/>
      <c r="K104" s="461" t="s">
        <v>22</v>
      </c>
      <c r="L104" s="463"/>
      <c r="M104" s="343"/>
      <c r="N104" s="461" t="s">
        <v>23</v>
      </c>
      <c r="O104" s="463"/>
      <c r="P104" s="464" t="s">
        <v>24</v>
      </c>
      <c r="Q104" s="464"/>
      <c r="R104" s="464"/>
      <c r="S104" s="151"/>
      <c r="T104" s="464" t="s">
        <v>189</v>
      </c>
      <c r="U104" s="464"/>
      <c r="V104" s="464"/>
      <c r="W104" s="464" t="s">
        <v>27</v>
      </c>
      <c r="X104" s="464"/>
      <c r="Y104" s="464"/>
      <c r="Z104" s="464"/>
      <c r="AA104" s="464"/>
      <c r="AB104" s="49"/>
    </row>
    <row r="105" spans="1:30" s="16" customFormat="1" ht="30" hidden="1" customHeight="1">
      <c r="B105" s="133"/>
      <c r="C105" s="125"/>
      <c r="D105" s="452"/>
      <c r="E105" s="453"/>
      <c r="F105" s="453"/>
      <c r="G105" s="454"/>
      <c r="H105" s="452"/>
      <c r="I105" s="453"/>
      <c r="J105" s="454"/>
      <c r="K105" s="449"/>
      <c r="L105" s="449"/>
      <c r="M105" s="344"/>
      <c r="N105" s="455"/>
      <c r="O105" s="455"/>
      <c r="P105" s="455"/>
      <c r="Q105" s="455"/>
      <c r="R105" s="455"/>
      <c r="S105" s="150"/>
      <c r="T105" s="449"/>
      <c r="U105" s="449"/>
      <c r="V105" s="449"/>
      <c r="W105" s="450"/>
      <c r="X105" s="451"/>
      <c r="Y105" s="451"/>
      <c r="Z105" s="451"/>
      <c r="AA105" s="451"/>
      <c r="AB105" s="49"/>
      <c r="AC105" s="19"/>
      <c r="AD105" s="19"/>
    </row>
    <row r="106" spans="1:30" s="16" customFormat="1" ht="30" hidden="1" customHeight="1">
      <c r="B106" s="32" t="s">
        <v>190</v>
      </c>
      <c r="C106" s="33">
        <f>SUBTOTAL(3,C105:C105)</f>
        <v>0</v>
      </c>
      <c r="D106" s="34"/>
      <c r="E106" s="34"/>
      <c r="F106" s="34"/>
      <c r="G106" s="34"/>
      <c r="H106" s="35"/>
      <c r="I106" s="35"/>
      <c r="J106" s="34"/>
      <c r="K106" s="35"/>
      <c r="L106" s="34"/>
      <c r="M106" s="34"/>
      <c r="N106" s="35"/>
      <c r="O106" s="34"/>
      <c r="P106" s="35"/>
      <c r="Q106" s="35"/>
      <c r="R106" s="34"/>
      <c r="S106" s="34"/>
      <c r="T106" s="35"/>
      <c r="U106" s="35"/>
      <c r="V106" s="34"/>
      <c r="W106" s="40"/>
      <c r="X106" s="41"/>
      <c r="Y106" s="44"/>
      <c r="Z106" s="50"/>
      <c r="AA106" s="49"/>
      <c r="AB106" s="49"/>
      <c r="AC106" s="19"/>
      <c r="AD106" s="19"/>
    </row>
    <row r="107" spans="1:30" s="16" customFormat="1" ht="30" hidden="1" customHeight="1">
      <c r="B107" s="32" t="s">
        <v>30</v>
      </c>
      <c r="C107" s="36">
        <f>C106</f>
        <v>0</v>
      </c>
      <c r="D107" s="72"/>
      <c r="E107" s="72"/>
      <c r="F107" s="37"/>
      <c r="G107" s="38"/>
      <c r="H107" s="38"/>
      <c r="I107" s="38"/>
      <c r="J107" s="38"/>
      <c r="K107" s="38"/>
      <c r="L107" s="38"/>
      <c r="M107" s="38"/>
      <c r="N107" s="38"/>
      <c r="O107" s="39"/>
      <c r="P107" s="40"/>
      <c r="Q107" s="40"/>
      <c r="R107" s="41"/>
      <c r="S107" s="41"/>
      <c r="T107" s="42"/>
      <c r="U107" s="42"/>
      <c r="V107" s="31"/>
      <c r="W107" s="31"/>
      <c r="X107" s="31"/>
      <c r="Y107" s="31"/>
      <c r="Z107" s="31"/>
      <c r="AA107" s="49"/>
      <c r="AB107" s="49"/>
      <c r="AC107" s="19"/>
      <c r="AD107" s="19"/>
    </row>
    <row r="108" spans="1:30" s="21" customFormat="1"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49"/>
      <c r="AB108" s="49"/>
      <c r="AC108" s="19"/>
      <c r="AD108" s="19"/>
    </row>
    <row r="109" spans="1:30" s="21" customFormat="1" ht="15.75">
      <c r="B109" s="52"/>
    </row>
  </sheetData>
  <mergeCells count="79">
    <mergeCell ref="B34:D34"/>
    <mergeCell ref="C13:D13"/>
    <mergeCell ref="C16:D16"/>
    <mergeCell ref="B20:D20"/>
    <mergeCell ref="C12:D12"/>
    <mergeCell ref="B11:B14"/>
    <mergeCell ref="B15:B18"/>
    <mergeCell ref="C11:D11"/>
    <mergeCell ref="B19:D19"/>
    <mergeCell ref="B80:C81"/>
    <mergeCell ref="C14:D14"/>
    <mergeCell ref="C15:D15"/>
    <mergeCell ref="C18:D18"/>
    <mergeCell ref="C17:D17"/>
    <mergeCell ref="C25:D25"/>
    <mergeCell ref="C26:D26"/>
    <mergeCell ref="B25:B28"/>
    <mergeCell ref="C28:D28"/>
    <mergeCell ref="C27:D27"/>
    <mergeCell ref="B29:B32"/>
    <mergeCell ref="C29:D29"/>
    <mergeCell ref="C30:D30"/>
    <mergeCell ref="C31:D31"/>
    <mergeCell ref="C32:D32"/>
    <mergeCell ref="B33:D33"/>
    <mergeCell ref="B82:C83"/>
    <mergeCell ref="B86:C87"/>
    <mergeCell ref="B84:C85"/>
    <mergeCell ref="T93:V93"/>
    <mergeCell ref="Y93:AA93"/>
    <mergeCell ref="T94:V94"/>
    <mergeCell ref="Y94:AA94"/>
    <mergeCell ref="D93:G93"/>
    <mergeCell ref="H93:J93"/>
    <mergeCell ref="K93:L93"/>
    <mergeCell ref="N93:O93"/>
    <mergeCell ref="P93:R93"/>
    <mergeCell ref="D94:G94"/>
    <mergeCell ref="H94:J94"/>
    <mergeCell ref="K94:L94"/>
    <mergeCell ref="N94:O94"/>
    <mergeCell ref="P94:R94"/>
    <mergeCell ref="T95:V95"/>
    <mergeCell ref="Y95:AA95"/>
    <mergeCell ref="D96:G96"/>
    <mergeCell ref="D97:G97"/>
    <mergeCell ref="H97:J97"/>
    <mergeCell ref="K97:L97"/>
    <mergeCell ref="N97:O97"/>
    <mergeCell ref="P97:R97"/>
    <mergeCell ref="T97:V97"/>
    <mergeCell ref="Y97:AA97"/>
    <mergeCell ref="D95:G95"/>
    <mergeCell ref="H95:J95"/>
    <mergeCell ref="K95:L95"/>
    <mergeCell ref="N95:O95"/>
    <mergeCell ref="P95:R95"/>
    <mergeCell ref="T98:V98"/>
    <mergeCell ref="Y98:AA98"/>
    <mergeCell ref="D99:G99"/>
    <mergeCell ref="D104:G104"/>
    <mergeCell ref="H104:J104"/>
    <mergeCell ref="K104:L104"/>
    <mergeCell ref="N104:O104"/>
    <mergeCell ref="P104:R104"/>
    <mergeCell ref="T104:V104"/>
    <mergeCell ref="W104:AA104"/>
    <mergeCell ref="D98:G98"/>
    <mergeCell ref="H98:J98"/>
    <mergeCell ref="K98:L98"/>
    <mergeCell ref="N98:O98"/>
    <mergeCell ref="P98:R98"/>
    <mergeCell ref="T105:V105"/>
    <mergeCell ref="W105:AA105"/>
    <mergeCell ref="D105:G105"/>
    <mergeCell ref="H105:J105"/>
    <mergeCell ref="K105:L105"/>
    <mergeCell ref="N105:O105"/>
    <mergeCell ref="P105:R105"/>
  </mergeCells>
  <pageMargins left="0.5" right="0.25" top="0.25" bottom="0.25" header="0.3" footer="0.3"/>
  <pageSetup paperSize="9" scale="58" orientation="landscape" horizontalDpi="300" verticalDpi="300" r:id="rId1"/>
  <ignoredErrors>
    <ignoredError sqref="I27 Q27 V19:V23 Q24:U24 Q19:U23 W19:W23 R27:U27 K27:P27 Q26 Q25 U25 U26 R17:S17 R13:T13 T17 I14 K17:L17 K13:L13 N13:P13 N17:P17 I16:T16 I17:J17 Q17 I13:J13 Q13 M13 M17 J14:V14 U17:W17 U13:W13 I31:W31 V27:W27 I32:Q32 U32:W32 I15:T15 V15 V16" formula="1"/>
    <ignoredError sqref="Q87 Q81:Q8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O819"/>
  <sheetViews>
    <sheetView showGridLines="0" tabSelected="1" zoomScale="85" zoomScaleNormal="85" workbookViewId="0">
      <selection activeCell="B5" sqref="B5"/>
    </sheetView>
  </sheetViews>
  <sheetFormatPr defaultColWidth="9.140625" defaultRowHeight="15" outlineLevelRow="1" outlineLevelCol="1"/>
  <cols>
    <col min="1" max="1" width="0.85546875" style="56" customWidth="1"/>
    <col min="2" max="2" width="52.42578125" style="56" customWidth="1"/>
    <col min="3" max="8" width="10.42578125" style="56" customWidth="1" outlineLevel="1"/>
    <col min="9" max="14" width="10.42578125" style="58" customWidth="1" outlineLevel="1"/>
    <col min="15" max="16" width="10.42578125" style="58" hidden="1" customWidth="1" outlineLevel="1"/>
    <col min="17" max="24" width="10.42578125" style="57" hidden="1" customWidth="1" outlineLevel="1"/>
    <col min="25" max="25" width="10.42578125" style="106" hidden="1" customWidth="1" outlineLevel="1"/>
    <col min="26" max="50" width="10.42578125" style="57" hidden="1" customWidth="1" outlineLevel="1"/>
    <col min="51" max="51" width="13.28515625" style="87" customWidth="1" collapsed="1"/>
    <col min="52" max="53" width="13.28515625" style="87" customWidth="1"/>
    <col min="54" max="54" width="13.28515625" style="88" customWidth="1"/>
    <col min="55" max="55" width="13.85546875" style="56" customWidth="1"/>
    <col min="56" max="56" width="13.140625" style="56" customWidth="1"/>
    <col min="57" max="57" width="12.7109375" style="56" customWidth="1"/>
    <col min="58" max="58" width="13.85546875" style="56" customWidth="1"/>
    <col min="59" max="16384" width="9.140625" style="56"/>
  </cols>
  <sheetData>
    <row r="1" spans="1:54" s="2" customFormat="1" ht="15.75">
      <c r="B1" s="1" t="s">
        <v>0</v>
      </c>
      <c r="Y1" s="139"/>
      <c r="AY1" s="83"/>
      <c r="AZ1" s="83"/>
      <c r="BA1" s="83"/>
      <c r="BB1" s="83"/>
    </row>
    <row r="2" spans="1:54" s="2" customFormat="1" ht="15.75">
      <c r="B2" s="1" t="s">
        <v>1</v>
      </c>
      <c r="Y2" s="139"/>
      <c r="AY2" s="83"/>
      <c r="AZ2" s="83"/>
      <c r="BA2" s="83"/>
      <c r="BB2" s="83"/>
    </row>
    <row r="3" spans="1:54" s="2" customFormat="1" ht="15.75">
      <c r="B3" s="3"/>
      <c r="Y3" s="139"/>
      <c r="AY3" s="83"/>
      <c r="AZ3" s="83"/>
      <c r="BA3" s="83"/>
      <c r="BB3" s="83"/>
    </row>
    <row r="4" spans="1:54" s="6" customFormat="1" ht="20.25" customHeight="1">
      <c r="B4" s="386" t="s">
        <v>226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5"/>
      <c r="P4" s="65"/>
      <c r="Y4" s="140"/>
      <c r="AY4" s="84"/>
      <c r="AZ4" s="84"/>
      <c r="BA4" s="84"/>
      <c r="BB4" s="84"/>
    </row>
    <row r="5" spans="1:54" s="6" customFormat="1" ht="23.25"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Y5" s="140"/>
      <c r="AY5" s="84"/>
      <c r="AZ5" s="84"/>
      <c r="BA5" s="84"/>
      <c r="BB5" s="84"/>
    </row>
    <row r="6" spans="1:54" s="2" customFormat="1" ht="9" customHeight="1">
      <c r="B6" s="27"/>
      <c r="E6" s="120"/>
      <c r="Y6" s="139"/>
      <c r="AY6" s="83"/>
      <c r="AZ6" s="83"/>
      <c r="BA6" s="83"/>
      <c r="BB6" s="83"/>
    </row>
    <row r="7" spans="1:54" s="20" customFormat="1" ht="15.75">
      <c r="A7" s="171" t="s">
        <v>198</v>
      </c>
      <c r="B7" s="2"/>
      <c r="V7" s="2"/>
      <c r="Y7" s="141"/>
      <c r="AY7" s="85"/>
      <c r="AZ7" s="85"/>
      <c r="BA7" s="85"/>
      <c r="BB7" s="85"/>
    </row>
    <row r="8" spans="1:54" s="2" customFormat="1" ht="9" customHeight="1">
      <c r="B8" s="27"/>
      <c r="E8" s="120"/>
      <c r="Y8" s="139"/>
      <c r="AY8" s="83"/>
      <c r="AZ8" s="83"/>
      <c r="BA8" s="83"/>
      <c r="BB8" s="83"/>
    </row>
    <row r="9" spans="1:54" s="2" customFormat="1" ht="18" customHeight="1">
      <c r="B9" s="395" t="s">
        <v>267</v>
      </c>
      <c r="E9" s="120"/>
      <c r="Y9" s="139"/>
      <c r="AM9" s="238"/>
      <c r="AY9" s="83"/>
      <c r="AZ9" s="83"/>
      <c r="BA9" s="83"/>
      <c r="BB9" s="83"/>
    </row>
    <row r="10" spans="1:54" s="2" customFormat="1" ht="9" customHeight="1" thickBot="1">
      <c r="B10" s="27"/>
      <c r="E10" s="120"/>
      <c r="Y10" s="139"/>
      <c r="AY10" s="83"/>
      <c r="AZ10" s="83"/>
      <c r="BA10" s="83"/>
      <c r="BB10" s="83"/>
    </row>
    <row r="11" spans="1:54" s="61" customFormat="1" ht="14.1" customHeight="1" thickTop="1">
      <c r="B11" s="506" t="s">
        <v>110</v>
      </c>
      <c r="C11" s="508" t="s">
        <v>227</v>
      </c>
      <c r="D11" s="509"/>
      <c r="E11" s="509"/>
      <c r="F11" s="510"/>
      <c r="G11" s="508" t="s">
        <v>228</v>
      </c>
      <c r="H11" s="509"/>
      <c r="I11" s="509"/>
      <c r="J11" s="510"/>
      <c r="K11" s="508" t="s">
        <v>229</v>
      </c>
      <c r="L11" s="509"/>
      <c r="M11" s="509"/>
      <c r="N11" s="510"/>
      <c r="O11" s="508" t="s">
        <v>230</v>
      </c>
      <c r="P11" s="509"/>
      <c r="Q11" s="509"/>
      <c r="R11" s="510"/>
      <c r="S11" s="508" t="s">
        <v>231</v>
      </c>
      <c r="T11" s="509"/>
      <c r="U11" s="509"/>
      <c r="V11" s="510"/>
      <c r="W11" s="508" t="s">
        <v>232</v>
      </c>
      <c r="X11" s="509"/>
      <c r="Y11" s="509"/>
      <c r="Z11" s="510"/>
      <c r="AA11" s="508" t="s">
        <v>233</v>
      </c>
      <c r="AB11" s="509"/>
      <c r="AC11" s="509"/>
      <c r="AD11" s="510"/>
      <c r="AE11" s="508" t="s">
        <v>234</v>
      </c>
      <c r="AF11" s="509"/>
      <c r="AG11" s="509"/>
      <c r="AH11" s="510"/>
      <c r="AI11" s="508" t="s">
        <v>235</v>
      </c>
      <c r="AJ11" s="509"/>
      <c r="AK11" s="509"/>
      <c r="AL11" s="510"/>
      <c r="AM11" s="508" t="s">
        <v>236</v>
      </c>
      <c r="AN11" s="509"/>
      <c r="AO11" s="509"/>
      <c r="AP11" s="510"/>
      <c r="AQ11" s="508" t="s">
        <v>237</v>
      </c>
      <c r="AR11" s="509"/>
      <c r="AS11" s="509"/>
      <c r="AT11" s="510"/>
      <c r="AU11" s="508" t="s">
        <v>238</v>
      </c>
      <c r="AV11" s="509"/>
      <c r="AW11" s="509"/>
      <c r="AX11" s="513"/>
      <c r="AY11" s="514" t="s">
        <v>274</v>
      </c>
      <c r="AZ11" s="515"/>
      <c r="BA11" s="515"/>
      <c r="BB11" s="516"/>
    </row>
    <row r="12" spans="1:54" s="60" customFormat="1" ht="45.75" thickBot="1">
      <c r="B12" s="507"/>
      <c r="C12" s="181" t="s">
        <v>100</v>
      </c>
      <c r="D12" s="182" t="s">
        <v>207</v>
      </c>
      <c r="E12" s="182" t="s">
        <v>99</v>
      </c>
      <c r="F12" s="183" t="s">
        <v>98</v>
      </c>
      <c r="G12" s="181" t="s">
        <v>100</v>
      </c>
      <c r="H12" s="182" t="s">
        <v>207</v>
      </c>
      <c r="I12" s="182" t="s">
        <v>99</v>
      </c>
      <c r="J12" s="183" t="s">
        <v>98</v>
      </c>
      <c r="K12" s="181" t="s">
        <v>100</v>
      </c>
      <c r="L12" s="182" t="s">
        <v>207</v>
      </c>
      <c r="M12" s="182" t="s">
        <v>99</v>
      </c>
      <c r="N12" s="183" t="s">
        <v>98</v>
      </c>
      <c r="O12" s="181" t="s">
        <v>100</v>
      </c>
      <c r="P12" s="182" t="s">
        <v>207</v>
      </c>
      <c r="Q12" s="182" t="s">
        <v>99</v>
      </c>
      <c r="R12" s="183" t="s">
        <v>98</v>
      </c>
      <c r="S12" s="181" t="s">
        <v>100</v>
      </c>
      <c r="T12" s="182" t="s">
        <v>207</v>
      </c>
      <c r="U12" s="182" t="s">
        <v>99</v>
      </c>
      <c r="V12" s="183" t="s">
        <v>98</v>
      </c>
      <c r="W12" s="181" t="s">
        <v>100</v>
      </c>
      <c r="X12" s="182" t="s">
        <v>207</v>
      </c>
      <c r="Y12" s="182" t="s">
        <v>99</v>
      </c>
      <c r="Z12" s="183" t="s">
        <v>98</v>
      </c>
      <c r="AA12" s="181" t="s">
        <v>100</v>
      </c>
      <c r="AB12" s="182" t="s">
        <v>207</v>
      </c>
      <c r="AC12" s="182" t="s">
        <v>99</v>
      </c>
      <c r="AD12" s="183" t="s">
        <v>98</v>
      </c>
      <c r="AE12" s="181" t="s">
        <v>100</v>
      </c>
      <c r="AF12" s="182" t="s">
        <v>207</v>
      </c>
      <c r="AG12" s="182" t="s">
        <v>99</v>
      </c>
      <c r="AH12" s="183" t="s">
        <v>98</v>
      </c>
      <c r="AI12" s="181" t="s">
        <v>100</v>
      </c>
      <c r="AJ12" s="182" t="s">
        <v>207</v>
      </c>
      <c r="AK12" s="182" t="s">
        <v>99</v>
      </c>
      <c r="AL12" s="183" t="s">
        <v>98</v>
      </c>
      <c r="AM12" s="181" t="s">
        <v>100</v>
      </c>
      <c r="AN12" s="182" t="s">
        <v>207</v>
      </c>
      <c r="AO12" s="182" t="s">
        <v>99</v>
      </c>
      <c r="AP12" s="183" t="s">
        <v>98</v>
      </c>
      <c r="AQ12" s="181" t="s">
        <v>100</v>
      </c>
      <c r="AR12" s="182" t="s">
        <v>207</v>
      </c>
      <c r="AS12" s="182" t="s">
        <v>99</v>
      </c>
      <c r="AT12" s="183" t="s">
        <v>98</v>
      </c>
      <c r="AU12" s="181" t="s">
        <v>100</v>
      </c>
      <c r="AV12" s="182" t="s">
        <v>207</v>
      </c>
      <c r="AW12" s="182" t="s">
        <v>99</v>
      </c>
      <c r="AX12" s="207" t="s">
        <v>98</v>
      </c>
      <c r="AY12" s="291" t="s">
        <v>212</v>
      </c>
      <c r="AZ12" s="292" t="s">
        <v>213</v>
      </c>
      <c r="BA12" s="292" t="s">
        <v>214</v>
      </c>
      <c r="BB12" s="293" t="s">
        <v>239</v>
      </c>
    </row>
    <row r="13" spans="1:54" s="122" customFormat="1">
      <c r="B13" s="280" t="s">
        <v>97</v>
      </c>
      <c r="C13" s="217">
        <f>IFERROR(C148/C283,0)</f>
        <v>0.96946564885496178</v>
      </c>
      <c r="D13" s="121">
        <f>IFERROR(D148/D283,0)</f>
        <v>0.97701149425287359</v>
      </c>
      <c r="E13" s="121">
        <f t="shared" ref="E13:H13" si="0">IFERROR(E148/E283,0)</f>
        <v>0.68693558097531604</v>
      </c>
      <c r="F13" s="218">
        <f t="shared" si="0"/>
        <v>0.70309877111591168</v>
      </c>
      <c r="G13" s="217">
        <f>IFERROR(G148/G283,0)</f>
        <v>0.98473282442748089</v>
      </c>
      <c r="H13" s="121">
        <f t="shared" si="0"/>
        <v>1.0641025641025641</v>
      </c>
      <c r="I13" s="121">
        <f t="shared" ref="I13:BB13" si="1">IFERROR(I148/I283,0)</f>
        <v>1.3048327137546469</v>
      </c>
      <c r="J13" s="218">
        <f t="shared" si="1"/>
        <v>1.2262283334079811</v>
      </c>
      <c r="K13" s="217">
        <f t="shared" si="1"/>
        <v>0.97727272727272729</v>
      </c>
      <c r="L13" s="121">
        <f t="shared" si="1"/>
        <v>0.95774647887323938</v>
      </c>
      <c r="M13" s="121">
        <f t="shared" si="1"/>
        <v>1.1153450051493305</v>
      </c>
      <c r="N13" s="218">
        <f t="shared" si="1"/>
        <v>1.1645514024353303</v>
      </c>
      <c r="O13" s="217">
        <f t="shared" si="1"/>
        <v>0</v>
      </c>
      <c r="P13" s="121">
        <f t="shared" si="1"/>
        <v>0</v>
      </c>
      <c r="Q13" s="121">
        <f t="shared" si="1"/>
        <v>0</v>
      </c>
      <c r="R13" s="218">
        <f t="shared" si="1"/>
        <v>0</v>
      </c>
      <c r="S13" s="217">
        <f t="shared" si="1"/>
        <v>0</v>
      </c>
      <c r="T13" s="121">
        <f t="shared" si="1"/>
        <v>0</v>
      </c>
      <c r="U13" s="121">
        <f t="shared" si="1"/>
        <v>0</v>
      </c>
      <c r="V13" s="218">
        <f t="shared" si="1"/>
        <v>0</v>
      </c>
      <c r="W13" s="217">
        <f t="shared" si="1"/>
        <v>0</v>
      </c>
      <c r="X13" s="121">
        <f t="shared" si="1"/>
        <v>0</v>
      </c>
      <c r="Y13" s="121">
        <f t="shared" si="1"/>
        <v>0</v>
      </c>
      <c r="Z13" s="218">
        <f t="shared" si="1"/>
        <v>0</v>
      </c>
      <c r="AA13" s="217">
        <f t="shared" si="1"/>
        <v>0</v>
      </c>
      <c r="AB13" s="121">
        <f t="shared" si="1"/>
        <v>0</v>
      </c>
      <c r="AC13" s="121">
        <f t="shared" si="1"/>
        <v>0</v>
      </c>
      <c r="AD13" s="218">
        <f t="shared" si="1"/>
        <v>0</v>
      </c>
      <c r="AE13" s="217">
        <f t="shared" si="1"/>
        <v>0</v>
      </c>
      <c r="AF13" s="121">
        <f t="shared" si="1"/>
        <v>0</v>
      </c>
      <c r="AG13" s="121">
        <f t="shared" si="1"/>
        <v>0</v>
      </c>
      <c r="AH13" s="218">
        <f t="shared" si="1"/>
        <v>0</v>
      </c>
      <c r="AI13" s="217">
        <f t="shared" si="1"/>
        <v>0</v>
      </c>
      <c r="AJ13" s="121">
        <f t="shared" si="1"/>
        <v>0</v>
      </c>
      <c r="AK13" s="121">
        <f t="shared" si="1"/>
        <v>0</v>
      </c>
      <c r="AL13" s="218">
        <f t="shared" si="1"/>
        <v>0</v>
      </c>
      <c r="AM13" s="217">
        <f t="shared" si="1"/>
        <v>0</v>
      </c>
      <c r="AN13" s="121">
        <f t="shared" si="1"/>
        <v>0</v>
      </c>
      <c r="AO13" s="121">
        <f t="shared" si="1"/>
        <v>0</v>
      </c>
      <c r="AP13" s="218">
        <f t="shared" si="1"/>
        <v>0</v>
      </c>
      <c r="AQ13" s="217">
        <f t="shared" si="1"/>
        <v>0</v>
      </c>
      <c r="AR13" s="121">
        <f t="shared" si="1"/>
        <v>0</v>
      </c>
      <c r="AS13" s="121">
        <f t="shared" si="1"/>
        <v>0</v>
      </c>
      <c r="AT13" s="218">
        <f t="shared" si="1"/>
        <v>0</v>
      </c>
      <c r="AU13" s="217">
        <f t="shared" si="1"/>
        <v>0</v>
      </c>
      <c r="AV13" s="121">
        <f t="shared" si="1"/>
        <v>0</v>
      </c>
      <c r="AW13" s="121">
        <f t="shared" si="1"/>
        <v>0</v>
      </c>
      <c r="AX13" s="228">
        <f t="shared" si="1"/>
        <v>0</v>
      </c>
      <c r="AY13" s="319">
        <f t="shared" si="1"/>
        <v>0.97715736040609136</v>
      </c>
      <c r="AZ13" s="320">
        <f t="shared" si="1"/>
        <v>1</v>
      </c>
      <c r="BA13" s="320">
        <f t="shared" si="1"/>
        <v>1.0005028916268544</v>
      </c>
      <c r="BB13" s="396">
        <f t="shared" si="1"/>
        <v>1.0005028916268541</v>
      </c>
    </row>
    <row r="14" spans="1:54" s="76" customFormat="1" ht="14.1" customHeight="1" outlineLevel="1">
      <c r="B14" s="281" t="s">
        <v>35</v>
      </c>
      <c r="C14" s="397">
        <f t="shared" ref="C14:F14" si="2">IFERROR(C149/C284,0)</f>
        <v>1</v>
      </c>
      <c r="D14" s="398">
        <f t="shared" si="2"/>
        <v>0.8571428571428571</v>
      </c>
      <c r="E14" s="398">
        <f t="shared" si="2"/>
        <v>0.68354430379746833</v>
      </c>
      <c r="F14" s="399">
        <f t="shared" si="2"/>
        <v>0.79746835443037967</v>
      </c>
      <c r="G14" s="397">
        <f t="shared" ref="G14:BB14" si="3">IFERROR(G149/G284,0)</f>
        <v>1</v>
      </c>
      <c r="H14" s="398">
        <f t="shared" si="3"/>
        <v>0.7407407407407407</v>
      </c>
      <c r="I14" s="398">
        <f t="shared" si="3"/>
        <v>0.9107142857142857</v>
      </c>
      <c r="J14" s="399">
        <f t="shared" si="3"/>
        <v>1.2294642857142857</v>
      </c>
      <c r="K14" s="397">
        <f t="shared" si="3"/>
        <v>1.032258064516129</v>
      </c>
      <c r="L14" s="398">
        <f t="shared" si="3"/>
        <v>0.62962962962962965</v>
      </c>
      <c r="M14" s="398">
        <f t="shared" si="3"/>
        <v>0.8203125</v>
      </c>
      <c r="N14" s="399">
        <f t="shared" si="3"/>
        <v>1.3028492647058825</v>
      </c>
      <c r="O14" s="397">
        <f t="shared" si="3"/>
        <v>0</v>
      </c>
      <c r="P14" s="398">
        <f t="shared" si="3"/>
        <v>0</v>
      </c>
      <c r="Q14" s="398">
        <f t="shared" si="3"/>
        <v>0</v>
      </c>
      <c r="R14" s="399">
        <f t="shared" si="3"/>
        <v>0</v>
      </c>
      <c r="S14" s="397">
        <f t="shared" si="3"/>
        <v>0</v>
      </c>
      <c r="T14" s="398">
        <f t="shared" si="3"/>
        <v>0</v>
      </c>
      <c r="U14" s="398">
        <f t="shared" si="3"/>
        <v>0</v>
      </c>
      <c r="V14" s="399">
        <f t="shared" si="3"/>
        <v>0</v>
      </c>
      <c r="W14" s="397">
        <f t="shared" si="3"/>
        <v>0</v>
      </c>
      <c r="X14" s="398">
        <f t="shared" si="3"/>
        <v>0</v>
      </c>
      <c r="Y14" s="398">
        <f t="shared" si="3"/>
        <v>0</v>
      </c>
      <c r="Z14" s="399">
        <f t="shared" si="3"/>
        <v>0</v>
      </c>
      <c r="AA14" s="397">
        <f t="shared" si="3"/>
        <v>0</v>
      </c>
      <c r="AB14" s="398">
        <f t="shared" si="3"/>
        <v>0</v>
      </c>
      <c r="AC14" s="398">
        <f t="shared" si="3"/>
        <v>0</v>
      </c>
      <c r="AD14" s="399">
        <f t="shared" si="3"/>
        <v>0</v>
      </c>
      <c r="AE14" s="397">
        <f t="shared" si="3"/>
        <v>0</v>
      </c>
      <c r="AF14" s="398">
        <f t="shared" si="3"/>
        <v>0</v>
      </c>
      <c r="AG14" s="398">
        <f t="shared" si="3"/>
        <v>0</v>
      </c>
      <c r="AH14" s="399">
        <f t="shared" si="3"/>
        <v>0</v>
      </c>
      <c r="AI14" s="397">
        <f t="shared" si="3"/>
        <v>0</v>
      </c>
      <c r="AJ14" s="398">
        <f t="shared" si="3"/>
        <v>0</v>
      </c>
      <c r="AK14" s="398">
        <f t="shared" si="3"/>
        <v>0</v>
      </c>
      <c r="AL14" s="399">
        <f t="shared" si="3"/>
        <v>0</v>
      </c>
      <c r="AM14" s="397">
        <f t="shared" si="3"/>
        <v>0</v>
      </c>
      <c r="AN14" s="398">
        <f t="shared" si="3"/>
        <v>0</v>
      </c>
      <c r="AO14" s="398">
        <f t="shared" si="3"/>
        <v>0</v>
      </c>
      <c r="AP14" s="399">
        <f t="shared" si="3"/>
        <v>0</v>
      </c>
      <c r="AQ14" s="397">
        <f t="shared" si="3"/>
        <v>0</v>
      </c>
      <c r="AR14" s="398">
        <f t="shared" si="3"/>
        <v>0</v>
      </c>
      <c r="AS14" s="398">
        <f t="shared" si="3"/>
        <v>0</v>
      </c>
      <c r="AT14" s="399">
        <f t="shared" si="3"/>
        <v>0</v>
      </c>
      <c r="AU14" s="397">
        <f t="shared" si="3"/>
        <v>0</v>
      </c>
      <c r="AV14" s="398">
        <f t="shared" si="3"/>
        <v>0</v>
      </c>
      <c r="AW14" s="398">
        <f t="shared" si="3"/>
        <v>0</v>
      </c>
      <c r="AX14" s="400">
        <f t="shared" si="3"/>
        <v>0</v>
      </c>
      <c r="AY14" s="322">
        <f t="shared" si="3"/>
        <v>1.010752688172043</v>
      </c>
      <c r="AZ14" s="323">
        <f t="shared" si="3"/>
        <v>0.74390243902439024</v>
      </c>
      <c r="BA14" s="323">
        <f t="shared" si="3"/>
        <v>0.78409090909090906</v>
      </c>
      <c r="BB14" s="324">
        <f t="shared" si="3"/>
        <v>1.0540238450074515</v>
      </c>
    </row>
    <row r="15" spans="1:54" ht="14.1" customHeight="1" outlineLevel="1">
      <c r="B15" s="282" t="s">
        <v>139</v>
      </c>
      <c r="C15" s="219">
        <f t="shared" ref="C15:F15" si="4">IFERROR(C150/C285,0)</f>
        <v>1</v>
      </c>
      <c r="D15" s="108">
        <f t="shared" si="4"/>
        <v>0.72727272727272729</v>
      </c>
      <c r="E15" s="108">
        <f t="shared" si="4"/>
        <v>0.73333333333333328</v>
      </c>
      <c r="F15" s="220">
        <f t="shared" si="4"/>
        <v>1.0083333333333333</v>
      </c>
      <c r="G15" s="219">
        <f t="shared" ref="G15:BB15" si="5">IFERROR(G150/G285,0)</f>
        <v>1</v>
      </c>
      <c r="H15" s="108">
        <f t="shared" si="5"/>
        <v>0.8</v>
      </c>
      <c r="I15" s="108">
        <f t="shared" si="5"/>
        <v>1.0149999999999999</v>
      </c>
      <c r="J15" s="220">
        <f t="shared" si="5"/>
        <v>1.26875</v>
      </c>
      <c r="K15" s="219">
        <f t="shared" si="5"/>
        <v>1.0909090909090908</v>
      </c>
      <c r="L15" s="108">
        <f t="shared" si="5"/>
        <v>0.81818181818181823</v>
      </c>
      <c r="M15" s="108">
        <f t="shared" si="5"/>
        <v>1.0982142857142858</v>
      </c>
      <c r="N15" s="220">
        <f t="shared" si="5"/>
        <v>1.3422619047619047</v>
      </c>
      <c r="O15" s="219">
        <f t="shared" si="5"/>
        <v>0</v>
      </c>
      <c r="P15" s="108">
        <f t="shared" si="5"/>
        <v>0</v>
      </c>
      <c r="Q15" s="108">
        <f t="shared" si="5"/>
        <v>0</v>
      </c>
      <c r="R15" s="220">
        <f t="shared" si="5"/>
        <v>0</v>
      </c>
      <c r="S15" s="219">
        <f t="shared" si="5"/>
        <v>0</v>
      </c>
      <c r="T15" s="108">
        <f t="shared" si="5"/>
        <v>0</v>
      </c>
      <c r="U15" s="108">
        <f t="shared" si="5"/>
        <v>0</v>
      </c>
      <c r="V15" s="220">
        <f t="shared" si="5"/>
        <v>0</v>
      </c>
      <c r="W15" s="219">
        <f t="shared" si="5"/>
        <v>0</v>
      </c>
      <c r="X15" s="108">
        <f t="shared" si="5"/>
        <v>0</v>
      </c>
      <c r="Y15" s="108">
        <f t="shared" si="5"/>
        <v>0</v>
      </c>
      <c r="Z15" s="220">
        <f t="shared" si="5"/>
        <v>0</v>
      </c>
      <c r="AA15" s="219">
        <f t="shared" si="5"/>
        <v>0</v>
      </c>
      <c r="AB15" s="108">
        <f t="shared" si="5"/>
        <v>0</v>
      </c>
      <c r="AC15" s="108">
        <f t="shared" si="5"/>
        <v>0</v>
      </c>
      <c r="AD15" s="220">
        <f t="shared" si="5"/>
        <v>0</v>
      </c>
      <c r="AE15" s="219">
        <f t="shared" si="5"/>
        <v>0</v>
      </c>
      <c r="AF15" s="108">
        <f t="shared" si="5"/>
        <v>0</v>
      </c>
      <c r="AG15" s="108">
        <f t="shared" si="5"/>
        <v>0</v>
      </c>
      <c r="AH15" s="220">
        <f t="shared" si="5"/>
        <v>0</v>
      </c>
      <c r="AI15" s="219">
        <f t="shared" si="5"/>
        <v>0</v>
      </c>
      <c r="AJ15" s="108">
        <f t="shared" si="5"/>
        <v>0</v>
      </c>
      <c r="AK15" s="108">
        <f t="shared" si="5"/>
        <v>0</v>
      </c>
      <c r="AL15" s="220">
        <f t="shared" si="5"/>
        <v>0</v>
      </c>
      <c r="AM15" s="219">
        <f t="shared" si="5"/>
        <v>0</v>
      </c>
      <c r="AN15" s="108">
        <f t="shared" si="5"/>
        <v>0</v>
      </c>
      <c r="AO15" s="108">
        <f t="shared" si="5"/>
        <v>0</v>
      </c>
      <c r="AP15" s="220">
        <f t="shared" si="5"/>
        <v>0</v>
      </c>
      <c r="AQ15" s="219">
        <f t="shared" si="5"/>
        <v>0</v>
      </c>
      <c r="AR15" s="108">
        <f t="shared" si="5"/>
        <v>0</v>
      </c>
      <c r="AS15" s="108">
        <f t="shared" si="5"/>
        <v>0</v>
      </c>
      <c r="AT15" s="220">
        <f t="shared" si="5"/>
        <v>0</v>
      </c>
      <c r="AU15" s="219">
        <f t="shared" si="5"/>
        <v>0</v>
      </c>
      <c r="AV15" s="108">
        <f t="shared" si="5"/>
        <v>0</v>
      </c>
      <c r="AW15" s="108">
        <f t="shared" si="5"/>
        <v>0</v>
      </c>
      <c r="AX15" s="229">
        <f t="shared" si="5"/>
        <v>0</v>
      </c>
      <c r="AY15" s="325">
        <f t="shared" si="5"/>
        <v>1.0303030303030303</v>
      </c>
      <c r="AZ15" s="326">
        <f t="shared" si="5"/>
        <v>0.78125</v>
      </c>
      <c r="BA15" s="326">
        <f t="shared" si="5"/>
        <v>0.93227665706051877</v>
      </c>
      <c r="BB15" s="327">
        <f t="shared" si="5"/>
        <v>1.193314121037464</v>
      </c>
    </row>
    <row r="16" spans="1:54" ht="14.1" customHeight="1" outlineLevel="1">
      <c r="B16" s="282" t="s">
        <v>148</v>
      </c>
      <c r="C16" s="219">
        <f t="shared" ref="C16:F16" si="6">IFERROR(C151/C286,0)</f>
        <v>1</v>
      </c>
      <c r="D16" s="108">
        <f t="shared" si="6"/>
        <v>0.83333333333333337</v>
      </c>
      <c r="E16" s="108">
        <f t="shared" si="6"/>
        <v>0.45683453237410071</v>
      </c>
      <c r="F16" s="220">
        <f t="shared" si="6"/>
        <v>0.54820143884892081</v>
      </c>
      <c r="G16" s="219">
        <f t="shared" ref="G16:BB16" si="7">IFERROR(G151/G286,0)</f>
        <v>1</v>
      </c>
      <c r="H16" s="108">
        <f t="shared" si="7"/>
        <v>0.5</v>
      </c>
      <c r="I16" s="108">
        <f t="shared" si="7"/>
        <v>0.67692307692307696</v>
      </c>
      <c r="J16" s="220">
        <f t="shared" si="7"/>
        <v>1.3538461538461537</v>
      </c>
      <c r="K16" s="219">
        <f t="shared" si="7"/>
        <v>1</v>
      </c>
      <c r="L16" s="108">
        <f t="shared" si="7"/>
        <v>0.36363636363636365</v>
      </c>
      <c r="M16" s="108">
        <f t="shared" si="7"/>
        <v>0.40909090909090912</v>
      </c>
      <c r="N16" s="220">
        <f t="shared" si="7"/>
        <v>1.125</v>
      </c>
      <c r="O16" s="219">
        <f t="shared" si="7"/>
        <v>0</v>
      </c>
      <c r="P16" s="108">
        <f t="shared" si="7"/>
        <v>0</v>
      </c>
      <c r="Q16" s="108">
        <f t="shared" si="7"/>
        <v>0</v>
      </c>
      <c r="R16" s="220">
        <f t="shared" si="7"/>
        <v>0</v>
      </c>
      <c r="S16" s="219">
        <f t="shared" si="7"/>
        <v>0</v>
      </c>
      <c r="T16" s="108">
        <f t="shared" si="7"/>
        <v>0</v>
      </c>
      <c r="U16" s="108">
        <f t="shared" si="7"/>
        <v>0</v>
      </c>
      <c r="V16" s="220">
        <f t="shared" si="7"/>
        <v>0</v>
      </c>
      <c r="W16" s="219">
        <f t="shared" si="7"/>
        <v>0</v>
      </c>
      <c r="X16" s="108">
        <f t="shared" si="7"/>
        <v>0</v>
      </c>
      <c r="Y16" s="108">
        <f t="shared" si="7"/>
        <v>0</v>
      </c>
      <c r="Z16" s="220">
        <f t="shared" si="7"/>
        <v>0</v>
      </c>
      <c r="AA16" s="219">
        <f t="shared" si="7"/>
        <v>0</v>
      </c>
      <c r="AB16" s="108">
        <f t="shared" si="7"/>
        <v>0</v>
      </c>
      <c r="AC16" s="108">
        <f t="shared" si="7"/>
        <v>0</v>
      </c>
      <c r="AD16" s="220">
        <f t="shared" si="7"/>
        <v>0</v>
      </c>
      <c r="AE16" s="219">
        <f t="shared" si="7"/>
        <v>0</v>
      </c>
      <c r="AF16" s="108">
        <f t="shared" si="7"/>
        <v>0</v>
      </c>
      <c r="AG16" s="108">
        <f t="shared" si="7"/>
        <v>0</v>
      </c>
      <c r="AH16" s="220">
        <f t="shared" si="7"/>
        <v>0</v>
      </c>
      <c r="AI16" s="219">
        <f t="shared" si="7"/>
        <v>0</v>
      </c>
      <c r="AJ16" s="108">
        <f t="shared" si="7"/>
        <v>0</v>
      </c>
      <c r="AK16" s="108">
        <f t="shared" si="7"/>
        <v>0</v>
      </c>
      <c r="AL16" s="220">
        <f t="shared" si="7"/>
        <v>0</v>
      </c>
      <c r="AM16" s="219">
        <f t="shared" si="7"/>
        <v>0</v>
      </c>
      <c r="AN16" s="108">
        <f t="shared" si="7"/>
        <v>0</v>
      </c>
      <c r="AO16" s="108">
        <f t="shared" si="7"/>
        <v>0</v>
      </c>
      <c r="AP16" s="220">
        <f t="shared" si="7"/>
        <v>0</v>
      </c>
      <c r="AQ16" s="219">
        <f t="shared" si="7"/>
        <v>0</v>
      </c>
      <c r="AR16" s="108">
        <f t="shared" si="7"/>
        <v>0</v>
      </c>
      <c r="AS16" s="108">
        <f t="shared" si="7"/>
        <v>0</v>
      </c>
      <c r="AT16" s="220">
        <f t="shared" si="7"/>
        <v>0</v>
      </c>
      <c r="AU16" s="219">
        <f t="shared" si="7"/>
        <v>0</v>
      </c>
      <c r="AV16" s="108">
        <f t="shared" si="7"/>
        <v>0</v>
      </c>
      <c r="AW16" s="108">
        <f t="shared" si="7"/>
        <v>0</v>
      </c>
      <c r="AX16" s="229">
        <f t="shared" si="7"/>
        <v>0</v>
      </c>
      <c r="AY16" s="325">
        <f t="shared" si="7"/>
        <v>1</v>
      </c>
      <c r="AZ16" s="326">
        <f t="shared" si="7"/>
        <v>0.5714285714285714</v>
      </c>
      <c r="BA16" s="326">
        <f t="shared" si="7"/>
        <v>0.50604838709677424</v>
      </c>
      <c r="BB16" s="327">
        <f t="shared" si="7"/>
        <v>0.88558467741935498</v>
      </c>
    </row>
    <row r="17" spans="2:54" ht="14.1" customHeight="1" outlineLevel="1">
      <c r="B17" s="282" t="s">
        <v>125</v>
      </c>
      <c r="C17" s="219">
        <f t="shared" ref="C17:F17" si="8">IFERROR(C152/C287,0)</f>
        <v>1</v>
      </c>
      <c r="D17" s="108">
        <f t="shared" si="8"/>
        <v>1.2</v>
      </c>
      <c r="E17" s="108">
        <f t="shared" si="8"/>
        <v>1.2738095238095237</v>
      </c>
      <c r="F17" s="220">
        <f t="shared" si="8"/>
        <v>1.0615079365079363</v>
      </c>
      <c r="G17" s="219">
        <f t="shared" ref="G17:BB17" si="9">IFERROR(G152/G287,0)</f>
        <v>1</v>
      </c>
      <c r="H17" s="108">
        <f t="shared" si="9"/>
        <v>1.2</v>
      </c>
      <c r="I17" s="108">
        <f t="shared" si="9"/>
        <v>1.064516129032258</v>
      </c>
      <c r="J17" s="220">
        <f t="shared" si="9"/>
        <v>0.88709677419354838</v>
      </c>
      <c r="K17" s="219">
        <f t="shared" si="9"/>
        <v>1</v>
      </c>
      <c r="L17" s="108">
        <f t="shared" si="9"/>
        <v>0.8</v>
      </c>
      <c r="M17" s="108">
        <f t="shared" si="9"/>
        <v>0.45833333333333331</v>
      </c>
      <c r="N17" s="220">
        <f t="shared" si="9"/>
        <v>0.57291666666666663</v>
      </c>
      <c r="O17" s="219">
        <f t="shared" si="9"/>
        <v>0</v>
      </c>
      <c r="P17" s="108">
        <f t="shared" si="9"/>
        <v>0</v>
      </c>
      <c r="Q17" s="108">
        <f t="shared" si="9"/>
        <v>0</v>
      </c>
      <c r="R17" s="220">
        <f t="shared" si="9"/>
        <v>0</v>
      </c>
      <c r="S17" s="219">
        <f t="shared" si="9"/>
        <v>0</v>
      </c>
      <c r="T17" s="108">
        <f t="shared" si="9"/>
        <v>0</v>
      </c>
      <c r="U17" s="108">
        <f t="shared" si="9"/>
        <v>0</v>
      </c>
      <c r="V17" s="220">
        <f t="shared" si="9"/>
        <v>0</v>
      </c>
      <c r="W17" s="219">
        <f t="shared" si="9"/>
        <v>0</v>
      </c>
      <c r="X17" s="108">
        <f t="shared" si="9"/>
        <v>0</v>
      </c>
      <c r="Y17" s="108">
        <f t="shared" si="9"/>
        <v>0</v>
      </c>
      <c r="Z17" s="220">
        <f t="shared" si="9"/>
        <v>0</v>
      </c>
      <c r="AA17" s="219">
        <f t="shared" si="9"/>
        <v>0</v>
      </c>
      <c r="AB17" s="108">
        <f t="shared" si="9"/>
        <v>0</v>
      </c>
      <c r="AC17" s="108">
        <f t="shared" si="9"/>
        <v>0</v>
      </c>
      <c r="AD17" s="220">
        <f t="shared" si="9"/>
        <v>0</v>
      </c>
      <c r="AE17" s="219">
        <f t="shared" si="9"/>
        <v>0</v>
      </c>
      <c r="AF17" s="108">
        <f t="shared" si="9"/>
        <v>0</v>
      </c>
      <c r="AG17" s="108">
        <f t="shared" si="9"/>
        <v>0</v>
      </c>
      <c r="AH17" s="220">
        <f t="shared" si="9"/>
        <v>0</v>
      </c>
      <c r="AI17" s="219">
        <f t="shared" si="9"/>
        <v>0</v>
      </c>
      <c r="AJ17" s="108">
        <f t="shared" si="9"/>
        <v>0</v>
      </c>
      <c r="AK17" s="108">
        <f t="shared" si="9"/>
        <v>0</v>
      </c>
      <c r="AL17" s="220">
        <f t="shared" si="9"/>
        <v>0</v>
      </c>
      <c r="AM17" s="219">
        <f t="shared" si="9"/>
        <v>0</v>
      </c>
      <c r="AN17" s="108">
        <f t="shared" si="9"/>
        <v>0</v>
      </c>
      <c r="AO17" s="108">
        <f t="shared" si="9"/>
        <v>0</v>
      </c>
      <c r="AP17" s="220">
        <f t="shared" si="9"/>
        <v>0</v>
      </c>
      <c r="AQ17" s="219">
        <f t="shared" si="9"/>
        <v>0</v>
      </c>
      <c r="AR17" s="108">
        <f t="shared" si="9"/>
        <v>0</v>
      </c>
      <c r="AS17" s="108">
        <f t="shared" si="9"/>
        <v>0</v>
      </c>
      <c r="AT17" s="220">
        <f t="shared" si="9"/>
        <v>0</v>
      </c>
      <c r="AU17" s="219">
        <f t="shared" si="9"/>
        <v>0</v>
      </c>
      <c r="AV17" s="108">
        <f t="shared" si="9"/>
        <v>0</v>
      </c>
      <c r="AW17" s="108">
        <f t="shared" si="9"/>
        <v>0</v>
      </c>
      <c r="AX17" s="229">
        <f t="shared" si="9"/>
        <v>0</v>
      </c>
      <c r="AY17" s="325">
        <f t="shared" si="9"/>
        <v>1</v>
      </c>
      <c r="AZ17" s="326">
        <f t="shared" si="9"/>
        <v>1.0666666666666667</v>
      </c>
      <c r="BA17" s="326">
        <f t="shared" si="9"/>
        <v>0.94495412844036697</v>
      </c>
      <c r="BB17" s="327">
        <f t="shared" si="9"/>
        <v>0.88589449541284404</v>
      </c>
    </row>
    <row r="18" spans="2:54" s="76" customFormat="1" ht="14.1" customHeight="1" outlineLevel="1">
      <c r="B18" s="281" t="s">
        <v>36</v>
      </c>
      <c r="C18" s="397">
        <f t="shared" ref="C18:F18" si="10">IFERROR(C153/C288,0)</f>
        <v>0.82352941176470584</v>
      </c>
      <c r="D18" s="398">
        <f t="shared" si="10"/>
        <v>0.375</v>
      </c>
      <c r="E18" s="398">
        <f t="shared" si="10"/>
        <v>0.37272727272727274</v>
      </c>
      <c r="F18" s="399">
        <f t="shared" si="10"/>
        <v>0.9939393939393939</v>
      </c>
      <c r="G18" s="397">
        <f t="shared" ref="G18:BB18" si="11">IFERROR(G153/G288,0)</f>
        <v>0.82352941176470584</v>
      </c>
      <c r="H18" s="398">
        <f t="shared" si="11"/>
        <v>0.42857142857142855</v>
      </c>
      <c r="I18" s="398">
        <f t="shared" si="11"/>
        <v>0.47286821705426357</v>
      </c>
      <c r="J18" s="399">
        <f t="shared" si="11"/>
        <v>1.103359173126615</v>
      </c>
      <c r="K18" s="397">
        <f t="shared" si="11"/>
        <v>0.82352941176470584</v>
      </c>
      <c r="L18" s="398">
        <f t="shared" si="11"/>
        <v>0.875</v>
      </c>
      <c r="M18" s="398">
        <f t="shared" si="11"/>
        <v>0.69849246231155782</v>
      </c>
      <c r="N18" s="399">
        <f t="shared" si="11"/>
        <v>0.79827709978463746</v>
      </c>
      <c r="O18" s="397">
        <f t="shared" si="11"/>
        <v>0</v>
      </c>
      <c r="P18" s="398">
        <f t="shared" si="11"/>
        <v>0</v>
      </c>
      <c r="Q18" s="398">
        <f t="shared" si="11"/>
        <v>0</v>
      </c>
      <c r="R18" s="399">
        <f t="shared" si="11"/>
        <v>0</v>
      </c>
      <c r="S18" s="397">
        <f t="shared" si="11"/>
        <v>0</v>
      </c>
      <c r="T18" s="398">
        <f t="shared" si="11"/>
        <v>0</v>
      </c>
      <c r="U18" s="398">
        <f t="shared" si="11"/>
        <v>0</v>
      </c>
      <c r="V18" s="399">
        <f t="shared" si="11"/>
        <v>0</v>
      </c>
      <c r="W18" s="397">
        <f t="shared" si="11"/>
        <v>0</v>
      </c>
      <c r="X18" s="398">
        <f t="shared" si="11"/>
        <v>0</v>
      </c>
      <c r="Y18" s="398">
        <f t="shared" si="11"/>
        <v>0</v>
      </c>
      <c r="Z18" s="399">
        <f t="shared" si="11"/>
        <v>0</v>
      </c>
      <c r="AA18" s="397">
        <f t="shared" si="11"/>
        <v>0</v>
      </c>
      <c r="AB18" s="398">
        <f t="shared" si="11"/>
        <v>0</v>
      </c>
      <c r="AC18" s="398">
        <f t="shared" si="11"/>
        <v>0</v>
      </c>
      <c r="AD18" s="399">
        <f t="shared" si="11"/>
        <v>0</v>
      </c>
      <c r="AE18" s="397">
        <f t="shared" si="11"/>
        <v>0</v>
      </c>
      <c r="AF18" s="398">
        <f t="shared" si="11"/>
        <v>0</v>
      </c>
      <c r="AG18" s="398">
        <f t="shared" si="11"/>
        <v>0</v>
      </c>
      <c r="AH18" s="399">
        <f t="shared" si="11"/>
        <v>0</v>
      </c>
      <c r="AI18" s="397">
        <f t="shared" si="11"/>
        <v>0</v>
      </c>
      <c r="AJ18" s="398">
        <f t="shared" si="11"/>
        <v>0</v>
      </c>
      <c r="AK18" s="398">
        <f t="shared" si="11"/>
        <v>0</v>
      </c>
      <c r="AL18" s="399">
        <f t="shared" si="11"/>
        <v>0</v>
      </c>
      <c r="AM18" s="397">
        <f t="shared" si="11"/>
        <v>0</v>
      </c>
      <c r="AN18" s="398">
        <f t="shared" si="11"/>
        <v>0</v>
      </c>
      <c r="AO18" s="398">
        <f t="shared" si="11"/>
        <v>0</v>
      </c>
      <c r="AP18" s="399">
        <f t="shared" si="11"/>
        <v>0</v>
      </c>
      <c r="AQ18" s="397">
        <f t="shared" si="11"/>
        <v>0</v>
      </c>
      <c r="AR18" s="398">
        <f t="shared" si="11"/>
        <v>0</v>
      </c>
      <c r="AS18" s="398">
        <f t="shared" si="11"/>
        <v>0</v>
      </c>
      <c r="AT18" s="399">
        <f t="shared" si="11"/>
        <v>0</v>
      </c>
      <c r="AU18" s="397">
        <f t="shared" si="11"/>
        <v>0</v>
      </c>
      <c r="AV18" s="398">
        <f t="shared" si="11"/>
        <v>0</v>
      </c>
      <c r="AW18" s="398">
        <f t="shared" si="11"/>
        <v>0</v>
      </c>
      <c r="AX18" s="400">
        <f t="shared" si="11"/>
        <v>0</v>
      </c>
      <c r="AY18" s="322">
        <f t="shared" si="11"/>
        <v>0.82352941176470584</v>
      </c>
      <c r="AZ18" s="323">
        <f t="shared" si="11"/>
        <v>0.56521739130434778</v>
      </c>
      <c r="BA18" s="323">
        <f t="shared" si="11"/>
        <v>0.51459854014598538</v>
      </c>
      <c r="BB18" s="324">
        <f t="shared" si="11"/>
        <v>0.91044357102751272</v>
      </c>
    </row>
    <row r="19" spans="2:54" ht="14.1" customHeight="1" outlineLevel="1">
      <c r="B19" s="282" t="s">
        <v>240</v>
      </c>
      <c r="C19" s="219">
        <f t="shared" ref="C19:F19" si="12">IFERROR(C154/C289,0)</f>
        <v>0.66666666666666663</v>
      </c>
      <c r="D19" s="108">
        <f t="shared" si="12"/>
        <v>0.5</v>
      </c>
      <c r="E19" s="108">
        <f t="shared" si="12"/>
        <v>0.88888888888888884</v>
      </c>
      <c r="F19" s="220">
        <f t="shared" si="12"/>
        <v>1.7777777777777777</v>
      </c>
      <c r="G19" s="219">
        <f t="shared" ref="G19:BB19" si="13">IFERROR(G154/G289,0)</f>
        <v>0.66666666666666663</v>
      </c>
      <c r="H19" s="108">
        <f t="shared" si="13"/>
        <v>1</v>
      </c>
      <c r="I19" s="108">
        <f t="shared" si="13"/>
        <v>0.77777777777777779</v>
      </c>
      <c r="J19" s="220">
        <f t="shared" si="13"/>
        <v>0.77777777777777779</v>
      </c>
      <c r="K19" s="219">
        <f t="shared" si="13"/>
        <v>0.66666666666666663</v>
      </c>
      <c r="L19" s="108">
        <f t="shared" si="13"/>
        <v>0.33333333333333331</v>
      </c>
      <c r="M19" s="108">
        <f t="shared" si="13"/>
        <v>0.14285714285714285</v>
      </c>
      <c r="N19" s="220">
        <f t="shared" si="13"/>
        <v>0.42857142857142855</v>
      </c>
      <c r="O19" s="219">
        <f t="shared" si="13"/>
        <v>0</v>
      </c>
      <c r="P19" s="108">
        <f t="shared" si="13"/>
        <v>0</v>
      </c>
      <c r="Q19" s="108">
        <f t="shared" si="13"/>
        <v>0</v>
      </c>
      <c r="R19" s="220">
        <f t="shared" si="13"/>
        <v>0</v>
      </c>
      <c r="S19" s="219">
        <f t="shared" si="13"/>
        <v>0</v>
      </c>
      <c r="T19" s="108">
        <f t="shared" si="13"/>
        <v>0</v>
      </c>
      <c r="U19" s="108">
        <f t="shared" si="13"/>
        <v>0</v>
      </c>
      <c r="V19" s="220">
        <f t="shared" si="13"/>
        <v>0</v>
      </c>
      <c r="W19" s="219">
        <f t="shared" si="13"/>
        <v>0</v>
      </c>
      <c r="X19" s="108">
        <f t="shared" si="13"/>
        <v>0</v>
      </c>
      <c r="Y19" s="108">
        <f t="shared" si="13"/>
        <v>0</v>
      </c>
      <c r="Z19" s="220">
        <f t="shared" si="13"/>
        <v>0</v>
      </c>
      <c r="AA19" s="219">
        <f t="shared" si="13"/>
        <v>0</v>
      </c>
      <c r="AB19" s="108">
        <f t="shared" si="13"/>
        <v>0</v>
      </c>
      <c r="AC19" s="108">
        <f t="shared" si="13"/>
        <v>0</v>
      </c>
      <c r="AD19" s="220">
        <f t="shared" si="13"/>
        <v>0</v>
      </c>
      <c r="AE19" s="219">
        <f t="shared" si="13"/>
        <v>0</v>
      </c>
      <c r="AF19" s="108">
        <f t="shared" si="13"/>
        <v>0</v>
      </c>
      <c r="AG19" s="108">
        <f t="shared" si="13"/>
        <v>0</v>
      </c>
      <c r="AH19" s="220">
        <f t="shared" si="13"/>
        <v>0</v>
      </c>
      <c r="AI19" s="219">
        <f t="shared" si="13"/>
        <v>0</v>
      </c>
      <c r="AJ19" s="108">
        <f t="shared" si="13"/>
        <v>0</v>
      </c>
      <c r="AK19" s="108">
        <f t="shared" si="13"/>
        <v>0</v>
      </c>
      <c r="AL19" s="220">
        <f t="shared" si="13"/>
        <v>0</v>
      </c>
      <c r="AM19" s="219">
        <f t="shared" si="13"/>
        <v>0</v>
      </c>
      <c r="AN19" s="108">
        <f t="shared" si="13"/>
        <v>0</v>
      </c>
      <c r="AO19" s="108">
        <f t="shared" si="13"/>
        <v>0</v>
      </c>
      <c r="AP19" s="220">
        <f t="shared" si="13"/>
        <v>0</v>
      </c>
      <c r="AQ19" s="219">
        <f t="shared" si="13"/>
        <v>0</v>
      </c>
      <c r="AR19" s="108">
        <f t="shared" si="13"/>
        <v>0</v>
      </c>
      <c r="AS19" s="108">
        <f t="shared" si="13"/>
        <v>0</v>
      </c>
      <c r="AT19" s="220">
        <f t="shared" si="13"/>
        <v>0</v>
      </c>
      <c r="AU19" s="219">
        <f t="shared" si="13"/>
        <v>0</v>
      </c>
      <c r="AV19" s="108">
        <f t="shared" si="13"/>
        <v>0</v>
      </c>
      <c r="AW19" s="108">
        <f t="shared" si="13"/>
        <v>0</v>
      </c>
      <c r="AX19" s="229">
        <f t="shared" si="13"/>
        <v>0</v>
      </c>
      <c r="AY19" s="325">
        <f t="shared" si="13"/>
        <v>0.66666666666666663</v>
      </c>
      <c r="AZ19" s="326">
        <f t="shared" si="13"/>
        <v>0.5</v>
      </c>
      <c r="BA19" s="326">
        <f t="shared" si="13"/>
        <v>0.50574712643678166</v>
      </c>
      <c r="BB19" s="327">
        <f t="shared" si="13"/>
        <v>1.0114942528735631</v>
      </c>
    </row>
    <row r="20" spans="2:54" ht="14.1" customHeight="1" outlineLevel="1">
      <c r="B20" s="282" t="s">
        <v>241</v>
      </c>
      <c r="C20" s="219">
        <f t="shared" ref="C20:F20" si="14">IFERROR(C155/C290,0)</f>
        <v>0.8</v>
      </c>
      <c r="D20" s="108">
        <f t="shared" si="14"/>
        <v>0</v>
      </c>
      <c r="E20" s="108">
        <f t="shared" si="14"/>
        <v>0</v>
      </c>
      <c r="F20" s="220">
        <f t="shared" si="14"/>
        <v>0</v>
      </c>
      <c r="G20" s="219">
        <f t="shared" ref="G20:BB20" si="15">IFERROR(G155/G290,0)</f>
        <v>0.8</v>
      </c>
      <c r="H20" s="108">
        <f t="shared" si="15"/>
        <v>0.33333333333333331</v>
      </c>
      <c r="I20" s="108">
        <f t="shared" si="15"/>
        <v>0.2608695652173913</v>
      </c>
      <c r="J20" s="220">
        <f t="shared" si="15"/>
        <v>0.78260869565217384</v>
      </c>
      <c r="K20" s="219">
        <f t="shared" si="15"/>
        <v>0.8</v>
      </c>
      <c r="L20" s="108">
        <f t="shared" si="15"/>
        <v>1</v>
      </c>
      <c r="M20" s="108">
        <f t="shared" si="15"/>
        <v>0.5</v>
      </c>
      <c r="N20" s="220">
        <f t="shared" si="15"/>
        <v>0.5</v>
      </c>
      <c r="O20" s="219">
        <f t="shared" si="15"/>
        <v>0</v>
      </c>
      <c r="P20" s="108">
        <f t="shared" si="15"/>
        <v>0</v>
      </c>
      <c r="Q20" s="108">
        <f t="shared" si="15"/>
        <v>0</v>
      </c>
      <c r="R20" s="220">
        <f t="shared" si="15"/>
        <v>0</v>
      </c>
      <c r="S20" s="219">
        <f t="shared" si="15"/>
        <v>0</v>
      </c>
      <c r="T20" s="108">
        <f t="shared" si="15"/>
        <v>0</v>
      </c>
      <c r="U20" s="108">
        <f t="shared" si="15"/>
        <v>0</v>
      </c>
      <c r="V20" s="220">
        <f t="shared" si="15"/>
        <v>0</v>
      </c>
      <c r="W20" s="219">
        <f t="shared" si="15"/>
        <v>0</v>
      </c>
      <c r="X20" s="108">
        <f t="shared" si="15"/>
        <v>0</v>
      </c>
      <c r="Y20" s="108">
        <f t="shared" si="15"/>
        <v>0</v>
      </c>
      <c r="Z20" s="220">
        <f t="shared" si="15"/>
        <v>0</v>
      </c>
      <c r="AA20" s="219">
        <f t="shared" si="15"/>
        <v>0</v>
      </c>
      <c r="AB20" s="108">
        <f t="shared" si="15"/>
        <v>0</v>
      </c>
      <c r="AC20" s="108">
        <f t="shared" si="15"/>
        <v>0</v>
      </c>
      <c r="AD20" s="220">
        <f t="shared" si="15"/>
        <v>0</v>
      </c>
      <c r="AE20" s="219">
        <f t="shared" si="15"/>
        <v>0</v>
      </c>
      <c r="AF20" s="108">
        <f t="shared" si="15"/>
        <v>0</v>
      </c>
      <c r="AG20" s="108">
        <f t="shared" si="15"/>
        <v>0</v>
      </c>
      <c r="AH20" s="220">
        <f t="shared" si="15"/>
        <v>0</v>
      </c>
      <c r="AI20" s="219">
        <f t="shared" si="15"/>
        <v>0</v>
      </c>
      <c r="AJ20" s="108">
        <f t="shared" si="15"/>
        <v>0</v>
      </c>
      <c r="AK20" s="108">
        <f t="shared" si="15"/>
        <v>0</v>
      </c>
      <c r="AL20" s="220">
        <f t="shared" si="15"/>
        <v>0</v>
      </c>
      <c r="AM20" s="219">
        <f t="shared" si="15"/>
        <v>0</v>
      </c>
      <c r="AN20" s="108">
        <f t="shared" si="15"/>
        <v>0</v>
      </c>
      <c r="AO20" s="108">
        <f t="shared" si="15"/>
        <v>0</v>
      </c>
      <c r="AP20" s="220">
        <f t="shared" si="15"/>
        <v>0</v>
      </c>
      <c r="AQ20" s="219">
        <f t="shared" si="15"/>
        <v>0</v>
      </c>
      <c r="AR20" s="108">
        <f t="shared" si="15"/>
        <v>0</v>
      </c>
      <c r="AS20" s="108">
        <f t="shared" si="15"/>
        <v>0</v>
      </c>
      <c r="AT20" s="220">
        <f t="shared" si="15"/>
        <v>0</v>
      </c>
      <c r="AU20" s="219">
        <f t="shared" si="15"/>
        <v>0</v>
      </c>
      <c r="AV20" s="108">
        <f t="shared" si="15"/>
        <v>0</v>
      </c>
      <c r="AW20" s="108">
        <f t="shared" si="15"/>
        <v>0</v>
      </c>
      <c r="AX20" s="229">
        <f t="shared" si="15"/>
        <v>0</v>
      </c>
      <c r="AY20" s="325">
        <f t="shared" si="15"/>
        <v>0.8</v>
      </c>
      <c r="AZ20" s="326">
        <f t="shared" si="15"/>
        <v>0.4</v>
      </c>
      <c r="BA20" s="326">
        <f t="shared" si="15"/>
        <v>0.34615384615384615</v>
      </c>
      <c r="BB20" s="327">
        <f t="shared" si="15"/>
        <v>0.86538461538461531</v>
      </c>
    </row>
    <row r="21" spans="2:54" ht="14.1" customHeight="1" outlineLevel="1">
      <c r="B21" s="282" t="s">
        <v>123</v>
      </c>
      <c r="C21" s="219">
        <f t="shared" ref="C21:F21" si="16">IFERROR(C156/C291,0)</f>
        <v>1</v>
      </c>
      <c r="D21" s="108">
        <f t="shared" si="16"/>
        <v>0.4</v>
      </c>
      <c r="E21" s="108">
        <f t="shared" si="16"/>
        <v>0.30851063829787234</v>
      </c>
      <c r="F21" s="220">
        <f t="shared" si="16"/>
        <v>0.77127659574468077</v>
      </c>
      <c r="G21" s="219">
        <f t="shared" ref="G21:BB21" si="17">IFERROR(G156/G291,0)</f>
        <v>1</v>
      </c>
      <c r="H21" s="108">
        <f t="shared" si="17"/>
        <v>0.33333333333333331</v>
      </c>
      <c r="I21" s="108">
        <f t="shared" si="17"/>
        <v>0.46590909090909088</v>
      </c>
      <c r="J21" s="220">
        <f t="shared" si="17"/>
        <v>1.3977272727272727</v>
      </c>
      <c r="K21" s="219">
        <f t="shared" si="17"/>
        <v>1</v>
      </c>
      <c r="L21" s="108">
        <f t="shared" si="17"/>
        <v>1.25</v>
      </c>
      <c r="M21" s="108">
        <f t="shared" si="17"/>
        <v>0.90977443609022557</v>
      </c>
      <c r="N21" s="220">
        <f t="shared" si="17"/>
        <v>0.72781954887218048</v>
      </c>
      <c r="O21" s="219">
        <f t="shared" si="17"/>
        <v>0</v>
      </c>
      <c r="P21" s="108">
        <f t="shared" si="17"/>
        <v>0</v>
      </c>
      <c r="Q21" s="108">
        <f t="shared" si="17"/>
        <v>0</v>
      </c>
      <c r="R21" s="220">
        <f t="shared" si="17"/>
        <v>0</v>
      </c>
      <c r="S21" s="219">
        <f t="shared" si="17"/>
        <v>0</v>
      </c>
      <c r="T21" s="108">
        <f t="shared" si="17"/>
        <v>0</v>
      </c>
      <c r="U21" s="108">
        <f t="shared" si="17"/>
        <v>0</v>
      </c>
      <c r="V21" s="220">
        <f t="shared" si="17"/>
        <v>0</v>
      </c>
      <c r="W21" s="219">
        <f t="shared" si="17"/>
        <v>0</v>
      </c>
      <c r="X21" s="108">
        <f t="shared" si="17"/>
        <v>0</v>
      </c>
      <c r="Y21" s="108">
        <f t="shared" si="17"/>
        <v>0</v>
      </c>
      <c r="Z21" s="220">
        <f t="shared" si="17"/>
        <v>0</v>
      </c>
      <c r="AA21" s="219">
        <f t="shared" si="17"/>
        <v>0</v>
      </c>
      <c r="AB21" s="108">
        <f t="shared" si="17"/>
        <v>0</v>
      </c>
      <c r="AC21" s="108">
        <f t="shared" si="17"/>
        <v>0</v>
      </c>
      <c r="AD21" s="220">
        <f t="shared" si="17"/>
        <v>0</v>
      </c>
      <c r="AE21" s="219">
        <f t="shared" si="17"/>
        <v>0</v>
      </c>
      <c r="AF21" s="108">
        <f t="shared" si="17"/>
        <v>0</v>
      </c>
      <c r="AG21" s="108">
        <f t="shared" si="17"/>
        <v>0</v>
      </c>
      <c r="AH21" s="220">
        <f t="shared" si="17"/>
        <v>0</v>
      </c>
      <c r="AI21" s="219">
        <f t="shared" si="17"/>
        <v>0</v>
      </c>
      <c r="AJ21" s="108">
        <f t="shared" si="17"/>
        <v>0</v>
      </c>
      <c r="AK21" s="108">
        <f t="shared" si="17"/>
        <v>0</v>
      </c>
      <c r="AL21" s="220">
        <f t="shared" si="17"/>
        <v>0</v>
      </c>
      <c r="AM21" s="219">
        <f t="shared" si="17"/>
        <v>0</v>
      </c>
      <c r="AN21" s="108">
        <f t="shared" si="17"/>
        <v>0</v>
      </c>
      <c r="AO21" s="108">
        <f t="shared" si="17"/>
        <v>0</v>
      </c>
      <c r="AP21" s="220">
        <f t="shared" si="17"/>
        <v>0</v>
      </c>
      <c r="AQ21" s="219">
        <f t="shared" si="17"/>
        <v>0</v>
      </c>
      <c r="AR21" s="108">
        <f t="shared" si="17"/>
        <v>0</v>
      </c>
      <c r="AS21" s="108">
        <f t="shared" si="17"/>
        <v>0</v>
      </c>
      <c r="AT21" s="220">
        <f t="shared" si="17"/>
        <v>0</v>
      </c>
      <c r="AU21" s="219">
        <f t="shared" si="17"/>
        <v>0</v>
      </c>
      <c r="AV21" s="108">
        <f t="shared" si="17"/>
        <v>0</v>
      </c>
      <c r="AW21" s="108">
        <f t="shared" si="17"/>
        <v>0</v>
      </c>
      <c r="AX21" s="229">
        <f t="shared" si="17"/>
        <v>0</v>
      </c>
      <c r="AY21" s="325">
        <f t="shared" si="17"/>
        <v>1</v>
      </c>
      <c r="AZ21" s="326">
        <f t="shared" si="17"/>
        <v>0.66666666666666663</v>
      </c>
      <c r="BA21" s="326">
        <f t="shared" si="17"/>
        <v>0.53789731051344747</v>
      </c>
      <c r="BB21" s="327">
        <f t="shared" si="17"/>
        <v>0.80684596577017109</v>
      </c>
    </row>
    <row r="22" spans="2:54" s="76" customFormat="1" ht="14.1" customHeight="1" outlineLevel="1">
      <c r="B22" s="281" t="s">
        <v>37</v>
      </c>
      <c r="C22" s="397">
        <f t="shared" ref="C22:F22" si="18">IFERROR(C157/C292,0)</f>
        <v>1</v>
      </c>
      <c r="D22" s="398">
        <f t="shared" si="18"/>
        <v>1.0208333333333333</v>
      </c>
      <c r="E22" s="398">
        <f t="shared" si="18"/>
        <v>0.67543859649122806</v>
      </c>
      <c r="F22" s="399">
        <f t="shared" si="18"/>
        <v>0.66165413533834583</v>
      </c>
      <c r="G22" s="397">
        <f t="shared" ref="G22:BB22" si="19">IFERROR(G157/G292,0)</f>
        <v>1</v>
      </c>
      <c r="H22" s="398">
        <f t="shared" si="19"/>
        <v>1.25</v>
      </c>
      <c r="I22" s="398">
        <f t="shared" si="19"/>
        <v>1.4864165588615783</v>
      </c>
      <c r="J22" s="399">
        <f t="shared" si="19"/>
        <v>1.1891332470892626</v>
      </c>
      <c r="K22" s="397">
        <f t="shared" si="19"/>
        <v>0.984375</v>
      </c>
      <c r="L22" s="398">
        <f t="shared" si="19"/>
        <v>1.2352941176470589</v>
      </c>
      <c r="M22" s="398">
        <f t="shared" si="19"/>
        <v>1.7223796033994334</v>
      </c>
      <c r="N22" s="399">
        <f t="shared" si="19"/>
        <v>1.3943072979900175</v>
      </c>
      <c r="O22" s="397">
        <f t="shared" si="19"/>
        <v>0</v>
      </c>
      <c r="P22" s="398">
        <f t="shared" si="19"/>
        <v>0</v>
      </c>
      <c r="Q22" s="398">
        <f t="shared" si="19"/>
        <v>0</v>
      </c>
      <c r="R22" s="399">
        <f t="shared" si="19"/>
        <v>0</v>
      </c>
      <c r="S22" s="397">
        <f t="shared" si="19"/>
        <v>0</v>
      </c>
      <c r="T22" s="398">
        <f t="shared" si="19"/>
        <v>0</v>
      </c>
      <c r="U22" s="398">
        <f t="shared" si="19"/>
        <v>0</v>
      </c>
      <c r="V22" s="399">
        <f t="shared" si="19"/>
        <v>0</v>
      </c>
      <c r="W22" s="397">
        <f t="shared" si="19"/>
        <v>0</v>
      </c>
      <c r="X22" s="398">
        <f t="shared" si="19"/>
        <v>0</v>
      </c>
      <c r="Y22" s="398">
        <f t="shared" si="19"/>
        <v>0</v>
      </c>
      <c r="Z22" s="399">
        <f t="shared" si="19"/>
        <v>0</v>
      </c>
      <c r="AA22" s="397">
        <f t="shared" si="19"/>
        <v>0</v>
      </c>
      <c r="AB22" s="398">
        <f t="shared" si="19"/>
        <v>0</v>
      </c>
      <c r="AC22" s="398">
        <f t="shared" si="19"/>
        <v>0</v>
      </c>
      <c r="AD22" s="399">
        <f t="shared" si="19"/>
        <v>0</v>
      </c>
      <c r="AE22" s="397">
        <f t="shared" si="19"/>
        <v>0</v>
      </c>
      <c r="AF22" s="398">
        <f t="shared" si="19"/>
        <v>0</v>
      </c>
      <c r="AG22" s="398">
        <f t="shared" si="19"/>
        <v>0</v>
      </c>
      <c r="AH22" s="399">
        <f t="shared" si="19"/>
        <v>0</v>
      </c>
      <c r="AI22" s="397">
        <f t="shared" si="19"/>
        <v>0</v>
      </c>
      <c r="AJ22" s="398">
        <f t="shared" si="19"/>
        <v>0</v>
      </c>
      <c r="AK22" s="398">
        <f t="shared" si="19"/>
        <v>0</v>
      </c>
      <c r="AL22" s="399">
        <f t="shared" si="19"/>
        <v>0</v>
      </c>
      <c r="AM22" s="397">
        <f t="shared" si="19"/>
        <v>0</v>
      </c>
      <c r="AN22" s="398">
        <f t="shared" si="19"/>
        <v>0</v>
      </c>
      <c r="AO22" s="398">
        <f t="shared" si="19"/>
        <v>0</v>
      </c>
      <c r="AP22" s="399">
        <f t="shared" si="19"/>
        <v>0</v>
      </c>
      <c r="AQ22" s="397">
        <f t="shared" si="19"/>
        <v>0</v>
      </c>
      <c r="AR22" s="398">
        <f t="shared" si="19"/>
        <v>0</v>
      </c>
      <c r="AS22" s="398">
        <f t="shared" si="19"/>
        <v>0</v>
      </c>
      <c r="AT22" s="399">
        <f t="shared" si="19"/>
        <v>0</v>
      </c>
      <c r="AU22" s="397">
        <f t="shared" si="19"/>
        <v>0</v>
      </c>
      <c r="AV22" s="398">
        <f t="shared" si="19"/>
        <v>0</v>
      </c>
      <c r="AW22" s="398">
        <f t="shared" si="19"/>
        <v>0</v>
      </c>
      <c r="AX22" s="400">
        <f t="shared" si="19"/>
        <v>0</v>
      </c>
      <c r="AY22" s="322">
        <f t="shared" si="19"/>
        <v>0.99479166666666663</v>
      </c>
      <c r="AZ22" s="323">
        <f t="shared" si="19"/>
        <v>1.1557377049180328</v>
      </c>
      <c r="BA22" s="323">
        <f t="shared" si="19"/>
        <v>1.1933471933471933</v>
      </c>
      <c r="BB22" s="324">
        <f t="shared" si="19"/>
        <v>1.032541543179841</v>
      </c>
    </row>
    <row r="23" spans="2:54" ht="14.1" customHeight="1" outlineLevel="1">
      <c r="B23" s="282" t="s">
        <v>118</v>
      </c>
      <c r="C23" s="219">
        <f t="shared" ref="C23:F23" si="20">IFERROR(C158/C293,0)</f>
        <v>1.0178571428571428</v>
      </c>
      <c r="D23" s="108">
        <f t="shared" si="20"/>
        <v>1</v>
      </c>
      <c r="E23" s="108">
        <f t="shared" si="20"/>
        <v>0.6598360655737705</v>
      </c>
      <c r="F23" s="220">
        <f t="shared" si="20"/>
        <v>0.6598360655737705</v>
      </c>
      <c r="G23" s="219">
        <f t="shared" ref="G23:BB23" si="21">IFERROR(G158/G293,0)</f>
        <v>1.0178571428571428</v>
      </c>
      <c r="H23" s="108">
        <f t="shared" si="21"/>
        <v>1.2285714285714286</v>
      </c>
      <c r="I23" s="108">
        <f t="shared" si="21"/>
        <v>1.5363128491620113</v>
      </c>
      <c r="J23" s="220">
        <f t="shared" si="21"/>
        <v>1.2504872028062883</v>
      </c>
      <c r="K23" s="219">
        <f t="shared" si="21"/>
        <v>1</v>
      </c>
      <c r="L23" s="108">
        <f t="shared" si="21"/>
        <v>1.2666666666666666</v>
      </c>
      <c r="M23" s="108">
        <f t="shared" si="21"/>
        <v>1.7885196374622356</v>
      </c>
      <c r="N23" s="220">
        <f t="shared" si="21"/>
        <v>1.4119891874701862</v>
      </c>
      <c r="O23" s="219">
        <f t="shared" si="21"/>
        <v>0</v>
      </c>
      <c r="P23" s="108">
        <f t="shared" si="21"/>
        <v>0</v>
      </c>
      <c r="Q23" s="108">
        <f t="shared" si="21"/>
        <v>0</v>
      </c>
      <c r="R23" s="220">
        <f t="shared" si="21"/>
        <v>0</v>
      </c>
      <c r="S23" s="219">
        <f t="shared" si="21"/>
        <v>0</v>
      </c>
      <c r="T23" s="108">
        <f t="shared" si="21"/>
        <v>0</v>
      </c>
      <c r="U23" s="108">
        <f t="shared" si="21"/>
        <v>0</v>
      </c>
      <c r="V23" s="220">
        <f t="shared" si="21"/>
        <v>0</v>
      </c>
      <c r="W23" s="219">
        <f t="shared" si="21"/>
        <v>0</v>
      </c>
      <c r="X23" s="108">
        <f t="shared" si="21"/>
        <v>0</v>
      </c>
      <c r="Y23" s="108">
        <f t="shared" si="21"/>
        <v>0</v>
      </c>
      <c r="Z23" s="220">
        <f t="shared" si="21"/>
        <v>0</v>
      </c>
      <c r="AA23" s="219">
        <f t="shared" si="21"/>
        <v>0</v>
      </c>
      <c r="AB23" s="108">
        <f t="shared" si="21"/>
        <v>0</v>
      </c>
      <c r="AC23" s="108">
        <f t="shared" si="21"/>
        <v>0</v>
      </c>
      <c r="AD23" s="220">
        <f t="shared" si="21"/>
        <v>0</v>
      </c>
      <c r="AE23" s="219">
        <f t="shared" si="21"/>
        <v>0</v>
      </c>
      <c r="AF23" s="108">
        <f t="shared" si="21"/>
        <v>0</v>
      </c>
      <c r="AG23" s="108">
        <f t="shared" si="21"/>
        <v>0</v>
      </c>
      <c r="AH23" s="220">
        <f t="shared" si="21"/>
        <v>0</v>
      </c>
      <c r="AI23" s="219">
        <f t="shared" si="21"/>
        <v>0</v>
      </c>
      <c r="AJ23" s="108">
        <f t="shared" si="21"/>
        <v>0</v>
      </c>
      <c r="AK23" s="108">
        <f t="shared" si="21"/>
        <v>0</v>
      </c>
      <c r="AL23" s="220">
        <f t="shared" si="21"/>
        <v>0</v>
      </c>
      <c r="AM23" s="219">
        <f t="shared" si="21"/>
        <v>0</v>
      </c>
      <c r="AN23" s="108">
        <f t="shared" si="21"/>
        <v>0</v>
      </c>
      <c r="AO23" s="108">
        <f t="shared" si="21"/>
        <v>0</v>
      </c>
      <c r="AP23" s="220">
        <f t="shared" si="21"/>
        <v>0</v>
      </c>
      <c r="AQ23" s="219">
        <f t="shared" si="21"/>
        <v>0</v>
      </c>
      <c r="AR23" s="108">
        <f t="shared" si="21"/>
        <v>0</v>
      </c>
      <c r="AS23" s="108">
        <f t="shared" si="21"/>
        <v>0</v>
      </c>
      <c r="AT23" s="220">
        <f t="shared" si="21"/>
        <v>0</v>
      </c>
      <c r="AU23" s="219">
        <f t="shared" si="21"/>
        <v>0</v>
      </c>
      <c r="AV23" s="108">
        <f t="shared" si="21"/>
        <v>0</v>
      </c>
      <c r="AW23" s="108">
        <f t="shared" si="21"/>
        <v>0</v>
      </c>
      <c r="AX23" s="229">
        <f t="shared" si="21"/>
        <v>0</v>
      </c>
      <c r="AY23" s="325">
        <f t="shared" si="21"/>
        <v>1.0119047619047619</v>
      </c>
      <c r="AZ23" s="326">
        <f t="shared" si="21"/>
        <v>1.1495327102803738</v>
      </c>
      <c r="BA23" s="326">
        <f t="shared" si="21"/>
        <v>1.2225969645868466</v>
      </c>
      <c r="BB23" s="327">
        <f t="shared" si="21"/>
        <v>1.0635599610633544</v>
      </c>
    </row>
    <row r="24" spans="2:54" ht="14.1" customHeight="1" outlineLevel="1">
      <c r="B24" s="282" t="s">
        <v>154</v>
      </c>
      <c r="C24" s="219">
        <f t="shared" ref="C24:F24" si="22">IFERROR(C159/C294,0)</f>
        <v>0.875</v>
      </c>
      <c r="D24" s="108">
        <f t="shared" si="22"/>
        <v>1.1666666666666667</v>
      </c>
      <c r="E24" s="108">
        <f t="shared" si="22"/>
        <v>0.84848484848484851</v>
      </c>
      <c r="F24" s="220">
        <f t="shared" si="22"/>
        <v>0.72727272727272729</v>
      </c>
      <c r="G24" s="219">
        <f t="shared" ref="G24:BB24" si="23">IFERROR(G159/G294,0)</f>
        <v>0.875</v>
      </c>
      <c r="H24" s="108">
        <f t="shared" si="23"/>
        <v>1.4</v>
      </c>
      <c r="I24" s="108">
        <f t="shared" si="23"/>
        <v>0.85964912280701755</v>
      </c>
      <c r="J24" s="220">
        <f t="shared" si="23"/>
        <v>0.61403508771929827</v>
      </c>
      <c r="K24" s="219">
        <f t="shared" si="23"/>
        <v>0.875</v>
      </c>
      <c r="L24" s="108">
        <f t="shared" si="23"/>
        <v>1</v>
      </c>
      <c r="M24" s="108">
        <f t="shared" si="23"/>
        <v>0.72727272727272729</v>
      </c>
      <c r="N24" s="220">
        <f t="shared" si="23"/>
        <v>0.72727272727272729</v>
      </c>
      <c r="O24" s="219">
        <f t="shared" si="23"/>
        <v>0</v>
      </c>
      <c r="P24" s="108">
        <f t="shared" si="23"/>
        <v>0</v>
      </c>
      <c r="Q24" s="108">
        <f t="shared" si="23"/>
        <v>0</v>
      </c>
      <c r="R24" s="220">
        <f t="shared" si="23"/>
        <v>0</v>
      </c>
      <c r="S24" s="219">
        <f t="shared" si="23"/>
        <v>0</v>
      </c>
      <c r="T24" s="108">
        <f t="shared" si="23"/>
        <v>0</v>
      </c>
      <c r="U24" s="108">
        <f t="shared" si="23"/>
        <v>0</v>
      </c>
      <c r="V24" s="220">
        <f t="shared" si="23"/>
        <v>0</v>
      </c>
      <c r="W24" s="219">
        <f t="shared" si="23"/>
        <v>0</v>
      </c>
      <c r="X24" s="108">
        <f t="shared" si="23"/>
        <v>0</v>
      </c>
      <c r="Y24" s="108">
        <f t="shared" si="23"/>
        <v>0</v>
      </c>
      <c r="Z24" s="220">
        <f t="shared" si="23"/>
        <v>0</v>
      </c>
      <c r="AA24" s="219">
        <f t="shared" si="23"/>
        <v>0</v>
      </c>
      <c r="AB24" s="108">
        <f t="shared" si="23"/>
        <v>0</v>
      </c>
      <c r="AC24" s="108">
        <f t="shared" si="23"/>
        <v>0</v>
      </c>
      <c r="AD24" s="220">
        <f t="shared" si="23"/>
        <v>0</v>
      </c>
      <c r="AE24" s="219">
        <f t="shared" si="23"/>
        <v>0</v>
      </c>
      <c r="AF24" s="108">
        <f t="shared" si="23"/>
        <v>0</v>
      </c>
      <c r="AG24" s="108">
        <f t="shared" si="23"/>
        <v>0</v>
      </c>
      <c r="AH24" s="220">
        <f t="shared" si="23"/>
        <v>0</v>
      </c>
      <c r="AI24" s="219">
        <f t="shared" si="23"/>
        <v>0</v>
      </c>
      <c r="AJ24" s="108">
        <f t="shared" si="23"/>
        <v>0</v>
      </c>
      <c r="AK24" s="108">
        <f t="shared" si="23"/>
        <v>0</v>
      </c>
      <c r="AL24" s="220">
        <f t="shared" si="23"/>
        <v>0</v>
      </c>
      <c r="AM24" s="219">
        <f t="shared" si="23"/>
        <v>0</v>
      </c>
      <c r="AN24" s="108">
        <f t="shared" si="23"/>
        <v>0</v>
      </c>
      <c r="AO24" s="108">
        <f t="shared" si="23"/>
        <v>0</v>
      </c>
      <c r="AP24" s="220">
        <f t="shared" si="23"/>
        <v>0</v>
      </c>
      <c r="AQ24" s="219">
        <f t="shared" si="23"/>
        <v>0</v>
      </c>
      <c r="AR24" s="108">
        <f t="shared" si="23"/>
        <v>0</v>
      </c>
      <c r="AS24" s="108">
        <f t="shared" si="23"/>
        <v>0</v>
      </c>
      <c r="AT24" s="220">
        <f t="shared" si="23"/>
        <v>0</v>
      </c>
      <c r="AU24" s="219">
        <f t="shared" si="23"/>
        <v>0</v>
      </c>
      <c r="AV24" s="108">
        <f t="shared" si="23"/>
        <v>0</v>
      </c>
      <c r="AW24" s="108">
        <f t="shared" si="23"/>
        <v>0</v>
      </c>
      <c r="AX24" s="229">
        <f t="shared" si="23"/>
        <v>0</v>
      </c>
      <c r="AY24" s="325">
        <f t="shared" si="23"/>
        <v>0.875</v>
      </c>
      <c r="AZ24" s="326">
        <f t="shared" si="23"/>
        <v>1.2</v>
      </c>
      <c r="BA24" s="326">
        <f t="shared" si="23"/>
        <v>0.83448275862068966</v>
      </c>
      <c r="BB24" s="327">
        <f t="shared" si="23"/>
        <v>0.69540229885057481</v>
      </c>
    </row>
    <row r="25" spans="2:54" s="76" customFormat="1" ht="14.1" customHeight="1" outlineLevel="1">
      <c r="B25" s="281" t="s">
        <v>38</v>
      </c>
      <c r="C25" s="397">
        <f t="shared" ref="C25:F25" si="24">IFERROR(C160/C295,0)</f>
        <v>0.94736842105263153</v>
      </c>
      <c r="D25" s="398">
        <f t="shared" si="24"/>
        <v>3</v>
      </c>
      <c r="E25" s="398">
        <f t="shared" si="24"/>
        <v>8</v>
      </c>
      <c r="F25" s="399">
        <f t="shared" si="24"/>
        <v>2.666666666666667</v>
      </c>
      <c r="G25" s="397">
        <f t="shared" ref="G25:BB25" si="25">IFERROR(G160/G295,0)</f>
        <v>1.0526315789473684</v>
      </c>
      <c r="H25" s="398">
        <f t="shared" si="25"/>
        <v>2.5</v>
      </c>
      <c r="I25" s="398">
        <f t="shared" si="25"/>
        <v>3.6862745098039214</v>
      </c>
      <c r="J25" s="399">
        <f t="shared" si="25"/>
        <v>1.4745098039215687</v>
      </c>
      <c r="K25" s="397">
        <f t="shared" si="25"/>
        <v>1</v>
      </c>
      <c r="L25" s="398">
        <f t="shared" si="25"/>
        <v>1</v>
      </c>
      <c r="M25" s="398">
        <f t="shared" si="25"/>
        <v>0.6</v>
      </c>
      <c r="N25" s="399">
        <f t="shared" si="25"/>
        <v>0.6</v>
      </c>
      <c r="O25" s="397">
        <f t="shared" si="25"/>
        <v>0</v>
      </c>
      <c r="P25" s="398">
        <f t="shared" si="25"/>
        <v>0</v>
      </c>
      <c r="Q25" s="398">
        <f t="shared" si="25"/>
        <v>0</v>
      </c>
      <c r="R25" s="399">
        <f t="shared" si="25"/>
        <v>0</v>
      </c>
      <c r="S25" s="397">
        <f t="shared" si="25"/>
        <v>0</v>
      </c>
      <c r="T25" s="398">
        <f t="shared" si="25"/>
        <v>0</v>
      </c>
      <c r="U25" s="398">
        <f t="shared" si="25"/>
        <v>0</v>
      </c>
      <c r="V25" s="399">
        <f t="shared" si="25"/>
        <v>0</v>
      </c>
      <c r="W25" s="397">
        <f t="shared" si="25"/>
        <v>0</v>
      </c>
      <c r="X25" s="398">
        <f t="shared" si="25"/>
        <v>0</v>
      </c>
      <c r="Y25" s="398">
        <f t="shared" si="25"/>
        <v>0</v>
      </c>
      <c r="Z25" s="399">
        <f t="shared" si="25"/>
        <v>0</v>
      </c>
      <c r="AA25" s="397">
        <f t="shared" si="25"/>
        <v>0</v>
      </c>
      <c r="AB25" s="398">
        <f t="shared" si="25"/>
        <v>0</v>
      </c>
      <c r="AC25" s="398">
        <f t="shared" si="25"/>
        <v>0</v>
      </c>
      <c r="AD25" s="399">
        <f t="shared" si="25"/>
        <v>0</v>
      </c>
      <c r="AE25" s="397">
        <f t="shared" si="25"/>
        <v>0</v>
      </c>
      <c r="AF25" s="398">
        <f t="shared" si="25"/>
        <v>0</v>
      </c>
      <c r="AG25" s="398">
        <f t="shared" si="25"/>
        <v>0</v>
      </c>
      <c r="AH25" s="399">
        <f t="shared" si="25"/>
        <v>0</v>
      </c>
      <c r="AI25" s="397">
        <f t="shared" si="25"/>
        <v>0</v>
      </c>
      <c r="AJ25" s="398">
        <f t="shared" si="25"/>
        <v>0</v>
      </c>
      <c r="AK25" s="398">
        <f t="shared" si="25"/>
        <v>0</v>
      </c>
      <c r="AL25" s="399">
        <f t="shared" si="25"/>
        <v>0</v>
      </c>
      <c r="AM25" s="397">
        <f t="shared" si="25"/>
        <v>0</v>
      </c>
      <c r="AN25" s="398">
        <f t="shared" si="25"/>
        <v>0</v>
      </c>
      <c r="AO25" s="398">
        <f t="shared" si="25"/>
        <v>0</v>
      </c>
      <c r="AP25" s="399">
        <f t="shared" si="25"/>
        <v>0</v>
      </c>
      <c r="AQ25" s="397">
        <f t="shared" si="25"/>
        <v>0</v>
      </c>
      <c r="AR25" s="398">
        <f t="shared" si="25"/>
        <v>0</v>
      </c>
      <c r="AS25" s="398">
        <f t="shared" si="25"/>
        <v>0</v>
      </c>
      <c r="AT25" s="399">
        <f t="shared" si="25"/>
        <v>0</v>
      </c>
      <c r="AU25" s="397">
        <f t="shared" si="25"/>
        <v>0</v>
      </c>
      <c r="AV25" s="398">
        <f t="shared" si="25"/>
        <v>0</v>
      </c>
      <c r="AW25" s="398">
        <f t="shared" si="25"/>
        <v>0</v>
      </c>
      <c r="AX25" s="400">
        <f t="shared" si="25"/>
        <v>0</v>
      </c>
      <c r="AY25" s="322">
        <f t="shared" si="25"/>
        <v>1</v>
      </c>
      <c r="AZ25" s="323">
        <f t="shared" si="25"/>
        <v>2.3333333333333335</v>
      </c>
      <c r="BA25" s="323">
        <f t="shared" si="25"/>
        <v>3.0618556701030926</v>
      </c>
      <c r="BB25" s="324">
        <f t="shared" si="25"/>
        <v>1.312223858615611</v>
      </c>
    </row>
    <row r="26" spans="2:54" ht="14.1" customHeight="1" outlineLevel="1">
      <c r="B26" s="282" t="s">
        <v>165</v>
      </c>
      <c r="C26" s="219">
        <f t="shared" ref="C26:F26" si="26">IFERROR(C161/C296,0)</f>
        <v>1</v>
      </c>
      <c r="D26" s="108">
        <f t="shared" si="26"/>
        <v>0</v>
      </c>
      <c r="E26" s="108">
        <f t="shared" si="26"/>
        <v>0</v>
      </c>
      <c r="F26" s="220">
        <f t="shared" si="26"/>
        <v>0</v>
      </c>
      <c r="G26" s="219">
        <f t="shared" ref="G26:BB26" si="27">IFERROR(G161/G296,0)</f>
        <v>1.4</v>
      </c>
      <c r="H26" s="108">
        <f t="shared" si="27"/>
        <v>1.5</v>
      </c>
      <c r="I26" s="108">
        <f t="shared" si="27"/>
        <v>1.1000000000000001</v>
      </c>
      <c r="J26" s="220">
        <f t="shared" si="27"/>
        <v>0.73333333333333328</v>
      </c>
      <c r="K26" s="219">
        <f t="shared" si="27"/>
        <v>1.4</v>
      </c>
      <c r="L26" s="108">
        <f t="shared" si="27"/>
        <v>0</v>
      </c>
      <c r="M26" s="108">
        <f t="shared" si="27"/>
        <v>0</v>
      </c>
      <c r="N26" s="220">
        <f t="shared" si="27"/>
        <v>0</v>
      </c>
      <c r="O26" s="219">
        <f t="shared" si="27"/>
        <v>0</v>
      </c>
      <c r="P26" s="108">
        <f t="shared" si="27"/>
        <v>0</v>
      </c>
      <c r="Q26" s="108">
        <f t="shared" si="27"/>
        <v>0</v>
      </c>
      <c r="R26" s="220">
        <f t="shared" si="27"/>
        <v>0</v>
      </c>
      <c r="S26" s="219">
        <f t="shared" si="27"/>
        <v>0</v>
      </c>
      <c r="T26" s="108">
        <f t="shared" si="27"/>
        <v>0</v>
      </c>
      <c r="U26" s="108">
        <f t="shared" si="27"/>
        <v>0</v>
      </c>
      <c r="V26" s="220">
        <f t="shared" si="27"/>
        <v>0</v>
      </c>
      <c r="W26" s="219">
        <f t="shared" si="27"/>
        <v>0</v>
      </c>
      <c r="X26" s="108">
        <f t="shared" si="27"/>
        <v>0</v>
      </c>
      <c r="Y26" s="108">
        <f t="shared" si="27"/>
        <v>0</v>
      </c>
      <c r="Z26" s="220">
        <f t="shared" si="27"/>
        <v>0</v>
      </c>
      <c r="AA26" s="219">
        <f t="shared" si="27"/>
        <v>0</v>
      </c>
      <c r="AB26" s="108">
        <f t="shared" si="27"/>
        <v>0</v>
      </c>
      <c r="AC26" s="108">
        <f t="shared" si="27"/>
        <v>0</v>
      </c>
      <c r="AD26" s="220">
        <f t="shared" si="27"/>
        <v>0</v>
      </c>
      <c r="AE26" s="219">
        <f t="shared" si="27"/>
        <v>0</v>
      </c>
      <c r="AF26" s="108">
        <f t="shared" si="27"/>
        <v>0</v>
      </c>
      <c r="AG26" s="108">
        <f t="shared" si="27"/>
        <v>0</v>
      </c>
      <c r="AH26" s="220">
        <f t="shared" si="27"/>
        <v>0</v>
      </c>
      <c r="AI26" s="219">
        <f t="shared" si="27"/>
        <v>0</v>
      </c>
      <c r="AJ26" s="108">
        <f t="shared" si="27"/>
        <v>0</v>
      </c>
      <c r="AK26" s="108">
        <f t="shared" si="27"/>
        <v>0</v>
      </c>
      <c r="AL26" s="220">
        <f t="shared" si="27"/>
        <v>0</v>
      </c>
      <c r="AM26" s="219">
        <f t="shared" si="27"/>
        <v>0</v>
      </c>
      <c r="AN26" s="108">
        <f t="shared" si="27"/>
        <v>0</v>
      </c>
      <c r="AO26" s="108">
        <f t="shared" si="27"/>
        <v>0</v>
      </c>
      <c r="AP26" s="220">
        <f t="shared" si="27"/>
        <v>0</v>
      </c>
      <c r="AQ26" s="219">
        <f t="shared" si="27"/>
        <v>0</v>
      </c>
      <c r="AR26" s="108">
        <f t="shared" si="27"/>
        <v>0</v>
      </c>
      <c r="AS26" s="108">
        <f t="shared" si="27"/>
        <v>0</v>
      </c>
      <c r="AT26" s="220">
        <f t="shared" si="27"/>
        <v>0</v>
      </c>
      <c r="AU26" s="219">
        <f t="shared" si="27"/>
        <v>0</v>
      </c>
      <c r="AV26" s="108">
        <f t="shared" si="27"/>
        <v>0</v>
      </c>
      <c r="AW26" s="108">
        <f t="shared" si="27"/>
        <v>0</v>
      </c>
      <c r="AX26" s="229">
        <f t="shared" si="27"/>
        <v>0</v>
      </c>
      <c r="AY26" s="325">
        <f t="shared" si="27"/>
        <v>1.2666666666666666</v>
      </c>
      <c r="AZ26" s="326">
        <f t="shared" si="27"/>
        <v>3</v>
      </c>
      <c r="BA26" s="326">
        <f t="shared" si="27"/>
        <v>1.65</v>
      </c>
      <c r="BB26" s="327">
        <f t="shared" si="27"/>
        <v>0.55000000000000004</v>
      </c>
    </row>
    <row r="27" spans="2:54" ht="14.1" customHeight="1" outlineLevel="1">
      <c r="B27" s="282" t="s">
        <v>170</v>
      </c>
      <c r="C27" s="219">
        <f t="shared" ref="C27:F27" si="28">IFERROR(C162/C297,0)</f>
        <v>1</v>
      </c>
      <c r="D27" s="108">
        <f t="shared" si="28"/>
        <v>0</v>
      </c>
      <c r="E27" s="108">
        <f t="shared" si="28"/>
        <v>0</v>
      </c>
      <c r="F27" s="220">
        <f t="shared" si="28"/>
        <v>0</v>
      </c>
      <c r="G27" s="219">
        <f t="shared" ref="G27:BB27" si="29">IFERROR(G162/G297,0)</f>
        <v>1</v>
      </c>
      <c r="H27" s="108">
        <f t="shared" si="29"/>
        <v>0</v>
      </c>
      <c r="I27" s="108">
        <f t="shared" si="29"/>
        <v>0</v>
      </c>
      <c r="J27" s="220">
        <f t="shared" si="29"/>
        <v>0</v>
      </c>
      <c r="K27" s="219">
        <f t="shared" si="29"/>
        <v>0.75</v>
      </c>
      <c r="L27" s="108">
        <f t="shared" si="29"/>
        <v>0</v>
      </c>
      <c r="M27" s="108">
        <f t="shared" si="29"/>
        <v>0</v>
      </c>
      <c r="N27" s="220">
        <f t="shared" si="29"/>
        <v>0</v>
      </c>
      <c r="O27" s="219">
        <f t="shared" si="29"/>
        <v>0</v>
      </c>
      <c r="P27" s="108">
        <f t="shared" si="29"/>
        <v>0</v>
      </c>
      <c r="Q27" s="108">
        <f t="shared" si="29"/>
        <v>0</v>
      </c>
      <c r="R27" s="220">
        <f t="shared" si="29"/>
        <v>0</v>
      </c>
      <c r="S27" s="219">
        <f t="shared" si="29"/>
        <v>0</v>
      </c>
      <c r="T27" s="108">
        <f t="shared" si="29"/>
        <v>0</v>
      </c>
      <c r="U27" s="108">
        <f t="shared" si="29"/>
        <v>0</v>
      </c>
      <c r="V27" s="220">
        <f t="shared" si="29"/>
        <v>0</v>
      </c>
      <c r="W27" s="219">
        <f t="shared" si="29"/>
        <v>0</v>
      </c>
      <c r="X27" s="108">
        <f t="shared" si="29"/>
        <v>0</v>
      </c>
      <c r="Y27" s="108">
        <f t="shared" si="29"/>
        <v>0</v>
      </c>
      <c r="Z27" s="220">
        <f t="shared" si="29"/>
        <v>0</v>
      </c>
      <c r="AA27" s="219">
        <f t="shared" si="29"/>
        <v>0</v>
      </c>
      <c r="AB27" s="108">
        <f t="shared" si="29"/>
        <v>0</v>
      </c>
      <c r="AC27" s="108">
        <f t="shared" si="29"/>
        <v>0</v>
      </c>
      <c r="AD27" s="220">
        <f t="shared" si="29"/>
        <v>0</v>
      </c>
      <c r="AE27" s="219">
        <f t="shared" si="29"/>
        <v>0</v>
      </c>
      <c r="AF27" s="108">
        <f t="shared" si="29"/>
        <v>0</v>
      </c>
      <c r="AG27" s="108">
        <f t="shared" si="29"/>
        <v>0</v>
      </c>
      <c r="AH27" s="220">
        <f t="shared" si="29"/>
        <v>0</v>
      </c>
      <c r="AI27" s="219">
        <f t="shared" si="29"/>
        <v>0</v>
      </c>
      <c r="AJ27" s="108">
        <f t="shared" si="29"/>
        <v>0</v>
      </c>
      <c r="AK27" s="108">
        <f t="shared" si="29"/>
        <v>0</v>
      </c>
      <c r="AL27" s="220">
        <f t="shared" si="29"/>
        <v>0</v>
      </c>
      <c r="AM27" s="219">
        <f t="shared" si="29"/>
        <v>0</v>
      </c>
      <c r="AN27" s="108">
        <f t="shared" si="29"/>
        <v>0</v>
      </c>
      <c r="AO27" s="108">
        <f t="shared" si="29"/>
        <v>0</v>
      </c>
      <c r="AP27" s="220">
        <f t="shared" si="29"/>
        <v>0</v>
      </c>
      <c r="AQ27" s="219">
        <f t="shared" si="29"/>
        <v>0</v>
      </c>
      <c r="AR27" s="108">
        <f t="shared" si="29"/>
        <v>0</v>
      </c>
      <c r="AS27" s="108">
        <f t="shared" si="29"/>
        <v>0</v>
      </c>
      <c r="AT27" s="220">
        <f t="shared" si="29"/>
        <v>0</v>
      </c>
      <c r="AU27" s="219">
        <f t="shared" si="29"/>
        <v>0</v>
      </c>
      <c r="AV27" s="108">
        <f t="shared" si="29"/>
        <v>0</v>
      </c>
      <c r="AW27" s="108">
        <f t="shared" si="29"/>
        <v>0</v>
      </c>
      <c r="AX27" s="229">
        <f t="shared" si="29"/>
        <v>0</v>
      </c>
      <c r="AY27" s="325">
        <f t="shared" si="29"/>
        <v>0.9</v>
      </c>
      <c r="AZ27" s="326">
        <f t="shared" si="29"/>
        <v>0</v>
      </c>
      <c r="BA27" s="326">
        <f t="shared" si="29"/>
        <v>0</v>
      </c>
      <c r="BB27" s="327">
        <f t="shared" si="29"/>
        <v>0</v>
      </c>
    </row>
    <row r="28" spans="2:54" ht="14.1" customHeight="1" outlineLevel="1">
      <c r="B28" s="282" t="s">
        <v>169</v>
      </c>
      <c r="C28" s="219">
        <f t="shared" ref="C28:F28" si="30">IFERROR(C163/C298,0)</f>
        <v>0.83333333333333337</v>
      </c>
      <c r="D28" s="108">
        <f t="shared" si="30"/>
        <v>0</v>
      </c>
      <c r="E28" s="108">
        <f t="shared" si="30"/>
        <v>0</v>
      </c>
      <c r="F28" s="220">
        <f t="shared" si="30"/>
        <v>0</v>
      </c>
      <c r="G28" s="219">
        <f t="shared" ref="G28:BB28" si="31">IFERROR(G163/G298,0)</f>
        <v>0.83333333333333337</v>
      </c>
      <c r="H28" s="108">
        <f t="shared" si="31"/>
        <v>0</v>
      </c>
      <c r="I28" s="108">
        <f t="shared" si="31"/>
        <v>0</v>
      </c>
      <c r="J28" s="220">
        <f t="shared" si="31"/>
        <v>0</v>
      </c>
      <c r="K28" s="219">
        <f t="shared" si="31"/>
        <v>0.83333333333333337</v>
      </c>
      <c r="L28" s="108">
        <f t="shared" si="31"/>
        <v>0</v>
      </c>
      <c r="M28" s="108">
        <f t="shared" si="31"/>
        <v>0</v>
      </c>
      <c r="N28" s="220">
        <f t="shared" si="31"/>
        <v>0</v>
      </c>
      <c r="O28" s="219">
        <f t="shared" si="31"/>
        <v>0</v>
      </c>
      <c r="P28" s="108">
        <f t="shared" si="31"/>
        <v>0</v>
      </c>
      <c r="Q28" s="108">
        <f t="shared" si="31"/>
        <v>0</v>
      </c>
      <c r="R28" s="220">
        <f t="shared" si="31"/>
        <v>0</v>
      </c>
      <c r="S28" s="219">
        <f t="shared" si="31"/>
        <v>0</v>
      </c>
      <c r="T28" s="108">
        <f t="shared" si="31"/>
        <v>0</v>
      </c>
      <c r="U28" s="108">
        <f t="shared" si="31"/>
        <v>0</v>
      </c>
      <c r="V28" s="220">
        <f t="shared" si="31"/>
        <v>0</v>
      </c>
      <c r="W28" s="219">
        <f t="shared" si="31"/>
        <v>0</v>
      </c>
      <c r="X28" s="108">
        <f t="shared" si="31"/>
        <v>0</v>
      </c>
      <c r="Y28" s="108">
        <f t="shared" si="31"/>
        <v>0</v>
      </c>
      <c r="Z28" s="220">
        <f t="shared" si="31"/>
        <v>0</v>
      </c>
      <c r="AA28" s="219">
        <f t="shared" si="31"/>
        <v>0</v>
      </c>
      <c r="AB28" s="108">
        <f t="shared" si="31"/>
        <v>0</v>
      </c>
      <c r="AC28" s="108">
        <f t="shared" si="31"/>
        <v>0</v>
      </c>
      <c r="AD28" s="220">
        <f t="shared" si="31"/>
        <v>0</v>
      </c>
      <c r="AE28" s="219">
        <f t="shared" si="31"/>
        <v>0</v>
      </c>
      <c r="AF28" s="108">
        <f t="shared" si="31"/>
        <v>0</v>
      </c>
      <c r="AG28" s="108">
        <f t="shared" si="31"/>
        <v>0</v>
      </c>
      <c r="AH28" s="220">
        <f t="shared" si="31"/>
        <v>0</v>
      </c>
      <c r="AI28" s="219">
        <f t="shared" si="31"/>
        <v>0</v>
      </c>
      <c r="AJ28" s="108">
        <f t="shared" si="31"/>
        <v>0</v>
      </c>
      <c r="AK28" s="108">
        <f t="shared" si="31"/>
        <v>0</v>
      </c>
      <c r="AL28" s="220">
        <f t="shared" si="31"/>
        <v>0</v>
      </c>
      <c r="AM28" s="219">
        <f t="shared" si="31"/>
        <v>0</v>
      </c>
      <c r="AN28" s="108">
        <f t="shared" si="31"/>
        <v>0</v>
      </c>
      <c r="AO28" s="108">
        <f t="shared" si="31"/>
        <v>0</v>
      </c>
      <c r="AP28" s="220">
        <f t="shared" si="31"/>
        <v>0</v>
      </c>
      <c r="AQ28" s="219">
        <f t="shared" si="31"/>
        <v>0</v>
      </c>
      <c r="AR28" s="108">
        <f t="shared" si="31"/>
        <v>0</v>
      </c>
      <c r="AS28" s="108">
        <f t="shared" si="31"/>
        <v>0</v>
      </c>
      <c r="AT28" s="220">
        <f t="shared" si="31"/>
        <v>0</v>
      </c>
      <c r="AU28" s="219">
        <f t="shared" si="31"/>
        <v>0</v>
      </c>
      <c r="AV28" s="108">
        <f t="shared" si="31"/>
        <v>0</v>
      </c>
      <c r="AW28" s="108">
        <f t="shared" si="31"/>
        <v>0</v>
      </c>
      <c r="AX28" s="229">
        <f t="shared" si="31"/>
        <v>0</v>
      </c>
      <c r="AY28" s="325">
        <f t="shared" si="31"/>
        <v>0.83333333333333337</v>
      </c>
      <c r="AZ28" s="326">
        <f t="shared" si="31"/>
        <v>0</v>
      </c>
      <c r="BA28" s="326">
        <f t="shared" si="31"/>
        <v>0</v>
      </c>
      <c r="BB28" s="327">
        <f t="shared" si="31"/>
        <v>0</v>
      </c>
    </row>
    <row r="29" spans="2:54" ht="14.1" customHeight="1" outlineLevel="1">
      <c r="B29" s="282" t="s">
        <v>166</v>
      </c>
      <c r="C29" s="219">
        <f t="shared" ref="C29:F29" si="32">IFERROR(C164/C299,0)</f>
        <v>1</v>
      </c>
      <c r="D29" s="108">
        <f t="shared" si="32"/>
        <v>1.6666666666666667</v>
      </c>
      <c r="E29" s="108">
        <f t="shared" si="32"/>
        <v>6.2727272727272725</v>
      </c>
      <c r="F29" s="220">
        <f t="shared" si="32"/>
        <v>3.7636363636363641</v>
      </c>
      <c r="G29" s="219">
        <f t="shared" ref="G29:BB29" si="33">IFERROR(G164/G299,0)</f>
        <v>1</v>
      </c>
      <c r="H29" s="108">
        <f t="shared" si="33"/>
        <v>2.5</v>
      </c>
      <c r="I29" s="108">
        <f t="shared" si="33"/>
        <v>4.67741935483871</v>
      </c>
      <c r="J29" s="220">
        <f t="shared" si="33"/>
        <v>1.8709677419354838</v>
      </c>
      <c r="K29" s="219">
        <f t="shared" si="33"/>
        <v>1</v>
      </c>
      <c r="L29" s="108">
        <f t="shared" si="33"/>
        <v>1</v>
      </c>
      <c r="M29" s="108">
        <f t="shared" si="33"/>
        <v>0.6</v>
      </c>
      <c r="N29" s="220">
        <f t="shared" si="33"/>
        <v>0.6</v>
      </c>
      <c r="O29" s="219">
        <f t="shared" si="33"/>
        <v>0</v>
      </c>
      <c r="P29" s="108">
        <f t="shared" si="33"/>
        <v>0</v>
      </c>
      <c r="Q29" s="108">
        <f t="shared" si="33"/>
        <v>0</v>
      </c>
      <c r="R29" s="220">
        <f t="shared" si="33"/>
        <v>0</v>
      </c>
      <c r="S29" s="219">
        <f t="shared" si="33"/>
        <v>0</v>
      </c>
      <c r="T29" s="108">
        <f t="shared" si="33"/>
        <v>0</v>
      </c>
      <c r="U29" s="108">
        <f t="shared" si="33"/>
        <v>0</v>
      </c>
      <c r="V29" s="220">
        <f t="shared" si="33"/>
        <v>0</v>
      </c>
      <c r="W29" s="219">
        <f t="shared" si="33"/>
        <v>0</v>
      </c>
      <c r="X29" s="108">
        <f t="shared" si="33"/>
        <v>0</v>
      </c>
      <c r="Y29" s="108">
        <f t="shared" si="33"/>
        <v>0</v>
      </c>
      <c r="Z29" s="220">
        <f t="shared" si="33"/>
        <v>0</v>
      </c>
      <c r="AA29" s="219">
        <f t="shared" si="33"/>
        <v>0</v>
      </c>
      <c r="AB29" s="108">
        <f t="shared" si="33"/>
        <v>0</v>
      </c>
      <c r="AC29" s="108">
        <f t="shared" si="33"/>
        <v>0</v>
      </c>
      <c r="AD29" s="220">
        <f t="shared" si="33"/>
        <v>0</v>
      </c>
      <c r="AE29" s="219">
        <f t="shared" si="33"/>
        <v>0</v>
      </c>
      <c r="AF29" s="108">
        <f t="shared" si="33"/>
        <v>0</v>
      </c>
      <c r="AG29" s="108">
        <f t="shared" si="33"/>
        <v>0</v>
      </c>
      <c r="AH29" s="220">
        <f t="shared" si="33"/>
        <v>0</v>
      </c>
      <c r="AI29" s="219">
        <f t="shared" si="33"/>
        <v>0</v>
      </c>
      <c r="AJ29" s="108">
        <f t="shared" si="33"/>
        <v>0</v>
      </c>
      <c r="AK29" s="108">
        <f t="shared" si="33"/>
        <v>0</v>
      </c>
      <c r="AL29" s="220">
        <f t="shared" si="33"/>
        <v>0</v>
      </c>
      <c r="AM29" s="219">
        <f t="shared" si="33"/>
        <v>0</v>
      </c>
      <c r="AN29" s="108">
        <f t="shared" si="33"/>
        <v>0</v>
      </c>
      <c r="AO29" s="108">
        <f t="shared" si="33"/>
        <v>0</v>
      </c>
      <c r="AP29" s="220">
        <f t="shared" si="33"/>
        <v>0</v>
      </c>
      <c r="AQ29" s="219">
        <f t="shared" si="33"/>
        <v>0</v>
      </c>
      <c r="AR29" s="108">
        <f t="shared" si="33"/>
        <v>0</v>
      </c>
      <c r="AS29" s="108">
        <f t="shared" si="33"/>
        <v>0</v>
      </c>
      <c r="AT29" s="220">
        <f t="shared" si="33"/>
        <v>0</v>
      </c>
      <c r="AU29" s="219">
        <f t="shared" si="33"/>
        <v>0</v>
      </c>
      <c r="AV29" s="108">
        <f t="shared" si="33"/>
        <v>0</v>
      </c>
      <c r="AW29" s="108">
        <f t="shared" si="33"/>
        <v>0</v>
      </c>
      <c r="AX29" s="229">
        <f t="shared" si="33"/>
        <v>0</v>
      </c>
      <c r="AY29" s="325">
        <f t="shared" si="33"/>
        <v>1</v>
      </c>
      <c r="AZ29" s="326">
        <f t="shared" si="33"/>
        <v>1.7142857142857142</v>
      </c>
      <c r="BA29" s="326">
        <f t="shared" si="33"/>
        <v>3.051948051948052</v>
      </c>
      <c r="BB29" s="327">
        <f t="shared" si="33"/>
        <v>1.7803030303030303</v>
      </c>
    </row>
    <row r="30" spans="2:54" s="66" customFormat="1">
      <c r="B30" s="283" t="s">
        <v>96</v>
      </c>
      <c r="C30" s="221">
        <f t="shared" ref="C30:F30" si="34">IFERROR(C165/C300,0)</f>
        <v>0.94915254237288138</v>
      </c>
      <c r="D30" s="107">
        <f t="shared" si="34"/>
        <v>0.96153846153846156</v>
      </c>
      <c r="E30" s="107">
        <f t="shared" si="34"/>
        <v>2.0727969348659006</v>
      </c>
      <c r="F30" s="222">
        <f t="shared" si="34"/>
        <v>2.1557088122605363</v>
      </c>
      <c r="G30" s="221">
        <f t="shared" ref="G30:BB30" si="35">IFERROR(G165/G300,0)</f>
        <v>0.91803278688524592</v>
      </c>
      <c r="H30" s="107">
        <f t="shared" si="35"/>
        <v>0.88095238095238093</v>
      </c>
      <c r="I30" s="107">
        <f t="shared" si="35"/>
        <v>0.77692307692307694</v>
      </c>
      <c r="J30" s="222">
        <f t="shared" si="35"/>
        <v>0.88191268191268191</v>
      </c>
      <c r="K30" s="221">
        <f t="shared" si="35"/>
        <v>0.91803278688524592</v>
      </c>
      <c r="L30" s="107">
        <f t="shared" si="35"/>
        <v>0.57446808510638303</v>
      </c>
      <c r="M30" s="107">
        <f t="shared" si="35"/>
        <v>0.33868560024398203</v>
      </c>
      <c r="N30" s="222">
        <f t="shared" si="35"/>
        <v>0.58956382264693163</v>
      </c>
      <c r="O30" s="221">
        <f t="shared" si="35"/>
        <v>0</v>
      </c>
      <c r="P30" s="107">
        <f t="shared" si="35"/>
        <v>0</v>
      </c>
      <c r="Q30" s="107">
        <f t="shared" si="35"/>
        <v>0</v>
      </c>
      <c r="R30" s="222">
        <f t="shared" si="35"/>
        <v>0</v>
      </c>
      <c r="S30" s="221">
        <f t="shared" si="35"/>
        <v>0</v>
      </c>
      <c r="T30" s="107">
        <f t="shared" si="35"/>
        <v>0</v>
      </c>
      <c r="U30" s="107">
        <f t="shared" si="35"/>
        <v>0</v>
      </c>
      <c r="V30" s="222">
        <f t="shared" si="35"/>
        <v>0</v>
      </c>
      <c r="W30" s="221">
        <f t="shared" si="35"/>
        <v>0</v>
      </c>
      <c r="X30" s="107">
        <f t="shared" si="35"/>
        <v>0</v>
      </c>
      <c r="Y30" s="107">
        <f t="shared" si="35"/>
        <v>0</v>
      </c>
      <c r="Z30" s="222">
        <f t="shared" si="35"/>
        <v>0</v>
      </c>
      <c r="AA30" s="221">
        <f t="shared" si="35"/>
        <v>0</v>
      </c>
      <c r="AB30" s="107">
        <f t="shared" si="35"/>
        <v>0</v>
      </c>
      <c r="AC30" s="107">
        <f t="shared" si="35"/>
        <v>0</v>
      </c>
      <c r="AD30" s="222">
        <f t="shared" si="35"/>
        <v>0</v>
      </c>
      <c r="AE30" s="221">
        <f t="shared" si="35"/>
        <v>0</v>
      </c>
      <c r="AF30" s="107">
        <f t="shared" si="35"/>
        <v>0</v>
      </c>
      <c r="AG30" s="107">
        <f t="shared" si="35"/>
        <v>0</v>
      </c>
      <c r="AH30" s="222">
        <f t="shared" si="35"/>
        <v>0</v>
      </c>
      <c r="AI30" s="221">
        <f t="shared" si="35"/>
        <v>0</v>
      </c>
      <c r="AJ30" s="107">
        <f t="shared" si="35"/>
        <v>0</v>
      </c>
      <c r="AK30" s="107">
        <f t="shared" si="35"/>
        <v>0</v>
      </c>
      <c r="AL30" s="222">
        <f t="shared" si="35"/>
        <v>0</v>
      </c>
      <c r="AM30" s="221">
        <f t="shared" si="35"/>
        <v>0</v>
      </c>
      <c r="AN30" s="107">
        <f t="shared" si="35"/>
        <v>0</v>
      </c>
      <c r="AO30" s="107">
        <f t="shared" si="35"/>
        <v>0</v>
      </c>
      <c r="AP30" s="222">
        <f t="shared" si="35"/>
        <v>0</v>
      </c>
      <c r="AQ30" s="221">
        <f t="shared" si="35"/>
        <v>0</v>
      </c>
      <c r="AR30" s="107">
        <f t="shared" si="35"/>
        <v>0</v>
      </c>
      <c r="AS30" s="107">
        <f t="shared" si="35"/>
        <v>0</v>
      </c>
      <c r="AT30" s="222">
        <f t="shared" si="35"/>
        <v>0</v>
      </c>
      <c r="AU30" s="221">
        <f t="shared" si="35"/>
        <v>0</v>
      </c>
      <c r="AV30" s="107">
        <f t="shared" si="35"/>
        <v>0</v>
      </c>
      <c r="AW30" s="107">
        <f t="shared" si="35"/>
        <v>0</v>
      </c>
      <c r="AX30" s="230">
        <f t="shared" si="35"/>
        <v>0</v>
      </c>
      <c r="AY30" s="328">
        <f t="shared" si="35"/>
        <v>0.92817679558011046</v>
      </c>
      <c r="AZ30" s="329">
        <f t="shared" si="35"/>
        <v>0.77391304347826084</v>
      </c>
      <c r="BA30" s="329">
        <f t="shared" si="35"/>
        <v>0.69532965666707669</v>
      </c>
      <c r="BB30" s="330">
        <f t="shared" si="35"/>
        <v>0.89845966872712157</v>
      </c>
    </row>
    <row r="31" spans="2:54" s="76" customFormat="1" ht="14.1" customHeight="1" outlineLevel="1">
      <c r="B31" s="281" t="s">
        <v>95</v>
      </c>
      <c r="C31" s="401">
        <f t="shared" ref="C31:F31" si="36">IFERROR(C166/C301,0)</f>
        <v>1.1818181818181819</v>
      </c>
      <c r="D31" s="402">
        <f t="shared" si="36"/>
        <v>2.3333333333333335</v>
      </c>
      <c r="E31" s="402">
        <f t="shared" si="36"/>
        <v>2.6590909090909092</v>
      </c>
      <c r="F31" s="403">
        <f t="shared" si="36"/>
        <v>1.1396103896103897</v>
      </c>
      <c r="G31" s="401">
        <f t="shared" ref="G31:BB31" si="37">IFERROR(G166/G301,0)</f>
        <v>1.0833333333333333</v>
      </c>
      <c r="H31" s="402">
        <f t="shared" si="37"/>
        <v>0.5</v>
      </c>
      <c r="I31" s="402">
        <f t="shared" si="37"/>
        <v>0.77215189873417722</v>
      </c>
      <c r="J31" s="403">
        <f t="shared" si="37"/>
        <v>1.5443037974683544</v>
      </c>
      <c r="K31" s="401">
        <f t="shared" si="37"/>
        <v>1.0833333333333333</v>
      </c>
      <c r="L31" s="402">
        <f t="shared" si="37"/>
        <v>0.5</v>
      </c>
      <c r="M31" s="402">
        <f t="shared" si="37"/>
        <v>0.4375</v>
      </c>
      <c r="N31" s="403">
        <f t="shared" si="37"/>
        <v>0.87499999999999989</v>
      </c>
      <c r="O31" s="401">
        <f t="shared" si="37"/>
        <v>0</v>
      </c>
      <c r="P31" s="402">
        <f t="shared" si="37"/>
        <v>0</v>
      </c>
      <c r="Q31" s="402">
        <f t="shared" si="37"/>
        <v>0</v>
      </c>
      <c r="R31" s="403">
        <f t="shared" si="37"/>
        <v>0</v>
      </c>
      <c r="S31" s="401">
        <f t="shared" si="37"/>
        <v>0</v>
      </c>
      <c r="T31" s="402">
        <f t="shared" si="37"/>
        <v>0</v>
      </c>
      <c r="U31" s="402">
        <f t="shared" si="37"/>
        <v>0</v>
      </c>
      <c r="V31" s="403">
        <f t="shared" si="37"/>
        <v>0</v>
      </c>
      <c r="W31" s="401">
        <f t="shared" si="37"/>
        <v>0</v>
      </c>
      <c r="X31" s="402">
        <f t="shared" si="37"/>
        <v>0</v>
      </c>
      <c r="Y31" s="402">
        <f t="shared" si="37"/>
        <v>0</v>
      </c>
      <c r="Z31" s="403">
        <f t="shared" si="37"/>
        <v>0</v>
      </c>
      <c r="AA31" s="401">
        <f t="shared" si="37"/>
        <v>0</v>
      </c>
      <c r="AB31" s="402">
        <f t="shared" si="37"/>
        <v>0</v>
      </c>
      <c r="AC31" s="402">
        <f t="shared" si="37"/>
        <v>0</v>
      </c>
      <c r="AD31" s="403">
        <f t="shared" si="37"/>
        <v>0</v>
      </c>
      <c r="AE31" s="401">
        <f t="shared" si="37"/>
        <v>0</v>
      </c>
      <c r="AF31" s="402">
        <f t="shared" si="37"/>
        <v>0</v>
      </c>
      <c r="AG31" s="402">
        <f t="shared" si="37"/>
        <v>0</v>
      </c>
      <c r="AH31" s="403">
        <f t="shared" si="37"/>
        <v>0</v>
      </c>
      <c r="AI31" s="401">
        <f t="shared" si="37"/>
        <v>0</v>
      </c>
      <c r="AJ31" s="402">
        <f t="shared" si="37"/>
        <v>0</v>
      </c>
      <c r="AK31" s="402">
        <f t="shared" si="37"/>
        <v>0</v>
      </c>
      <c r="AL31" s="403">
        <f t="shared" si="37"/>
        <v>0</v>
      </c>
      <c r="AM31" s="401">
        <f t="shared" si="37"/>
        <v>0</v>
      </c>
      <c r="AN31" s="402">
        <f t="shared" si="37"/>
        <v>0</v>
      </c>
      <c r="AO31" s="402">
        <f t="shared" si="37"/>
        <v>0</v>
      </c>
      <c r="AP31" s="403">
        <f t="shared" si="37"/>
        <v>0</v>
      </c>
      <c r="AQ31" s="401">
        <f t="shared" si="37"/>
        <v>0</v>
      </c>
      <c r="AR31" s="402">
        <f t="shared" si="37"/>
        <v>0</v>
      </c>
      <c r="AS31" s="402">
        <f t="shared" si="37"/>
        <v>0</v>
      </c>
      <c r="AT31" s="403">
        <f t="shared" si="37"/>
        <v>0</v>
      </c>
      <c r="AU31" s="401">
        <f t="shared" si="37"/>
        <v>0</v>
      </c>
      <c r="AV31" s="402">
        <f t="shared" si="37"/>
        <v>0</v>
      </c>
      <c r="AW31" s="402">
        <f t="shared" si="37"/>
        <v>0</v>
      </c>
      <c r="AX31" s="404">
        <f t="shared" si="37"/>
        <v>0</v>
      </c>
      <c r="AY31" s="322">
        <f t="shared" si="37"/>
        <v>1.1142857142857143</v>
      </c>
      <c r="AZ31" s="323">
        <f t="shared" si="37"/>
        <v>0.8666666666666667</v>
      </c>
      <c r="BA31" s="323">
        <f t="shared" si="37"/>
        <v>1.0492610837438423</v>
      </c>
      <c r="BB31" s="324">
        <f t="shared" si="37"/>
        <v>1.2106858658582795</v>
      </c>
    </row>
    <row r="32" spans="2:54" ht="14.1" customHeight="1" outlineLevel="1">
      <c r="B32" s="282" t="s">
        <v>157</v>
      </c>
      <c r="C32" s="223">
        <f t="shared" ref="C32:F32" si="38">IFERROR(C167/C302,0)</f>
        <v>1.1111111111111112</v>
      </c>
      <c r="D32" s="109">
        <f t="shared" si="38"/>
        <v>2.3333333333333335</v>
      </c>
      <c r="E32" s="109">
        <f t="shared" si="38"/>
        <v>2.6590909090909092</v>
      </c>
      <c r="F32" s="224">
        <f t="shared" si="38"/>
        <v>1.1396103896103897</v>
      </c>
      <c r="G32" s="223">
        <f t="shared" ref="G32:BB32" si="39">IFERROR(G167/G302,0)</f>
        <v>1</v>
      </c>
      <c r="H32" s="109">
        <f t="shared" si="39"/>
        <v>0.5</v>
      </c>
      <c r="I32" s="109">
        <f t="shared" si="39"/>
        <v>0.77215189873417722</v>
      </c>
      <c r="J32" s="224">
        <f t="shared" si="39"/>
        <v>1.5443037974683544</v>
      </c>
      <c r="K32" s="223">
        <f t="shared" si="39"/>
        <v>1</v>
      </c>
      <c r="L32" s="109">
        <f t="shared" si="39"/>
        <v>0.5</v>
      </c>
      <c r="M32" s="109">
        <f t="shared" si="39"/>
        <v>0.4375</v>
      </c>
      <c r="N32" s="224">
        <f t="shared" si="39"/>
        <v>0.87499999999999989</v>
      </c>
      <c r="O32" s="223">
        <f t="shared" si="39"/>
        <v>0</v>
      </c>
      <c r="P32" s="109">
        <f t="shared" si="39"/>
        <v>0</v>
      </c>
      <c r="Q32" s="109">
        <f t="shared" si="39"/>
        <v>0</v>
      </c>
      <c r="R32" s="224">
        <f t="shared" si="39"/>
        <v>0</v>
      </c>
      <c r="S32" s="223">
        <f t="shared" si="39"/>
        <v>0</v>
      </c>
      <c r="T32" s="109">
        <f t="shared" si="39"/>
        <v>0</v>
      </c>
      <c r="U32" s="109">
        <f t="shared" si="39"/>
        <v>0</v>
      </c>
      <c r="V32" s="224">
        <f t="shared" si="39"/>
        <v>0</v>
      </c>
      <c r="W32" s="223">
        <f t="shared" si="39"/>
        <v>0</v>
      </c>
      <c r="X32" s="109">
        <f t="shared" si="39"/>
        <v>0</v>
      </c>
      <c r="Y32" s="109">
        <f t="shared" si="39"/>
        <v>0</v>
      </c>
      <c r="Z32" s="224">
        <f t="shared" si="39"/>
        <v>0</v>
      </c>
      <c r="AA32" s="223">
        <f t="shared" si="39"/>
        <v>0</v>
      </c>
      <c r="AB32" s="109">
        <f t="shared" si="39"/>
        <v>0</v>
      </c>
      <c r="AC32" s="109">
        <f t="shared" si="39"/>
        <v>0</v>
      </c>
      <c r="AD32" s="224">
        <f t="shared" si="39"/>
        <v>0</v>
      </c>
      <c r="AE32" s="223">
        <f t="shared" si="39"/>
        <v>0</v>
      </c>
      <c r="AF32" s="109">
        <f t="shared" si="39"/>
        <v>0</v>
      </c>
      <c r="AG32" s="109">
        <f t="shared" si="39"/>
        <v>0</v>
      </c>
      <c r="AH32" s="224">
        <f t="shared" si="39"/>
        <v>0</v>
      </c>
      <c r="AI32" s="223">
        <f t="shared" si="39"/>
        <v>0</v>
      </c>
      <c r="AJ32" s="109">
        <f t="shared" si="39"/>
        <v>0</v>
      </c>
      <c r="AK32" s="109">
        <f t="shared" si="39"/>
        <v>0</v>
      </c>
      <c r="AL32" s="224">
        <f t="shared" si="39"/>
        <v>0</v>
      </c>
      <c r="AM32" s="223">
        <f t="shared" si="39"/>
        <v>0</v>
      </c>
      <c r="AN32" s="109">
        <f t="shared" si="39"/>
        <v>0</v>
      </c>
      <c r="AO32" s="109">
        <f t="shared" si="39"/>
        <v>0</v>
      </c>
      <c r="AP32" s="224">
        <f t="shared" si="39"/>
        <v>0</v>
      </c>
      <c r="AQ32" s="223">
        <f t="shared" si="39"/>
        <v>0</v>
      </c>
      <c r="AR32" s="109">
        <f t="shared" si="39"/>
        <v>0</v>
      </c>
      <c r="AS32" s="109">
        <f t="shared" si="39"/>
        <v>0</v>
      </c>
      <c r="AT32" s="224">
        <f t="shared" si="39"/>
        <v>0</v>
      </c>
      <c r="AU32" s="223">
        <f t="shared" si="39"/>
        <v>0</v>
      </c>
      <c r="AV32" s="109">
        <f t="shared" si="39"/>
        <v>0</v>
      </c>
      <c r="AW32" s="109">
        <f t="shared" si="39"/>
        <v>0</v>
      </c>
      <c r="AX32" s="231">
        <f t="shared" si="39"/>
        <v>0</v>
      </c>
      <c r="AY32" s="331">
        <f t="shared" si="39"/>
        <v>1.0344827586206897</v>
      </c>
      <c r="AZ32" s="332">
        <f t="shared" si="39"/>
        <v>0.8666666666666667</v>
      </c>
      <c r="BA32" s="332">
        <f t="shared" si="39"/>
        <v>1.0492610837438423</v>
      </c>
      <c r="BB32" s="333">
        <f t="shared" si="39"/>
        <v>1.2106858658582795</v>
      </c>
    </row>
    <row r="33" spans="2:54" ht="14.1" customHeight="1" outlineLevel="1">
      <c r="B33" s="282" t="s">
        <v>173</v>
      </c>
      <c r="C33" s="223">
        <f t="shared" ref="C33:F33" si="40">IFERROR(C168/C303,0)</f>
        <v>1.5</v>
      </c>
      <c r="D33" s="109">
        <f t="shared" si="40"/>
        <v>0</v>
      </c>
      <c r="E33" s="109">
        <f t="shared" si="40"/>
        <v>0</v>
      </c>
      <c r="F33" s="224">
        <f t="shared" si="40"/>
        <v>0</v>
      </c>
      <c r="G33" s="223">
        <f t="shared" ref="G33:BB33" si="41">IFERROR(G168/G303,0)</f>
        <v>1.5</v>
      </c>
      <c r="H33" s="109">
        <f t="shared" si="41"/>
        <v>0</v>
      </c>
      <c r="I33" s="109">
        <f t="shared" si="41"/>
        <v>0</v>
      </c>
      <c r="J33" s="224">
        <f t="shared" si="41"/>
        <v>0</v>
      </c>
      <c r="K33" s="223">
        <f t="shared" si="41"/>
        <v>1.5</v>
      </c>
      <c r="L33" s="109">
        <f t="shared" si="41"/>
        <v>0</v>
      </c>
      <c r="M33" s="109">
        <f t="shared" si="41"/>
        <v>0</v>
      </c>
      <c r="N33" s="224">
        <f t="shared" si="41"/>
        <v>0</v>
      </c>
      <c r="O33" s="223">
        <f t="shared" si="41"/>
        <v>0</v>
      </c>
      <c r="P33" s="109">
        <f t="shared" si="41"/>
        <v>0</v>
      </c>
      <c r="Q33" s="109">
        <f t="shared" si="41"/>
        <v>0</v>
      </c>
      <c r="R33" s="224">
        <f t="shared" si="41"/>
        <v>0</v>
      </c>
      <c r="S33" s="223">
        <f t="shared" si="41"/>
        <v>0</v>
      </c>
      <c r="T33" s="109">
        <f t="shared" si="41"/>
        <v>0</v>
      </c>
      <c r="U33" s="109">
        <f t="shared" si="41"/>
        <v>0</v>
      </c>
      <c r="V33" s="224">
        <f t="shared" si="41"/>
        <v>0</v>
      </c>
      <c r="W33" s="223">
        <f t="shared" si="41"/>
        <v>0</v>
      </c>
      <c r="X33" s="109">
        <f t="shared" si="41"/>
        <v>0</v>
      </c>
      <c r="Y33" s="109">
        <f t="shared" si="41"/>
        <v>0</v>
      </c>
      <c r="Z33" s="224">
        <f t="shared" si="41"/>
        <v>0</v>
      </c>
      <c r="AA33" s="223">
        <f t="shared" si="41"/>
        <v>0</v>
      </c>
      <c r="AB33" s="109">
        <f t="shared" si="41"/>
        <v>0</v>
      </c>
      <c r="AC33" s="109">
        <f t="shared" si="41"/>
        <v>0</v>
      </c>
      <c r="AD33" s="224">
        <f t="shared" si="41"/>
        <v>0</v>
      </c>
      <c r="AE33" s="223">
        <f t="shared" si="41"/>
        <v>0</v>
      </c>
      <c r="AF33" s="109">
        <f t="shared" si="41"/>
        <v>0</v>
      </c>
      <c r="AG33" s="109">
        <f t="shared" si="41"/>
        <v>0</v>
      </c>
      <c r="AH33" s="224">
        <f t="shared" si="41"/>
        <v>0</v>
      </c>
      <c r="AI33" s="223">
        <f t="shared" si="41"/>
        <v>0</v>
      </c>
      <c r="AJ33" s="109">
        <f t="shared" si="41"/>
        <v>0</v>
      </c>
      <c r="AK33" s="109">
        <f t="shared" si="41"/>
        <v>0</v>
      </c>
      <c r="AL33" s="224">
        <f t="shared" si="41"/>
        <v>0</v>
      </c>
      <c r="AM33" s="223">
        <f t="shared" si="41"/>
        <v>0</v>
      </c>
      <c r="AN33" s="109">
        <f t="shared" si="41"/>
        <v>0</v>
      </c>
      <c r="AO33" s="109">
        <f t="shared" si="41"/>
        <v>0</v>
      </c>
      <c r="AP33" s="224">
        <f t="shared" si="41"/>
        <v>0</v>
      </c>
      <c r="AQ33" s="223">
        <f t="shared" si="41"/>
        <v>0</v>
      </c>
      <c r="AR33" s="109">
        <f t="shared" si="41"/>
        <v>0</v>
      </c>
      <c r="AS33" s="109">
        <f t="shared" si="41"/>
        <v>0</v>
      </c>
      <c r="AT33" s="224">
        <f t="shared" si="41"/>
        <v>0</v>
      </c>
      <c r="AU33" s="223">
        <f t="shared" si="41"/>
        <v>0</v>
      </c>
      <c r="AV33" s="109">
        <f t="shared" si="41"/>
        <v>0</v>
      </c>
      <c r="AW33" s="109">
        <f t="shared" si="41"/>
        <v>0</v>
      </c>
      <c r="AX33" s="231">
        <f t="shared" si="41"/>
        <v>0</v>
      </c>
      <c r="AY33" s="331">
        <f t="shared" si="41"/>
        <v>1.5</v>
      </c>
      <c r="AZ33" s="332">
        <f t="shared" si="41"/>
        <v>0</v>
      </c>
      <c r="BA33" s="332">
        <f t="shared" si="41"/>
        <v>0</v>
      </c>
      <c r="BB33" s="333">
        <f t="shared" si="41"/>
        <v>0</v>
      </c>
    </row>
    <row r="34" spans="2:54" s="76" customFormat="1" ht="14.1" customHeight="1" outlineLevel="1">
      <c r="B34" s="281" t="s">
        <v>94</v>
      </c>
      <c r="C34" s="401">
        <f t="shared" ref="C34:F34" si="42">IFERROR(C169/C304,0)</f>
        <v>0.83333333333333337</v>
      </c>
      <c r="D34" s="402">
        <f t="shared" si="42"/>
        <v>1.8</v>
      </c>
      <c r="E34" s="402">
        <f t="shared" si="42"/>
        <v>3.2241379310344827</v>
      </c>
      <c r="F34" s="403">
        <f t="shared" si="42"/>
        <v>1.7911877394636015</v>
      </c>
      <c r="G34" s="401">
        <f t="shared" ref="G34:BB34" si="43">IFERROR(G169/G304,0)</f>
        <v>0.76923076923076927</v>
      </c>
      <c r="H34" s="402">
        <f t="shared" si="43"/>
        <v>0.88888888888888884</v>
      </c>
      <c r="I34" s="402">
        <f t="shared" si="43"/>
        <v>0.54014598540145986</v>
      </c>
      <c r="J34" s="403">
        <f t="shared" si="43"/>
        <v>0.60766423357664234</v>
      </c>
      <c r="K34" s="401">
        <f t="shared" si="43"/>
        <v>0.76923076923076927</v>
      </c>
      <c r="L34" s="402">
        <f t="shared" si="43"/>
        <v>0.88888888888888884</v>
      </c>
      <c r="M34" s="402">
        <f t="shared" si="43"/>
        <v>0.74747474747474751</v>
      </c>
      <c r="N34" s="403">
        <f t="shared" si="43"/>
        <v>0.84090909090909094</v>
      </c>
      <c r="O34" s="401">
        <f t="shared" si="43"/>
        <v>0</v>
      </c>
      <c r="P34" s="402">
        <f t="shared" si="43"/>
        <v>0</v>
      </c>
      <c r="Q34" s="402">
        <f t="shared" si="43"/>
        <v>0</v>
      </c>
      <c r="R34" s="403">
        <f t="shared" si="43"/>
        <v>0</v>
      </c>
      <c r="S34" s="401">
        <f t="shared" si="43"/>
        <v>0</v>
      </c>
      <c r="T34" s="402">
        <f t="shared" si="43"/>
        <v>0</v>
      </c>
      <c r="U34" s="402">
        <f t="shared" si="43"/>
        <v>0</v>
      </c>
      <c r="V34" s="403">
        <f t="shared" si="43"/>
        <v>0</v>
      </c>
      <c r="W34" s="401">
        <f t="shared" si="43"/>
        <v>0</v>
      </c>
      <c r="X34" s="402">
        <f t="shared" si="43"/>
        <v>0</v>
      </c>
      <c r="Y34" s="402">
        <f t="shared" si="43"/>
        <v>0</v>
      </c>
      <c r="Z34" s="403">
        <f t="shared" si="43"/>
        <v>0</v>
      </c>
      <c r="AA34" s="401">
        <f t="shared" si="43"/>
        <v>0</v>
      </c>
      <c r="AB34" s="402">
        <f t="shared" si="43"/>
        <v>0</v>
      </c>
      <c r="AC34" s="402">
        <f t="shared" si="43"/>
        <v>0</v>
      </c>
      <c r="AD34" s="403">
        <f t="shared" si="43"/>
        <v>0</v>
      </c>
      <c r="AE34" s="401">
        <f t="shared" si="43"/>
        <v>0</v>
      </c>
      <c r="AF34" s="402">
        <f t="shared" si="43"/>
        <v>0</v>
      </c>
      <c r="AG34" s="402">
        <f t="shared" si="43"/>
        <v>0</v>
      </c>
      <c r="AH34" s="403">
        <f t="shared" si="43"/>
        <v>0</v>
      </c>
      <c r="AI34" s="401">
        <f t="shared" si="43"/>
        <v>0</v>
      </c>
      <c r="AJ34" s="402">
        <f t="shared" si="43"/>
        <v>0</v>
      </c>
      <c r="AK34" s="402">
        <f t="shared" si="43"/>
        <v>0</v>
      </c>
      <c r="AL34" s="403">
        <f t="shared" si="43"/>
        <v>0</v>
      </c>
      <c r="AM34" s="401">
        <f t="shared" si="43"/>
        <v>0</v>
      </c>
      <c r="AN34" s="402">
        <f t="shared" si="43"/>
        <v>0</v>
      </c>
      <c r="AO34" s="402">
        <f t="shared" si="43"/>
        <v>0</v>
      </c>
      <c r="AP34" s="403">
        <f t="shared" si="43"/>
        <v>0</v>
      </c>
      <c r="AQ34" s="401">
        <f t="shared" si="43"/>
        <v>0</v>
      </c>
      <c r="AR34" s="402">
        <f t="shared" si="43"/>
        <v>0</v>
      </c>
      <c r="AS34" s="402">
        <f t="shared" si="43"/>
        <v>0</v>
      </c>
      <c r="AT34" s="403">
        <f t="shared" si="43"/>
        <v>0</v>
      </c>
      <c r="AU34" s="401">
        <f t="shared" si="43"/>
        <v>0</v>
      </c>
      <c r="AV34" s="402">
        <f t="shared" si="43"/>
        <v>0</v>
      </c>
      <c r="AW34" s="402">
        <f t="shared" si="43"/>
        <v>0</v>
      </c>
      <c r="AX34" s="404">
        <f t="shared" si="43"/>
        <v>0</v>
      </c>
      <c r="AY34" s="322">
        <f t="shared" si="43"/>
        <v>0.78947368421052633</v>
      </c>
      <c r="AZ34" s="323">
        <f t="shared" si="43"/>
        <v>1.0869565217391304</v>
      </c>
      <c r="BA34" s="323">
        <f t="shared" si="43"/>
        <v>1.0407124681933841</v>
      </c>
      <c r="BB34" s="324">
        <f t="shared" si="43"/>
        <v>0.95745547073791348</v>
      </c>
    </row>
    <row r="35" spans="2:54" ht="14.1" customHeight="1" outlineLevel="1">
      <c r="B35" s="282" t="s">
        <v>141</v>
      </c>
      <c r="C35" s="223">
        <f t="shared" ref="C35:F35" si="44">IFERROR(C170/C305,0)</f>
        <v>1</v>
      </c>
      <c r="D35" s="109">
        <f t="shared" si="44"/>
        <v>1.2</v>
      </c>
      <c r="E35" s="109">
        <f t="shared" si="44"/>
        <v>2.0689655172413794</v>
      </c>
      <c r="F35" s="224">
        <f t="shared" si="44"/>
        <v>1.7241379310344829</v>
      </c>
      <c r="G35" s="223">
        <f t="shared" ref="G35:BB35" si="45">IFERROR(G170/G305,0)</f>
        <v>1</v>
      </c>
      <c r="H35" s="109">
        <f t="shared" si="45"/>
        <v>1.2</v>
      </c>
      <c r="I35" s="109">
        <f t="shared" si="45"/>
        <v>0.44230769230769229</v>
      </c>
      <c r="J35" s="224">
        <f t="shared" si="45"/>
        <v>0.36858974358974361</v>
      </c>
      <c r="K35" s="223">
        <f t="shared" si="45"/>
        <v>1</v>
      </c>
      <c r="L35" s="109">
        <f t="shared" si="45"/>
        <v>1.2</v>
      </c>
      <c r="M35" s="109">
        <f t="shared" si="45"/>
        <v>2.64</v>
      </c>
      <c r="N35" s="224">
        <f t="shared" si="45"/>
        <v>2.2000000000000002</v>
      </c>
      <c r="O35" s="223">
        <f t="shared" si="45"/>
        <v>0</v>
      </c>
      <c r="P35" s="109">
        <f t="shared" si="45"/>
        <v>0</v>
      </c>
      <c r="Q35" s="109">
        <f t="shared" si="45"/>
        <v>0</v>
      </c>
      <c r="R35" s="224">
        <f t="shared" si="45"/>
        <v>0</v>
      </c>
      <c r="S35" s="223">
        <f t="shared" si="45"/>
        <v>0</v>
      </c>
      <c r="T35" s="109">
        <f t="shared" si="45"/>
        <v>0</v>
      </c>
      <c r="U35" s="109">
        <f t="shared" si="45"/>
        <v>0</v>
      </c>
      <c r="V35" s="224">
        <f t="shared" si="45"/>
        <v>0</v>
      </c>
      <c r="W35" s="223">
        <f t="shared" si="45"/>
        <v>0</v>
      </c>
      <c r="X35" s="109">
        <f t="shared" si="45"/>
        <v>0</v>
      </c>
      <c r="Y35" s="109">
        <f t="shared" si="45"/>
        <v>0</v>
      </c>
      <c r="Z35" s="224">
        <f t="shared" si="45"/>
        <v>0</v>
      </c>
      <c r="AA35" s="223">
        <f t="shared" si="45"/>
        <v>0</v>
      </c>
      <c r="AB35" s="109">
        <f t="shared" si="45"/>
        <v>0</v>
      </c>
      <c r="AC35" s="109">
        <f t="shared" si="45"/>
        <v>0</v>
      </c>
      <c r="AD35" s="224">
        <f t="shared" si="45"/>
        <v>0</v>
      </c>
      <c r="AE35" s="223">
        <f t="shared" si="45"/>
        <v>0</v>
      </c>
      <c r="AF35" s="109">
        <f t="shared" si="45"/>
        <v>0</v>
      </c>
      <c r="AG35" s="109">
        <f t="shared" si="45"/>
        <v>0</v>
      </c>
      <c r="AH35" s="224">
        <f t="shared" si="45"/>
        <v>0</v>
      </c>
      <c r="AI35" s="223">
        <f t="shared" si="45"/>
        <v>0</v>
      </c>
      <c r="AJ35" s="109">
        <f t="shared" si="45"/>
        <v>0</v>
      </c>
      <c r="AK35" s="109">
        <f t="shared" si="45"/>
        <v>0</v>
      </c>
      <c r="AL35" s="224">
        <f t="shared" si="45"/>
        <v>0</v>
      </c>
      <c r="AM35" s="223">
        <f t="shared" si="45"/>
        <v>0</v>
      </c>
      <c r="AN35" s="109">
        <f t="shared" si="45"/>
        <v>0</v>
      </c>
      <c r="AO35" s="109">
        <f t="shared" si="45"/>
        <v>0</v>
      </c>
      <c r="AP35" s="224">
        <f t="shared" si="45"/>
        <v>0</v>
      </c>
      <c r="AQ35" s="223">
        <f t="shared" si="45"/>
        <v>0</v>
      </c>
      <c r="AR35" s="109">
        <f t="shared" si="45"/>
        <v>0</v>
      </c>
      <c r="AS35" s="109">
        <f t="shared" si="45"/>
        <v>0</v>
      </c>
      <c r="AT35" s="224">
        <f t="shared" si="45"/>
        <v>0</v>
      </c>
      <c r="AU35" s="223">
        <f t="shared" si="45"/>
        <v>0</v>
      </c>
      <c r="AV35" s="109">
        <f t="shared" si="45"/>
        <v>0</v>
      </c>
      <c r="AW35" s="109">
        <f t="shared" si="45"/>
        <v>0</v>
      </c>
      <c r="AX35" s="231">
        <f t="shared" si="45"/>
        <v>0</v>
      </c>
      <c r="AY35" s="331">
        <f t="shared" si="45"/>
        <v>1</v>
      </c>
      <c r="AZ35" s="332">
        <f t="shared" si="45"/>
        <v>1.2</v>
      </c>
      <c r="BA35" s="332">
        <f t="shared" si="45"/>
        <v>1.4056603773584906</v>
      </c>
      <c r="BB35" s="333">
        <f t="shared" si="45"/>
        <v>1.1713836477987423</v>
      </c>
    </row>
    <row r="36" spans="2:54" ht="14.1" customHeight="1" outlineLevel="1">
      <c r="B36" s="282" t="s">
        <v>242</v>
      </c>
      <c r="C36" s="223">
        <f t="shared" ref="C36:F36" si="46">IFERROR(C171/C306,0)</f>
        <v>0.66666666666666663</v>
      </c>
      <c r="D36" s="109">
        <f t="shared" si="46"/>
        <v>0</v>
      </c>
      <c r="E36" s="109">
        <f t="shared" si="46"/>
        <v>0</v>
      </c>
      <c r="F36" s="224">
        <f t="shared" si="46"/>
        <v>0</v>
      </c>
      <c r="G36" s="223">
        <f t="shared" ref="G36:BB36" si="47">IFERROR(G171/G306,0)</f>
        <v>0.5</v>
      </c>
      <c r="H36" s="109">
        <f t="shared" si="47"/>
        <v>0</v>
      </c>
      <c r="I36" s="109">
        <f t="shared" si="47"/>
        <v>0</v>
      </c>
      <c r="J36" s="224">
        <f t="shared" si="47"/>
        <v>0</v>
      </c>
      <c r="K36" s="223">
        <f t="shared" si="47"/>
        <v>0.5</v>
      </c>
      <c r="L36" s="109">
        <f t="shared" si="47"/>
        <v>1</v>
      </c>
      <c r="M36" s="109">
        <f t="shared" si="47"/>
        <v>0.2711864406779661</v>
      </c>
      <c r="N36" s="224">
        <f t="shared" si="47"/>
        <v>0.2711864406779661</v>
      </c>
      <c r="O36" s="223">
        <f t="shared" si="47"/>
        <v>0</v>
      </c>
      <c r="P36" s="109">
        <f t="shared" si="47"/>
        <v>0</v>
      </c>
      <c r="Q36" s="109">
        <f t="shared" si="47"/>
        <v>0</v>
      </c>
      <c r="R36" s="224">
        <f t="shared" si="47"/>
        <v>0</v>
      </c>
      <c r="S36" s="223">
        <f t="shared" si="47"/>
        <v>0</v>
      </c>
      <c r="T36" s="109">
        <f t="shared" si="47"/>
        <v>0</v>
      </c>
      <c r="U36" s="109">
        <f t="shared" si="47"/>
        <v>0</v>
      </c>
      <c r="V36" s="224">
        <f t="shared" si="47"/>
        <v>0</v>
      </c>
      <c r="W36" s="223">
        <f t="shared" si="47"/>
        <v>0</v>
      </c>
      <c r="X36" s="109">
        <f t="shared" si="47"/>
        <v>0</v>
      </c>
      <c r="Y36" s="109">
        <f t="shared" si="47"/>
        <v>0</v>
      </c>
      <c r="Z36" s="224">
        <f t="shared" si="47"/>
        <v>0</v>
      </c>
      <c r="AA36" s="223">
        <f t="shared" si="47"/>
        <v>0</v>
      </c>
      <c r="AB36" s="109">
        <f t="shared" si="47"/>
        <v>0</v>
      </c>
      <c r="AC36" s="109">
        <f t="shared" si="47"/>
        <v>0</v>
      </c>
      <c r="AD36" s="224">
        <f t="shared" si="47"/>
        <v>0</v>
      </c>
      <c r="AE36" s="223">
        <f t="shared" si="47"/>
        <v>0</v>
      </c>
      <c r="AF36" s="109">
        <f t="shared" si="47"/>
        <v>0</v>
      </c>
      <c r="AG36" s="109">
        <f t="shared" si="47"/>
        <v>0</v>
      </c>
      <c r="AH36" s="224">
        <f t="shared" si="47"/>
        <v>0</v>
      </c>
      <c r="AI36" s="223">
        <f t="shared" si="47"/>
        <v>0</v>
      </c>
      <c r="AJ36" s="109">
        <f t="shared" si="47"/>
        <v>0</v>
      </c>
      <c r="AK36" s="109">
        <f t="shared" si="47"/>
        <v>0</v>
      </c>
      <c r="AL36" s="224">
        <f t="shared" si="47"/>
        <v>0</v>
      </c>
      <c r="AM36" s="223">
        <f t="shared" si="47"/>
        <v>0</v>
      </c>
      <c r="AN36" s="109">
        <f t="shared" si="47"/>
        <v>0</v>
      </c>
      <c r="AO36" s="109">
        <f t="shared" si="47"/>
        <v>0</v>
      </c>
      <c r="AP36" s="224">
        <f t="shared" si="47"/>
        <v>0</v>
      </c>
      <c r="AQ36" s="223">
        <f t="shared" si="47"/>
        <v>0</v>
      </c>
      <c r="AR36" s="109">
        <f t="shared" si="47"/>
        <v>0</v>
      </c>
      <c r="AS36" s="109">
        <f t="shared" si="47"/>
        <v>0</v>
      </c>
      <c r="AT36" s="224">
        <f t="shared" si="47"/>
        <v>0</v>
      </c>
      <c r="AU36" s="223">
        <f t="shared" si="47"/>
        <v>0</v>
      </c>
      <c r="AV36" s="109">
        <f t="shared" si="47"/>
        <v>0</v>
      </c>
      <c r="AW36" s="109">
        <f t="shared" si="47"/>
        <v>0</v>
      </c>
      <c r="AX36" s="231">
        <f t="shared" si="47"/>
        <v>0</v>
      </c>
      <c r="AY36" s="331">
        <f t="shared" si="47"/>
        <v>0.54545454545454541</v>
      </c>
      <c r="AZ36" s="332">
        <f t="shared" si="47"/>
        <v>1</v>
      </c>
      <c r="BA36" s="332">
        <f t="shared" si="47"/>
        <v>0.6619718309859155</v>
      </c>
      <c r="BB36" s="333">
        <f t="shared" si="47"/>
        <v>0.66197183098591539</v>
      </c>
    </row>
    <row r="37" spans="2:54" ht="14.1" customHeight="1" outlineLevel="1">
      <c r="B37" s="282" t="s">
        <v>243</v>
      </c>
      <c r="C37" s="223">
        <f t="shared" ref="C37:F37" si="48">IFERROR(C172/C307,0)</f>
        <v>0.66666666666666663</v>
      </c>
      <c r="D37" s="109">
        <f t="shared" si="48"/>
        <v>0</v>
      </c>
      <c r="E37" s="109">
        <f t="shared" si="48"/>
        <v>0</v>
      </c>
      <c r="F37" s="224">
        <f t="shared" si="48"/>
        <v>0</v>
      </c>
      <c r="G37" s="223">
        <f t="shared" ref="G37:BB37" si="49">IFERROR(G172/G307,0)</f>
        <v>0.66666666666666663</v>
      </c>
      <c r="H37" s="109">
        <f t="shared" si="49"/>
        <v>0.66666666666666663</v>
      </c>
      <c r="I37" s="109">
        <f t="shared" si="49"/>
        <v>1.3333333333333333</v>
      </c>
      <c r="J37" s="224">
        <f t="shared" si="49"/>
        <v>2</v>
      </c>
      <c r="K37" s="223">
        <f t="shared" si="49"/>
        <v>0.66666666666666663</v>
      </c>
      <c r="L37" s="109">
        <f t="shared" si="49"/>
        <v>0</v>
      </c>
      <c r="M37" s="109">
        <f t="shared" si="49"/>
        <v>0</v>
      </c>
      <c r="N37" s="224">
        <f t="shared" si="49"/>
        <v>0</v>
      </c>
      <c r="O37" s="223">
        <f t="shared" si="49"/>
        <v>0</v>
      </c>
      <c r="P37" s="109">
        <f t="shared" si="49"/>
        <v>0</v>
      </c>
      <c r="Q37" s="109">
        <f t="shared" si="49"/>
        <v>0</v>
      </c>
      <c r="R37" s="224">
        <f t="shared" si="49"/>
        <v>0</v>
      </c>
      <c r="S37" s="223">
        <f t="shared" si="49"/>
        <v>0</v>
      </c>
      <c r="T37" s="109">
        <f t="shared" si="49"/>
        <v>0</v>
      </c>
      <c r="U37" s="109">
        <f t="shared" si="49"/>
        <v>0</v>
      </c>
      <c r="V37" s="224">
        <f t="shared" si="49"/>
        <v>0</v>
      </c>
      <c r="W37" s="223">
        <f t="shared" si="49"/>
        <v>0</v>
      </c>
      <c r="X37" s="109">
        <f t="shared" si="49"/>
        <v>0</v>
      </c>
      <c r="Y37" s="109">
        <f t="shared" si="49"/>
        <v>0</v>
      </c>
      <c r="Z37" s="224">
        <f t="shared" si="49"/>
        <v>0</v>
      </c>
      <c r="AA37" s="223">
        <f t="shared" si="49"/>
        <v>0</v>
      </c>
      <c r="AB37" s="109">
        <f t="shared" si="49"/>
        <v>0</v>
      </c>
      <c r="AC37" s="109">
        <f t="shared" si="49"/>
        <v>0</v>
      </c>
      <c r="AD37" s="224">
        <f t="shared" si="49"/>
        <v>0</v>
      </c>
      <c r="AE37" s="223">
        <f t="shared" si="49"/>
        <v>0</v>
      </c>
      <c r="AF37" s="109">
        <f t="shared" si="49"/>
        <v>0</v>
      </c>
      <c r="AG37" s="109">
        <f t="shared" si="49"/>
        <v>0</v>
      </c>
      <c r="AH37" s="224">
        <f t="shared" si="49"/>
        <v>0</v>
      </c>
      <c r="AI37" s="223">
        <f t="shared" si="49"/>
        <v>0</v>
      </c>
      <c r="AJ37" s="109">
        <f t="shared" si="49"/>
        <v>0</v>
      </c>
      <c r="AK37" s="109">
        <f t="shared" si="49"/>
        <v>0</v>
      </c>
      <c r="AL37" s="224">
        <f t="shared" si="49"/>
        <v>0</v>
      </c>
      <c r="AM37" s="223">
        <f t="shared" si="49"/>
        <v>0</v>
      </c>
      <c r="AN37" s="109">
        <f t="shared" si="49"/>
        <v>0</v>
      </c>
      <c r="AO37" s="109">
        <f t="shared" si="49"/>
        <v>0</v>
      </c>
      <c r="AP37" s="224">
        <f t="shared" si="49"/>
        <v>0</v>
      </c>
      <c r="AQ37" s="223">
        <f t="shared" si="49"/>
        <v>0</v>
      </c>
      <c r="AR37" s="109">
        <f t="shared" si="49"/>
        <v>0</v>
      </c>
      <c r="AS37" s="109">
        <f t="shared" si="49"/>
        <v>0</v>
      </c>
      <c r="AT37" s="224">
        <f t="shared" si="49"/>
        <v>0</v>
      </c>
      <c r="AU37" s="223">
        <f t="shared" si="49"/>
        <v>0</v>
      </c>
      <c r="AV37" s="109">
        <f t="shared" si="49"/>
        <v>0</v>
      </c>
      <c r="AW37" s="109">
        <f t="shared" si="49"/>
        <v>0</v>
      </c>
      <c r="AX37" s="231">
        <f t="shared" si="49"/>
        <v>0</v>
      </c>
      <c r="AY37" s="331">
        <f t="shared" si="49"/>
        <v>0.66666666666666663</v>
      </c>
      <c r="AZ37" s="332">
        <f t="shared" si="49"/>
        <v>0.8</v>
      </c>
      <c r="BA37" s="332">
        <f t="shared" si="49"/>
        <v>0.58181818181818179</v>
      </c>
      <c r="BB37" s="333">
        <f t="shared" si="49"/>
        <v>0.72727272727272729</v>
      </c>
    </row>
    <row r="38" spans="2:54" s="76" customFormat="1" ht="14.1" customHeight="1" outlineLevel="1">
      <c r="B38" s="281" t="s">
        <v>93</v>
      </c>
      <c r="C38" s="401">
        <f t="shared" ref="C38:F38" si="50">IFERROR(C173/C308,0)</f>
        <v>0.91666666666666663</v>
      </c>
      <c r="D38" s="402">
        <f t="shared" si="50"/>
        <v>0.5</v>
      </c>
      <c r="E38" s="402">
        <f t="shared" si="50"/>
        <v>1.4905660377358489</v>
      </c>
      <c r="F38" s="403">
        <f t="shared" si="50"/>
        <v>2.9811320754716979</v>
      </c>
      <c r="G38" s="401">
        <f t="shared" ref="G38:BB38" si="51">IFERROR(G173/G308,0)</f>
        <v>0.91666666666666663</v>
      </c>
      <c r="H38" s="402">
        <f t="shared" si="51"/>
        <v>0.96296296296296291</v>
      </c>
      <c r="I38" s="402">
        <f t="shared" si="51"/>
        <v>0.81674757281553401</v>
      </c>
      <c r="J38" s="403">
        <f t="shared" si="51"/>
        <v>0.84816094100074679</v>
      </c>
      <c r="K38" s="401">
        <f t="shared" si="51"/>
        <v>0.91666666666666663</v>
      </c>
      <c r="L38" s="402">
        <f t="shared" si="51"/>
        <v>0.5</v>
      </c>
      <c r="M38" s="402">
        <f t="shared" si="51"/>
        <v>0.24690252687690686</v>
      </c>
      <c r="N38" s="403">
        <f t="shared" si="51"/>
        <v>0.49380505375381373</v>
      </c>
      <c r="O38" s="401">
        <f t="shared" si="51"/>
        <v>0</v>
      </c>
      <c r="P38" s="402">
        <f t="shared" si="51"/>
        <v>0</v>
      </c>
      <c r="Q38" s="402">
        <f t="shared" si="51"/>
        <v>0</v>
      </c>
      <c r="R38" s="403">
        <f t="shared" si="51"/>
        <v>0</v>
      </c>
      <c r="S38" s="401">
        <f t="shared" si="51"/>
        <v>0</v>
      </c>
      <c r="T38" s="402">
        <f t="shared" si="51"/>
        <v>0</v>
      </c>
      <c r="U38" s="402">
        <f t="shared" si="51"/>
        <v>0</v>
      </c>
      <c r="V38" s="403">
        <f t="shared" si="51"/>
        <v>0</v>
      </c>
      <c r="W38" s="401">
        <f t="shared" si="51"/>
        <v>0</v>
      </c>
      <c r="X38" s="402">
        <f t="shared" si="51"/>
        <v>0</v>
      </c>
      <c r="Y38" s="402">
        <f t="shared" si="51"/>
        <v>0</v>
      </c>
      <c r="Z38" s="403">
        <f t="shared" si="51"/>
        <v>0</v>
      </c>
      <c r="AA38" s="401">
        <f t="shared" si="51"/>
        <v>0</v>
      </c>
      <c r="AB38" s="402">
        <f t="shared" si="51"/>
        <v>0</v>
      </c>
      <c r="AC38" s="402">
        <f t="shared" si="51"/>
        <v>0</v>
      </c>
      <c r="AD38" s="403">
        <f t="shared" si="51"/>
        <v>0</v>
      </c>
      <c r="AE38" s="401">
        <f t="shared" si="51"/>
        <v>0</v>
      </c>
      <c r="AF38" s="402">
        <f t="shared" si="51"/>
        <v>0</v>
      </c>
      <c r="AG38" s="402">
        <f t="shared" si="51"/>
        <v>0</v>
      </c>
      <c r="AH38" s="403">
        <f t="shared" si="51"/>
        <v>0</v>
      </c>
      <c r="AI38" s="401">
        <f t="shared" si="51"/>
        <v>0</v>
      </c>
      <c r="AJ38" s="402">
        <f t="shared" si="51"/>
        <v>0</v>
      </c>
      <c r="AK38" s="402">
        <f t="shared" si="51"/>
        <v>0</v>
      </c>
      <c r="AL38" s="403">
        <f t="shared" si="51"/>
        <v>0</v>
      </c>
      <c r="AM38" s="401">
        <f t="shared" si="51"/>
        <v>0</v>
      </c>
      <c r="AN38" s="402">
        <f t="shared" si="51"/>
        <v>0</v>
      </c>
      <c r="AO38" s="402">
        <f t="shared" si="51"/>
        <v>0</v>
      </c>
      <c r="AP38" s="403">
        <f t="shared" si="51"/>
        <v>0</v>
      </c>
      <c r="AQ38" s="401">
        <f t="shared" si="51"/>
        <v>0</v>
      </c>
      <c r="AR38" s="402">
        <f t="shared" si="51"/>
        <v>0</v>
      </c>
      <c r="AS38" s="402">
        <f t="shared" si="51"/>
        <v>0</v>
      </c>
      <c r="AT38" s="403">
        <f t="shared" si="51"/>
        <v>0</v>
      </c>
      <c r="AU38" s="401">
        <f t="shared" si="51"/>
        <v>0</v>
      </c>
      <c r="AV38" s="402">
        <f t="shared" si="51"/>
        <v>0</v>
      </c>
      <c r="AW38" s="402">
        <f t="shared" si="51"/>
        <v>0</v>
      </c>
      <c r="AX38" s="404">
        <f t="shared" si="51"/>
        <v>0</v>
      </c>
      <c r="AY38" s="322">
        <f t="shared" si="51"/>
        <v>0.91666666666666663</v>
      </c>
      <c r="AZ38" s="323">
        <f t="shared" si="51"/>
        <v>0.66233766233766234</v>
      </c>
      <c r="BA38" s="323">
        <f t="shared" si="51"/>
        <v>0.58893076689139545</v>
      </c>
      <c r="BB38" s="324">
        <f t="shared" si="51"/>
        <v>0.88916998138504821</v>
      </c>
    </row>
    <row r="39" spans="2:54" ht="14.1" customHeight="1" outlineLevel="1">
      <c r="B39" s="282" t="s">
        <v>145</v>
      </c>
      <c r="C39" s="223">
        <f t="shared" ref="C39:F39" si="52">IFERROR(C174/C309,0)</f>
        <v>0.9</v>
      </c>
      <c r="D39" s="109">
        <f t="shared" si="52"/>
        <v>0.1111111111111111</v>
      </c>
      <c r="E39" s="109">
        <f t="shared" si="52"/>
        <v>0.25882352941176473</v>
      </c>
      <c r="F39" s="224">
        <f t="shared" si="52"/>
        <v>2.3294117647058825</v>
      </c>
      <c r="G39" s="223">
        <f t="shared" ref="G39:BB39" si="53">IFERROR(G174/G309,0)</f>
        <v>0.9</v>
      </c>
      <c r="H39" s="109">
        <f t="shared" si="53"/>
        <v>0.875</v>
      </c>
      <c r="I39" s="109">
        <f t="shared" si="53"/>
        <v>0.3644859813084112</v>
      </c>
      <c r="J39" s="224">
        <f t="shared" si="53"/>
        <v>0.41655540720961282</v>
      </c>
      <c r="K39" s="223">
        <f t="shared" si="53"/>
        <v>0.9</v>
      </c>
      <c r="L39" s="109">
        <f t="shared" si="53"/>
        <v>0.33333333333333331</v>
      </c>
      <c r="M39" s="109">
        <f t="shared" si="53"/>
        <v>3.6674816625916873E-2</v>
      </c>
      <c r="N39" s="224">
        <f t="shared" si="53"/>
        <v>0.11002444987775062</v>
      </c>
      <c r="O39" s="223">
        <f t="shared" si="53"/>
        <v>0</v>
      </c>
      <c r="P39" s="109">
        <f t="shared" si="53"/>
        <v>0</v>
      </c>
      <c r="Q39" s="109">
        <f t="shared" si="53"/>
        <v>0</v>
      </c>
      <c r="R39" s="224">
        <f t="shared" si="53"/>
        <v>0</v>
      </c>
      <c r="S39" s="223">
        <f t="shared" si="53"/>
        <v>0</v>
      </c>
      <c r="T39" s="109">
        <f t="shared" si="53"/>
        <v>0</v>
      </c>
      <c r="U39" s="109">
        <f t="shared" si="53"/>
        <v>0</v>
      </c>
      <c r="V39" s="224">
        <f t="shared" si="53"/>
        <v>0</v>
      </c>
      <c r="W39" s="223">
        <f t="shared" si="53"/>
        <v>0</v>
      </c>
      <c r="X39" s="109">
        <f t="shared" si="53"/>
        <v>0</v>
      </c>
      <c r="Y39" s="109">
        <f t="shared" si="53"/>
        <v>0</v>
      </c>
      <c r="Z39" s="224">
        <f t="shared" si="53"/>
        <v>0</v>
      </c>
      <c r="AA39" s="223">
        <f t="shared" si="53"/>
        <v>0</v>
      </c>
      <c r="AB39" s="109">
        <f t="shared" si="53"/>
        <v>0</v>
      </c>
      <c r="AC39" s="109">
        <f t="shared" si="53"/>
        <v>0</v>
      </c>
      <c r="AD39" s="224">
        <f t="shared" si="53"/>
        <v>0</v>
      </c>
      <c r="AE39" s="223">
        <f t="shared" si="53"/>
        <v>0</v>
      </c>
      <c r="AF39" s="109">
        <f t="shared" si="53"/>
        <v>0</v>
      </c>
      <c r="AG39" s="109">
        <f t="shared" si="53"/>
        <v>0</v>
      </c>
      <c r="AH39" s="224">
        <f t="shared" si="53"/>
        <v>0</v>
      </c>
      <c r="AI39" s="223">
        <f t="shared" si="53"/>
        <v>0</v>
      </c>
      <c r="AJ39" s="109">
        <f t="shared" si="53"/>
        <v>0</v>
      </c>
      <c r="AK39" s="109">
        <f t="shared" si="53"/>
        <v>0</v>
      </c>
      <c r="AL39" s="224">
        <f t="shared" si="53"/>
        <v>0</v>
      </c>
      <c r="AM39" s="223">
        <f t="shared" si="53"/>
        <v>0</v>
      </c>
      <c r="AN39" s="109">
        <f t="shared" si="53"/>
        <v>0</v>
      </c>
      <c r="AO39" s="109">
        <f t="shared" si="53"/>
        <v>0</v>
      </c>
      <c r="AP39" s="224">
        <f t="shared" si="53"/>
        <v>0</v>
      </c>
      <c r="AQ39" s="223">
        <f t="shared" si="53"/>
        <v>0</v>
      </c>
      <c r="AR39" s="109">
        <f t="shared" si="53"/>
        <v>0</v>
      </c>
      <c r="AS39" s="109">
        <f t="shared" si="53"/>
        <v>0</v>
      </c>
      <c r="AT39" s="224">
        <f t="shared" si="53"/>
        <v>0</v>
      </c>
      <c r="AU39" s="223">
        <f t="shared" si="53"/>
        <v>0</v>
      </c>
      <c r="AV39" s="109">
        <f t="shared" si="53"/>
        <v>0</v>
      </c>
      <c r="AW39" s="109">
        <f t="shared" si="53"/>
        <v>0</v>
      </c>
      <c r="AX39" s="231">
        <f t="shared" si="53"/>
        <v>0</v>
      </c>
      <c r="AY39" s="331">
        <f t="shared" si="53"/>
        <v>0.9</v>
      </c>
      <c r="AZ39" s="332">
        <f t="shared" si="53"/>
        <v>0.42307692307692307</v>
      </c>
      <c r="BA39" s="332">
        <f t="shared" si="53"/>
        <v>0.18895705521472392</v>
      </c>
      <c r="BB39" s="333">
        <f t="shared" si="53"/>
        <v>0.44662576687116562</v>
      </c>
    </row>
    <row r="40" spans="2:54" ht="14.1" customHeight="1" outlineLevel="1">
      <c r="B40" s="282" t="s">
        <v>162</v>
      </c>
      <c r="C40" s="223">
        <f t="shared" ref="C40:F40" si="54">IFERROR(C175/C310,0)</f>
        <v>1</v>
      </c>
      <c r="D40" s="109">
        <f t="shared" si="54"/>
        <v>2</v>
      </c>
      <c r="E40" s="109">
        <f t="shared" si="54"/>
        <v>6.6470588235294121</v>
      </c>
      <c r="F40" s="224">
        <f t="shared" si="54"/>
        <v>3.3235294117647061</v>
      </c>
      <c r="G40" s="223">
        <f t="shared" ref="G40:BB40" si="55">IFERROR(G175/G310,0)</f>
        <v>0.88888888888888884</v>
      </c>
      <c r="H40" s="109">
        <f t="shared" si="55"/>
        <v>1.2</v>
      </c>
      <c r="I40" s="109">
        <f t="shared" si="55"/>
        <v>1.2672413793103448</v>
      </c>
      <c r="J40" s="224">
        <f t="shared" si="55"/>
        <v>1.0560344827586208</v>
      </c>
      <c r="K40" s="223">
        <f t="shared" si="55"/>
        <v>0.88888888888888884</v>
      </c>
      <c r="L40" s="109">
        <f t="shared" si="55"/>
        <v>0.7142857142857143</v>
      </c>
      <c r="M40" s="109">
        <f t="shared" si="55"/>
        <v>0.65079365079365081</v>
      </c>
      <c r="N40" s="224">
        <f t="shared" si="55"/>
        <v>0.91111111111111098</v>
      </c>
      <c r="O40" s="223">
        <f t="shared" si="55"/>
        <v>0</v>
      </c>
      <c r="P40" s="109">
        <f t="shared" si="55"/>
        <v>0</v>
      </c>
      <c r="Q40" s="109">
        <f t="shared" si="55"/>
        <v>0</v>
      </c>
      <c r="R40" s="224">
        <f t="shared" si="55"/>
        <v>0</v>
      </c>
      <c r="S40" s="223">
        <f t="shared" si="55"/>
        <v>0</v>
      </c>
      <c r="T40" s="109">
        <f t="shared" si="55"/>
        <v>0</v>
      </c>
      <c r="U40" s="109">
        <f t="shared" si="55"/>
        <v>0</v>
      </c>
      <c r="V40" s="224">
        <f t="shared" si="55"/>
        <v>0</v>
      </c>
      <c r="W40" s="223">
        <f t="shared" si="55"/>
        <v>0</v>
      </c>
      <c r="X40" s="109">
        <f t="shared" si="55"/>
        <v>0</v>
      </c>
      <c r="Y40" s="109">
        <f t="shared" si="55"/>
        <v>0</v>
      </c>
      <c r="Z40" s="224">
        <f t="shared" si="55"/>
        <v>0</v>
      </c>
      <c r="AA40" s="223">
        <f t="shared" si="55"/>
        <v>0</v>
      </c>
      <c r="AB40" s="109">
        <f t="shared" si="55"/>
        <v>0</v>
      </c>
      <c r="AC40" s="109">
        <f t="shared" si="55"/>
        <v>0</v>
      </c>
      <c r="AD40" s="224">
        <f t="shared" si="55"/>
        <v>0</v>
      </c>
      <c r="AE40" s="223">
        <f t="shared" si="55"/>
        <v>0</v>
      </c>
      <c r="AF40" s="109">
        <f t="shared" si="55"/>
        <v>0</v>
      </c>
      <c r="AG40" s="109">
        <f t="shared" si="55"/>
        <v>0</v>
      </c>
      <c r="AH40" s="224">
        <f t="shared" si="55"/>
        <v>0</v>
      </c>
      <c r="AI40" s="223">
        <f t="shared" si="55"/>
        <v>0</v>
      </c>
      <c r="AJ40" s="109">
        <f t="shared" si="55"/>
        <v>0</v>
      </c>
      <c r="AK40" s="109">
        <f t="shared" si="55"/>
        <v>0</v>
      </c>
      <c r="AL40" s="224">
        <f t="shared" si="55"/>
        <v>0</v>
      </c>
      <c r="AM40" s="223">
        <f t="shared" si="55"/>
        <v>0</v>
      </c>
      <c r="AN40" s="109">
        <f t="shared" si="55"/>
        <v>0</v>
      </c>
      <c r="AO40" s="109">
        <f t="shared" si="55"/>
        <v>0</v>
      </c>
      <c r="AP40" s="224">
        <f t="shared" si="55"/>
        <v>0</v>
      </c>
      <c r="AQ40" s="223">
        <f t="shared" si="55"/>
        <v>0</v>
      </c>
      <c r="AR40" s="109">
        <f t="shared" si="55"/>
        <v>0</v>
      </c>
      <c r="AS40" s="109">
        <f t="shared" si="55"/>
        <v>0</v>
      </c>
      <c r="AT40" s="224">
        <f t="shared" si="55"/>
        <v>0</v>
      </c>
      <c r="AU40" s="223">
        <f t="shared" si="55"/>
        <v>0</v>
      </c>
      <c r="AV40" s="109">
        <f t="shared" si="55"/>
        <v>0</v>
      </c>
      <c r="AW40" s="109">
        <f t="shared" si="55"/>
        <v>0</v>
      </c>
      <c r="AX40" s="231">
        <f t="shared" si="55"/>
        <v>0</v>
      </c>
      <c r="AY40" s="331">
        <f t="shared" si="55"/>
        <v>0.92592592592592593</v>
      </c>
      <c r="AZ40" s="332">
        <f t="shared" si="55"/>
        <v>1.0714285714285714</v>
      </c>
      <c r="BA40" s="332">
        <f t="shared" si="55"/>
        <v>1.3204633204633205</v>
      </c>
      <c r="BB40" s="333">
        <f t="shared" si="55"/>
        <v>1.2324324324324325</v>
      </c>
    </row>
    <row r="41" spans="2:54" ht="14.1" customHeight="1" outlineLevel="1">
      <c r="B41" s="282" t="s">
        <v>138</v>
      </c>
      <c r="C41" s="223">
        <f t="shared" ref="C41:F41" si="56">IFERROR(C176/C311,0)</f>
        <v>0.83333333333333337</v>
      </c>
      <c r="D41" s="109">
        <f t="shared" si="56"/>
        <v>0.5</v>
      </c>
      <c r="E41" s="109">
        <f t="shared" si="56"/>
        <v>0.75</v>
      </c>
      <c r="F41" s="224">
        <f t="shared" si="56"/>
        <v>1.5</v>
      </c>
      <c r="G41" s="223">
        <f t="shared" ref="G41:BB41" si="57">IFERROR(G176/G311,0)</f>
        <v>1</v>
      </c>
      <c r="H41" s="109">
        <f t="shared" si="57"/>
        <v>0.83333333333333337</v>
      </c>
      <c r="I41" s="109">
        <f t="shared" si="57"/>
        <v>0.93684210526315792</v>
      </c>
      <c r="J41" s="224">
        <f t="shared" si="57"/>
        <v>1.1242105263157895</v>
      </c>
      <c r="K41" s="223">
        <f t="shared" si="57"/>
        <v>1</v>
      </c>
      <c r="L41" s="109">
        <f t="shared" si="57"/>
        <v>0.83333333333333337</v>
      </c>
      <c r="M41" s="109">
        <f t="shared" si="57"/>
        <v>0.4746689606439522</v>
      </c>
      <c r="N41" s="224">
        <f t="shared" si="57"/>
        <v>0.56960275277274264</v>
      </c>
      <c r="O41" s="223">
        <f t="shared" si="57"/>
        <v>0</v>
      </c>
      <c r="P41" s="109">
        <f t="shared" si="57"/>
        <v>0</v>
      </c>
      <c r="Q41" s="109">
        <f t="shared" si="57"/>
        <v>0</v>
      </c>
      <c r="R41" s="224">
        <f t="shared" si="57"/>
        <v>0</v>
      </c>
      <c r="S41" s="223">
        <f t="shared" si="57"/>
        <v>0</v>
      </c>
      <c r="T41" s="109">
        <f t="shared" si="57"/>
        <v>0</v>
      </c>
      <c r="U41" s="109">
        <f t="shared" si="57"/>
        <v>0</v>
      </c>
      <c r="V41" s="224">
        <f t="shared" si="57"/>
        <v>0</v>
      </c>
      <c r="W41" s="223">
        <f t="shared" si="57"/>
        <v>0</v>
      </c>
      <c r="X41" s="109">
        <f t="shared" si="57"/>
        <v>0</v>
      </c>
      <c r="Y41" s="109">
        <f t="shared" si="57"/>
        <v>0</v>
      </c>
      <c r="Z41" s="224">
        <f t="shared" si="57"/>
        <v>0</v>
      </c>
      <c r="AA41" s="223">
        <f t="shared" si="57"/>
        <v>0</v>
      </c>
      <c r="AB41" s="109">
        <f t="shared" si="57"/>
        <v>0</v>
      </c>
      <c r="AC41" s="109">
        <f t="shared" si="57"/>
        <v>0</v>
      </c>
      <c r="AD41" s="224">
        <f t="shared" si="57"/>
        <v>0</v>
      </c>
      <c r="AE41" s="223">
        <f t="shared" si="57"/>
        <v>0</v>
      </c>
      <c r="AF41" s="109">
        <f t="shared" si="57"/>
        <v>0</v>
      </c>
      <c r="AG41" s="109">
        <f t="shared" si="57"/>
        <v>0</v>
      </c>
      <c r="AH41" s="224">
        <f t="shared" si="57"/>
        <v>0</v>
      </c>
      <c r="AI41" s="223">
        <f t="shared" si="57"/>
        <v>0</v>
      </c>
      <c r="AJ41" s="109">
        <f t="shared" si="57"/>
        <v>0</v>
      </c>
      <c r="AK41" s="109">
        <f t="shared" si="57"/>
        <v>0</v>
      </c>
      <c r="AL41" s="224">
        <f t="shared" si="57"/>
        <v>0</v>
      </c>
      <c r="AM41" s="223">
        <f t="shared" si="57"/>
        <v>0</v>
      </c>
      <c r="AN41" s="109">
        <f t="shared" si="57"/>
        <v>0</v>
      </c>
      <c r="AO41" s="109">
        <f t="shared" si="57"/>
        <v>0</v>
      </c>
      <c r="AP41" s="224">
        <f t="shared" si="57"/>
        <v>0</v>
      </c>
      <c r="AQ41" s="223">
        <f t="shared" si="57"/>
        <v>0</v>
      </c>
      <c r="AR41" s="109">
        <f t="shared" si="57"/>
        <v>0</v>
      </c>
      <c r="AS41" s="109">
        <f t="shared" si="57"/>
        <v>0</v>
      </c>
      <c r="AT41" s="224">
        <f t="shared" si="57"/>
        <v>0</v>
      </c>
      <c r="AU41" s="223">
        <f t="shared" si="57"/>
        <v>0</v>
      </c>
      <c r="AV41" s="109">
        <f t="shared" si="57"/>
        <v>0</v>
      </c>
      <c r="AW41" s="109">
        <f t="shared" si="57"/>
        <v>0</v>
      </c>
      <c r="AX41" s="231">
        <f t="shared" si="57"/>
        <v>0</v>
      </c>
      <c r="AY41" s="331">
        <f t="shared" si="57"/>
        <v>0.94444444444444442</v>
      </c>
      <c r="AZ41" s="332">
        <f t="shared" si="57"/>
        <v>0.75</v>
      </c>
      <c r="BA41" s="332">
        <f t="shared" si="57"/>
        <v>0.69624089047879489</v>
      </c>
      <c r="BB41" s="333">
        <f t="shared" si="57"/>
        <v>0.92832118730505997</v>
      </c>
    </row>
    <row r="42" spans="2:54" ht="14.1" customHeight="1" outlineLevel="1">
      <c r="B42" s="282" t="s">
        <v>143</v>
      </c>
      <c r="C42" s="223">
        <f t="shared" ref="C42:F42" si="58">IFERROR(C177/C312,0)</f>
        <v>0.90909090909090906</v>
      </c>
      <c r="D42" s="109">
        <f t="shared" si="58"/>
        <v>0.66666666666666663</v>
      </c>
      <c r="E42" s="109">
        <f t="shared" si="58"/>
        <v>5.3076923076923075</v>
      </c>
      <c r="F42" s="224">
        <f t="shared" si="58"/>
        <v>7.9615384615384617</v>
      </c>
      <c r="G42" s="223">
        <f t="shared" ref="G42:BB42" si="59">IFERROR(G177/G312,0)</f>
        <v>0.90909090909090906</v>
      </c>
      <c r="H42" s="109">
        <f t="shared" si="59"/>
        <v>1</v>
      </c>
      <c r="I42" s="109">
        <f t="shared" si="59"/>
        <v>1.1725888324873097</v>
      </c>
      <c r="J42" s="224">
        <f t="shared" si="59"/>
        <v>1.1725888324873097</v>
      </c>
      <c r="K42" s="223">
        <f t="shared" si="59"/>
        <v>0.90909090909090906</v>
      </c>
      <c r="L42" s="109">
        <f t="shared" si="59"/>
        <v>0.3</v>
      </c>
      <c r="M42" s="109">
        <f t="shared" si="59"/>
        <v>0.18055555555555555</v>
      </c>
      <c r="N42" s="224">
        <f t="shared" si="59"/>
        <v>0.60185185185185186</v>
      </c>
      <c r="O42" s="223">
        <f t="shared" si="59"/>
        <v>0</v>
      </c>
      <c r="P42" s="109">
        <f t="shared" si="59"/>
        <v>0</v>
      </c>
      <c r="Q42" s="109">
        <f t="shared" si="59"/>
        <v>0</v>
      </c>
      <c r="R42" s="224">
        <f t="shared" si="59"/>
        <v>0</v>
      </c>
      <c r="S42" s="223">
        <f t="shared" si="59"/>
        <v>0</v>
      </c>
      <c r="T42" s="109">
        <f t="shared" si="59"/>
        <v>0</v>
      </c>
      <c r="U42" s="109">
        <f t="shared" si="59"/>
        <v>0</v>
      </c>
      <c r="V42" s="224">
        <f t="shared" si="59"/>
        <v>0</v>
      </c>
      <c r="W42" s="223">
        <f t="shared" si="59"/>
        <v>0</v>
      </c>
      <c r="X42" s="109">
        <f t="shared" si="59"/>
        <v>0</v>
      </c>
      <c r="Y42" s="109">
        <f t="shared" si="59"/>
        <v>0</v>
      </c>
      <c r="Z42" s="224">
        <f t="shared" si="59"/>
        <v>0</v>
      </c>
      <c r="AA42" s="223">
        <f t="shared" si="59"/>
        <v>0</v>
      </c>
      <c r="AB42" s="109">
        <f t="shared" si="59"/>
        <v>0</v>
      </c>
      <c r="AC42" s="109">
        <f t="shared" si="59"/>
        <v>0</v>
      </c>
      <c r="AD42" s="224">
        <f t="shared" si="59"/>
        <v>0</v>
      </c>
      <c r="AE42" s="223">
        <f t="shared" si="59"/>
        <v>0</v>
      </c>
      <c r="AF42" s="109">
        <f t="shared" si="59"/>
        <v>0</v>
      </c>
      <c r="AG42" s="109">
        <f t="shared" si="59"/>
        <v>0</v>
      </c>
      <c r="AH42" s="224">
        <f t="shared" si="59"/>
        <v>0</v>
      </c>
      <c r="AI42" s="223">
        <f t="shared" si="59"/>
        <v>0</v>
      </c>
      <c r="AJ42" s="109">
        <f t="shared" si="59"/>
        <v>0</v>
      </c>
      <c r="AK42" s="109">
        <f t="shared" si="59"/>
        <v>0</v>
      </c>
      <c r="AL42" s="224">
        <f t="shared" si="59"/>
        <v>0</v>
      </c>
      <c r="AM42" s="223">
        <f t="shared" si="59"/>
        <v>0</v>
      </c>
      <c r="AN42" s="109">
        <f t="shared" si="59"/>
        <v>0</v>
      </c>
      <c r="AO42" s="109">
        <f t="shared" si="59"/>
        <v>0</v>
      </c>
      <c r="AP42" s="224">
        <f t="shared" si="59"/>
        <v>0</v>
      </c>
      <c r="AQ42" s="223">
        <f t="shared" si="59"/>
        <v>0</v>
      </c>
      <c r="AR42" s="109">
        <f t="shared" si="59"/>
        <v>0</v>
      </c>
      <c r="AS42" s="109">
        <f t="shared" si="59"/>
        <v>0</v>
      </c>
      <c r="AT42" s="224">
        <f t="shared" si="59"/>
        <v>0</v>
      </c>
      <c r="AU42" s="223">
        <f t="shared" si="59"/>
        <v>0</v>
      </c>
      <c r="AV42" s="109">
        <f t="shared" si="59"/>
        <v>0</v>
      </c>
      <c r="AW42" s="109">
        <f t="shared" si="59"/>
        <v>0</v>
      </c>
      <c r="AX42" s="231">
        <f t="shared" si="59"/>
        <v>0</v>
      </c>
      <c r="AY42" s="331">
        <f t="shared" si="59"/>
        <v>0.90909090909090906</v>
      </c>
      <c r="AZ42" s="332">
        <f t="shared" si="59"/>
        <v>0.61904761904761907</v>
      </c>
      <c r="BA42" s="332">
        <f t="shared" si="59"/>
        <v>0.79577464788732399</v>
      </c>
      <c r="BB42" s="333">
        <f t="shared" si="59"/>
        <v>1.2854821235102927</v>
      </c>
    </row>
    <row r="43" spans="2:54" s="122" customFormat="1">
      <c r="B43" s="280" t="s">
        <v>92</v>
      </c>
      <c r="C43" s="217">
        <f t="shared" ref="C43:F43" si="60">IFERROR(C178/C313,0)</f>
        <v>0.97177419354838712</v>
      </c>
      <c r="D43" s="121">
        <f t="shared" si="60"/>
        <v>0.7722772277227723</v>
      </c>
      <c r="E43" s="121">
        <f t="shared" si="60"/>
        <v>0.48993391731980945</v>
      </c>
      <c r="F43" s="218">
        <f t="shared" si="60"/>
        <v>0.63440161088847113</v>
      </c>
      <c r="G43" s="217">
        <f t="shared" ref="G43:BB43" si="61">IFERROR(G178/G313,0)</f>
        <v>0.97050938337801607</v>
      </c>
      <c r="H43" s="121">
        <f t="shared" si="61"/>
        <v>0.98515769944341369</v>
      </c>
      <c r="I43" s="121">
        <f t="shared" si="61"/>
        <v>1.1873331824505646</v>
      </c>
      <c r="J43" s="218">
        <f t="shared" si="61"/>
        <v>1.2052214413198763</v>
      </c>
      <c r="K43" s="217">
        <f t="shared" si="61"/>
        <v>0.96491228070175439</v>
      </c>
      <c r="L43" s="121">
        <f t="shared" si="61"/>
        <v>0.90252707581227432</v>
      </c>
      <c r="M43" s="121">
        <f t="shared" si="61"/>
        <v>0.68680445151033387</v>
      </c>
      <c r="N43" s="218">
        <f t="shared" si="61"/>
        <v>0.76097933227344994</v>
      </c>
      <c r="O43" s="217">
        <f t="shared" si="61"/>
        <v>0</v>
      </c>
      <c r="P43" s="121">
        <f t="shared" si="61"/>
        <v>0</v>
      </c>
      <c r="Q43" s="121">
        <f t="shared" si="61"/>
        <v>0</v>
      </c>
      <c r="R43" s="218">
        <f t="shared" si="61"/>
        <v>0</v>
      </c>
      <c r="S43" s="217">
        <f t="shared" si="61"/>
        <v>0</v>
      </c>
      <c r="T43" s="121">
        <f t="shared" si="61"/>
        <v>0</v>
      </c>
      <c r="U43" s="121">
        <f t="shared" si="61"/>
        <v>0</v>
      </c>
      <c r="V43" s="218">
        <f t="shared" si="61"/>
        <v>0</v>
      </c>
      <c r="W43" s="217">
        <f t="shared" si="61"/>
        <v>0</v>
      </c>
      <c r="X43" s="121">
        <f t="shared" si="61"/>
        <v>0</v>
      </c>
      <c r="Y43" s="121">
        <f t="shared" si="61"/>
        <v>0</v>
      </c>
      <c r="Z43" s="218">
        <f t="shared" si="61"/>
        <v>0</v>
      </c>
      <c r="AA43" s="217">
        <f t="shared" si="61"/>
        <v>0</v>
      </c>
      <c r="AB43" s="121">
        <f t="shared" si="61"/>
        <v>0</v>
      </c>
      <c r="AC43" s="121">
        <f t="shared" si="61"/>
        <v>0</v>
      </c>
      <c r="AD43" s="218">
        <f t="shared" si="61"/>
        <v>0</v>
      </c>
      <c r="AE43" s="217">
        <f t="shared" si="61"/>
        <v>0</v>
      </c>
      <c r="AF43" s="121">
        <f t="shared" si="61"/>
        <v>0</v>
      </c>
      <c r="AG43" s="121">
        <f t="shared" si="61"/>
        <v>0</v>
      </c>
      <c r="AH43" s="218">
        <f t="shared" si="61"/>
        <v>0</v>
      </c>
      <c r="AI43" s="217">
        <f t="shared" si="61"/>
        <v>0</v>
      </c>
      <c r="AJ43" s="121">
        <f t="shared" si="61"/>
        <v>0</v>
      </c>
      <c r="AK43" s="121">
        <f t="shared" si="61"/>
        <v>0</v>
      </c>
      <c r="AL43" s="218">
        <f t="shared" si="61"/>
        <v>0</v>
      </c>
      <c r="AM43" s="217">
        <f t="shared" si="61"/>
        <v>0</v>
      </c>
      <c r="AN43" s="121">
        <f t="shared" si="61"/>
        <v>0</v>
      </c>
      <c r="AO43" s="121">
        <f t="shared" si="61"/>
        <v>0</v>
      </c>
      <c r="AP43" s="218">
        <f t="shared" si="61"/>
        <v>0</v>
      </c>
      <c r="AQ43" s="217">
        <f t="shared" si="61"/>
        <v>0</v>
      </c>
      <c r="AR43" s="121">
        <f t="shared" si="61"/>
        <v>0</v>
      </c>
      <c r="AS43" s="121">
        <f t="shared" si="61"/>
        <v>0</v>
      </c>
      <c r="AT43" s="218">
        <f t="shared" si="61"/>
        <v>0</v>
      </c>
      <c r="AU43" s="217">
        <f t="shared" si="61"/>
        <v>0</v>
      </c>
      <c r="AV43" s="121">
        <f t="shared" si="61"/>
        <v>0</v>
      </c>
      <c r="AW43" s="121">
        <f t="shared" si="61"/>
        <v>0</v>
      </c>
      <c r="AX43" s="228">
        <f t="shared" si="61"/>
        <v>0</v>
      </c>
      <c r="AY43" s="319">
        <f t="shared" si="61"/>
        <v>0.96907216494845361</v>
      </c>
      <c r="AZ43" s="320">
        <f t="shared" si="61"/>
        <v>0.88644965934897801</v>
      </c>
      <c r="BA43" s="320">
        <f t="shared" si="61"/>
        <v>0.81823139149358204</v>
      </c>
      <c r="BB43" s="321">
        <f t="shared" si="61"/>
        <v>0.92304326914006984</v>
      </c>
    </row>
    <row r="44" spans="2:54" s="76" customFormat="1" ht="14.1" customHeight="1" outlineLevel="1">
      <c r="B44" s="281" t="s">
        <v>90</v>
      </c>
      <c r="C44" s="401">
        <f t="shared" ref="C44:F44" si="62">IFERROR(C179/C314,0)</f>
        <v>0.83870967741935487</v>
      </c>
      <c r="D44" s="402">
        <f t="shared" si="62"/>
        <v>0.61111111111111116</v>
      </c>
      <c r="E44" s="402">
        <f t="shared" si="62"/>
        <v>0.38790035587188609</v>
      </c>
      <c r="F44" s="403">
        <f t="shared" si="62"/>
        <v>0.63474603688126818</v>
      </c>
      <c r="G44" s="401">
        <f t="shared" ref="G44:BB44" si="63">IFERROR(G179/G314,0)</f>
        <v>0.78787878787878785</v>
      </c>
      <c r="H44" s="402">
        <f t="shared" si="63"/>
        <v>0.52631578947368418</v>
      </c>
      <c r="I44" s="402">
        <f t="shared" si="63"/>
        <v>0.75347651849526309</v>
      </c>
      <c r="J44" s="403">
        <f t="shared" si="63"/>
        <v>1.4316053851409998</v>
      </c>
      <c r="K44" s="401">
        <f t="shared" si="63"/>
        <v>0.78125</v>
      </c>
      <c r="L44" s="402">
        <f t="shared" si="63"/>
        <v>0.53333333333333333</v>
      </c>
      <c r="M44" s="402">
        <f t="shared" si="63"/>
        <v>0.66190476190476188</v>
      </c>
      <c r="N44" s="403">
        <f t="shared" si="63"/>
        <v>1.2410714285714286</v>
      </c>
      <c r="O44" s="401">
        <f t="shared" si="63"/>
        <v>0</v>
      </c>
      <c r="P44" s="402">
        <f t="shared" si="63"/>
        <v>0</v>
      </c>
      <c r="Q44" s="402">
        <f t="shared" si="63"/>
        <v>0</v>
      </c>
      <c r="R44" s="403">
        <f t="shared" si="63"/>
        <v>0</v>
      </c>
      <c r="S44" s="401">
        <f t="shared" si="63"/>
        <v>0</v>
      </c>
      <c r="T44" s="402">
        <f t="shared" si="63"/>
        <v>0</v>
      </c>
      <c r="U44" s="402">
        <f t="shared" si="63"/>
        <v>0</v>
      </c>
      <c r="V44" s="403">
        <f t="shared" si="63"/>
        <v>0</v>
      </c>
      <c r="W44" s="401">
        <f t="shared" si="63"/>
        <v>0</v>
      </c>
      <c r="X44" s="402">
        <f t="shared" si="63"/>
        <v>0</v>
      </c>
      <c r="Y44" s="402">
        <f t="shared" si="63"/>
        <v>0</v>
      </c>
      <c r="Z44" s="403">
        <f t="shared" si="63"/>
        <v>0</v>
      </c>
      <c r="AA44" s="401">
        <f t="shared" si="63"/>
        <v>0</v>
      </c>
      <c r="AB44" s="402">
        <f t="shared" si="63"/>
        <v>0</v>
      </c>
      <c r="AC44" s="402">
        <f t="shared" si="63"/>
        <v>0</v>
      </c>
      <c r="AD44" s="403">
        <f t="shared" si="63"/>
        <v>0</v>
      </c>
      <c r="AE44" s="401">
        <f t="shared" si="63"/>
        <v>0</v>
      </c>
      <c r="AF44" s="402">
        <f t="shared" si="63"/>
        <v>0</v>
      </c>
      <c r="AG44" s="402">
        <f t="shared" si="63"/>
        <v>0</v>
      </c>
      <c r="AH44" s="403">
        <f t="shared" si="63"/>
        <v>0</v>
      </c>
      <c r="AI44" s="401">
        <f t="shared" si="63"/>
        <v>0</v>
      </c>
      <c r="AJ44" s="402">
        <f t="shared" si="63"/>
        <v>0</v>
      </c>
      <c r="AK44" s="402">
        <f t="shared" si="63"/>
        <v>0</v>
      </c>
      <c r="AL44" s="403">
        <f t="shared" si="63"/>
        <v>0</v>
      </c>
      <c r="AM44" s="401">
        <f t="shared" si="63"/>
        <v>0</v>
      </c>
      <c r="AN44" s="402">
        <f t="shared" si="63"/>
        <v>0</v>
      </c>
      <c r="AO44" s="402">
        <f t="shared" si="63"/>
        <v>0</v>
      </c>
      <c r="AP44" s="403">
        <f t="shared" si="63"/>
        <v>0</v>
      </c>
      <c r="AQ44" s="401">
        <f t="shared" si="63"/>
        <v>0</v>
      </c>
      <c r="AR44" s="402">
        <f t="shared" si="63"/>
        <v>0</v>
      </c>
      <c r="AS44" s="402">
        <f t="shared" si="63"/>
        <v>0</v>
      </c>
      <c r="AT44" s="403">
        <f t="shared" si="63"/>
        <v>0</v>
      </c>
      <c r="AU44" s="401">
        <f t="shared" si="63"/>
        <v>0</v>
      </c>
      <c r="AV44" s="402">
        <f t="shared" si="63"/>
        <v>0</v>
      </c>
      <c r="AW44" s="402">
        <f t="shared" si="63"/>
        <v>0</v>
      </c>
      <c r="AX44" s="404">
        <f t="shared" si="63"/>
        <v>0</v>
      </c>
      <c r="AY44" s="322">
        <f t="shared" si="63"/>
        <v>0.80208333333333337</v>
      </c>
      <c r="AZ44" s="323">
        <f t="shared" si="63"/>
        <v>0.55769230769230771</v>
      </c>
      <c r="BA44" s="323">
        <f t="shared" si="63"/>
        <v>0.6205312023302092</v>
      </c>
      <c r="BB44" s="324">
        <f t="shared" si="63"/>
        <v>1.1126766386610649</v>
      </c>
    </row>
    <row r="45" spans="2:54" ht="14.1" customHeight="1" outlineLevel="1">
      <c r="B45" s="282" t="s">
        <v>91</v>
      </c>
      <c r="C45" s="223">
        <f t="shared" ref="C45:F45" si="64">IFERROR(C180/C315,0)</f>
        <v>0.76470588235294112</v>
      </c>
      <c r="D45" s="109">
        <f t="shared" si="64"/>
        <v>0.76923076923076927</v>
      </c>
      <c r="E45" s="109">
        <f t="shared" si="64"/>
        <v>0.47414872308462697</v>
      </c>
      <c r="F45" s="224">
        <f t="shared" si="64"/>
        <v>0.616393340010015</v>
      </c>
      <c r="G45" s="223">
        <f t="shared" ref="G45:BB45" si="65">IFERROR(G180/G315,0)</f>
        <v>0.68421052631578949</v>
      </c>
      <c r="H45" s="109">
        <f t="shared" si="65"/>
        <v>0.5625</v>
      </c>
      <c r="I45" s="109">
        <f t="shared" si="65"/>
        <v>0.6925335647934403</v>
      </c>
      <c r="J45" s="224">
        <f t="shared" si="65"/>
        <v>1.2311707818550051</v>
      </c>
      <c r="K45" s="223">
        <f t="shared" si="65"/>
        <v>0.68421052631578949</v>
      </c>
      <c r="L45" s="109">
        <f t="shared" si="65"/>
        <v>0.53846153846153844</v>
      </c>
      <c r="M45" s="109">
        <f t="shared" si="65"/>
        <v>0.65238095238095239</v>
      </c>
      <c r="N45" s="224">
        <f t="shared" si="65"/>
        <v>1.2115646258503403</v>
      </c>
      <c r="O45" s="223">
        <f t="shared" si="65"/>
        <v>0</v>
      </c>
      <c r="P45" s="109">
        <f t="shared" si="65"/>
        <v>0</v>
      </c>
      <c r="Q45" s="109">
        <f t="shared" si="65"/>
        <v>0</v>
      </c>
      <c r="R45" s="224">
        <f t="shared" si="65"/>
        <v>0</v>
      </c>
      <c r="S45" s="223">
        <f t="shared" si="65"/>
        <v>0</v>
      </c>
      <c r="T45" s="109">
        <f t="shared" si="65"/>
        <v>0</v>
      </c>
      <c r="U45" s="109">
        <f t="shared" si="65"/>
        <v>0</v>
      </c>
      <c r="V45" s="224">
        <f t="shared" si="65"/>
        <v>0</v>
      </c>
      <c r="W45" s="223">
        <f t="shared" si="65"/>
        <v>0</v>
      </c>
      <c r="X45" s="109">
        <f t="shared" si="65"/>
        <v>0</v>
      </c>
      <c r="Y45" s="109">
        <f t="shared" si="65"/>
        <v>0</v>
      </c>
      <c r="Z45" s="224">
        <f t="shared" si="65"/>
        <v>0</v>
      </c>
      <c r="AA45" s="223">
        <f t="shared" si="65"/>
        <v>0</v>
      </c>
      <c r="AB45" s="109">
        <f t="shared" si="65"/>
        <v>0</v>
      </c>
      <c r="AC45" s="109">
        <f t="shared" si="65"/>
        <v>0</v>
      </c>
      <c r="AD45" s="224">
        <f t="shared" si="65"/>
        <v>0</v>
      </c>
      <c r="AE45" s="223">
        <f t="shared" si="65"/>
        <v>0</v>
      </c>
      <c r="AF45" s="109">
        <f t="shared" si="65"/>
        <v>0</v>
      </c>
      <c r="AG45" s="109">
        <f t="shared" si="65"/>
        <v>0</v>
      </c>
      <c r="AH45" s="224">
        <f t="shared" si="65"/>
        <v>0</v>
      </c>
      <c r="AI45" s="223">
        <f t="shared" si="65"/>
        <v>0</v>
      </c>
      <c r="AJ45" s="109">
        <f t="shared" si="65"/>
        <v>0</v>
      </c>
      <c r="AK45" s="109">
        <f t="shared" si="65"/>
        <v>0</v>
      </c>
      <c r="AL45" s="224">
        <f t="shared" si="65"/>
        <v>0</v>
      </c>
      <c r="AM45" s="223">
        <f t="shared" si="65"/>
        <v>0</v>
      </c>
      <c r="AN45" s="109">
        <f t="shared" si="65"/>
        <v>0</v>
      </c>
      <c r="AO45" s="109">
        <f t="shared" si="65"/>
        <v>0</v>
      </c>
      <c r="AP45" s="224">
        <f t="shared" si="65"/>
        <v>0</v>
      </c>
      <c r="AQ45" s="223">
        <f t="shared" si="65"/>
        <v>0</v>
      </c>
      <c r="AR45" s="109">
        <f t="shared" si="65"/>
        <v>0</v>
      </c>
      <c r="AS45" s="109">
        <f t="shared" si="65"/>
        <v>0</v>
      </c>
      <c r="AT45" s="224">
        <f t="shared" si="65"/>
        <v>0</v>
      </c>
      <c r="AU45" s="223">
        <f t="shared" si="65"/>
        <v>0</v>
      </c>
      <c r="AV45" s="109">
        <f t="shared" si="65"/>
        <v>0</v>
      </c>
      <c r="AW45" s="109">
        <f t="shared" si="65"/>
        <v>0</v>
      </c>
      <c r="AX45" s="231">
        <f t="shared" si="65"/>
        <v>0</v>
      </c>
      <c r="AY45" s="331">
        <f t="shared" si="65"/>
        <v>0.70909090909090911</v>
      </c>
      <c r="AZ45" s="332">
        <f t="shared" si="65"/>
        <v>0.61904761904761907</v>
      </c>
      <c r="BA45" s="332">
        <f t="shared" si="65"/>
        <v>0.62876841872287914</v>
      </c>
      <c r="BB45" s="333">
        <f t="shared" si="65"/>
        <v>1.0157028302446511</v>
      </c>
    </row>
    <row r="46" spans="2:54" ht="14.1" customHeight="1" outlineLevel="1">
      <c r="B46" s="282" t="s">
        <v>90</v>
      </c>
      <c r="C46" s="223">
        <f t="shared" ref="C46:F46" si="66">IFERROR(C181/C316,0)</f>
        <v>1</v>
      </c>
      <c r="D46" s="109">
        <f t="shared" si="66"/>
        <v>0</v>
      </c>
      <c r="E46" s="109">
        <f t="shared" si="66"/>
        <v>0</v>
      </c>
      <c r="F46" s="224">
        <f t="shared" si="66"/>
        <v>0</v>
      </c>
      <c r="G46" s="223">
        <f t="shared" ref="G46:BB46" si="67">IFERROR(G181/G316,0)</f>
        <v>1</v>
      </c>
      <c r="H46" s="109">
        <f t="shared" si="67"/>
        <v>0</v>
      </c>
      <c r="I46" s="109">
        <f t="shared" si="67"/>
        <v>0</v>
      </c>
      <c r="J46" s="224">
        <f t="shared" si="67"/>
        <v>0</v>
      </c>
      <c r="K46" s="223">
        <f t="shared" si="67"/>
        <v>1</v>
      </c>
      <c r="L46" s="109">
        <f t="shared" si="67"/>
        <v>0</v>
      </c>
      <c r="M46" s="109">
        <f t="shared" si="67"/>
        <v>0</v>
      </c>
      <c r="N46" s="224">
        <f t="shared" si="67"/>
        <v>0</v>
      </c>
      <c r="O46" s="223">
        <f t="shared" si="67"/>
        <v>0</v>
      </c>
      <c r="P46" s="109">
        <f t="shared" si="67"/>
        <v>0</v>
      </c>
      <c r="Q46" s="109">
        <f t="shared" si="67"/>
        <v>0</v>
      </c>
      <c r="R46" s="224">
        <f t="shared" si="67"/>
        <v>0</v>
      </c>
      <c r="S46" s="223">
        <f t="shared" si="67"/>
        <v>0</v>
      </c>
      <c r="T46" s="109">
        <f t="shared" si="67"/>
        <v>0</v>
      </c>
      <c r="U46" s="109">
        <f t="shared" si="67"/>
        <v>0</v>
      </c>
      <c r="V46" s="224">
        <f t="shared" si="67"/>
        <v>0</v>
      </c>
      <c r="W46" s="223">
        <f t="shared" si="67"/>
        <v>0</v>
      </c>
      <c r="X46" s="109">
        <f t="shared" si="67"/>
        <v>0</v>
      </c>
      <c r="Y46" s="109">
        <f t="shared" si="67"/>
        <v>0</v>
      </c>
      <c r="Z46" s="224">
        <f t="shared" si="67"/>
        <v>0</v>
      </c>
      <c r="AA46" s="223">
        <f t="shared" si="67"/>
        <v>0</v>
      </c>
      <c r="AB46" s="109">
        <f t="shared" si="67"/>
        <v>0</v>
      </c>
      <c r="AC46" s="109">
        <f t="shared" si="67"/>
        <v>0</v>
      </c>
      <c r="AD46" s="224">
        <f t="shared" si="67"/>
        <v>0</v>
      </c>
      <c r="AE46" s="223">
        <f t="shared" si="67"/>
        <v>0</v>
      </c>
      <c r="AF46" s="109">
        <f t="shared" si="67"/>
        <v>0</v>
      </c>
      <c r="AG46" s="109">
        <f t="shared" si="67"/>
        <v>0</v>
      </c>
      <c r="AH46" s="224">
        <f t="shared" si="67"/>
        <v>0</v>
      </c>
      <c r="AI46" s="223">
        <f t="shared" si="67"/>
        <v>0</v>
      </c>
      <c r="AJ46" s="109">
        <f t="shared" si="67"/>
        <v>0</v>
      </c>
      <c r="AK46" s="109">
        <f t="shared" si="67"/>
        <v>0</v>
      </c>
      <c r="AL46" s="224">
        <f t="shared" si="67"/>
        <v>0</v>
      </c>
      <c r="AM46" s="223">
        <f t="shared" si="67"/>
        <v>0</v>
      </c>
      <c r="AN46" s="109">
        <f t="shared" si="67"/>
        <v>0</v>
      </c>
      <c r="AO46" s="109">
        <f t="shared" si="67"/>
        <v>0</v>
      </c>
      <c r="AP46" s="224">
        <f t="shared" si="67"/>
        <v>0</v>
      </c>
      <c r="AQ46" s="223">
        <f t="shared" si="67"/>
        <v>0</v>
      </c>
      <c r="AR46" s="109">
        <f t="shared" si="67"/>
        <v>0</v>
      </c>
      <c r="AS46" s="109">
        <f t="shared" si="67"/>
        <v>0</v>
      </c>
      <c r="AT46" s="224">
        <f t="shared" si="67"/>
        <v>0</v>
      </c>
      <c r="AU46" s="223">
        <f t="shared" si="67"/>
        <v>0</v>
      </c>
      <c r="AV46" s="109">
        <f t="shared" si="67"/>
        <v>0</v>
      </c>
      <c r="AW46" s="109">
        <f t="shared" si="67"/>
        <v>0</v>
      </c>
      <c r="AX46" s="231">
        <f t="shared" si="67"/>
        <v>0</v>
      </c>
      <c r="AY46" s="331">
        <f t="shared" si="67"/>
        <v>1</v>
      </c>
      <c r="AZ46" s="332">
        <f t="shared" si="67"/>
        <v>0</v>
      </c>
      <c r="BA46" s="332">
        <f t="shared" si="67"/>
        <v>0</v>
      </c>
      <c r="BB46" s="333">
        <f t="shared" si="67"/>
        <v>0</v>
      </c>
    </row>
    <row r="47" spans="2:54" ht="14.1" customHeight="1" outlineLevel="1">
      <c r="B47" s="282" t="s">
        <v>89</v>
      </c>
      <c r="C47" s="223">
        <f t="shared" ref="C47:F47" si="68">IFERROR(C182/C317,0)</f>
        <v>0.91666666666666663</v>
      </c>
      <c r="D47" s="109">
        <f t="shared" si="68"/>
        <v>0.2</v>
      </c>
      <c r="E47" s="109">
        <f t="shared" si="68"/>
        <v>0.11767013139831339</v>
      </c>
      <c r="F47" s="224">
        <f t="shared" si="68"/>
        <v>0.58835065699156697</v>
      </c>
      <c r="G47" s="223">
        <f t="shared" ref="G47:BB47" si="69">IFERROR(G182/G317,0)</f>
        <v>0.91666666666666663</v>
      </c>
      <c r="H47" s="109">
        <f t="shared" si="69"/>
        <v>0.33333333333333331</v>
      </c>
      <c r="I47" s="109">
        <f t="shared" si="69"/>
        <v>0</v>
      </c>
      <c r="J47" s="224">
        <f t="shared" si="69"/>
        <v>0</v>
      </c>
      <c r="K47" s="223">
        <f t="shared" si="69"/>
        <v>0.90909090909090906</v>
      </c>
      <c r="L47" s="109">
        <f t="shared" si="69"/>
        <v>0.5</v>
      </c>
      <c r="M47" s="109">
        <f t="shared" si="69"/>
        <v>0</v>
      </c>
      <c r="N47" s="224">
        <f t="shared" si="69"/>
        <v>0</v>
      </c>
      <c r="O47" s="223">
        <f t="shared" si="69"/>
        <v>0</v>
      </c>
      <c r="P47" s="109">
        <f t="shared" si="69"/>
        <v>0</v>
      </c>
      <c r="Q47" s="109">
        <f t="shared" si="69"/>
        <v>0</v>
      </c>
      <c r="R47" s="224">
        <f t="shared" si="69"/>
        <v>0</v>
      </c>
      <c r="S47" s="223">
        <f t="shared" si="69"/>
        <v>0</v>
      </c>
      <c r="T47" s="109">
        <f t="shared" si="69"/>
        <v>0</v>
      </c>
      <c r="U47" s="109">
        <f t="shared" si="69"/>
        <v>0</v>
      </c>
      <c r="V47" s="224">
        <f t="shared" si="69"/>
        <v>0</v>
      </c>
      <c r="W47" s="223">
        <f t="shared" si="69"/>
        <v>0</v>
      </c>
      <c r="X47" s="109">
        <f t="shared" si="69"/>
        <v>0</v>
      </c>
      <c r="Y47" s="109">
        <f t="shared" si="69"/>
        <v>0</v>
      </c>
      <c r="Z47" s="224">
        <f t="shared" si="69"/>
        <v>0</v>
      </c>
      <c r="AA47" s="223">
        <f t="shared" si="69"/>
        <v>0</v>
      </c>
      <c r="AB47" s="109">
        <f t="shared" si="69"/>
        <v>0</v>
      </c>
      <c r="AC47" s="109">
        <f t="shared" si="69"/>
        <v>0</v>
      </c>
      <c r="AD47" s="224">
        <f t="shared" si="69"/>
        <v>0</v>
      </c>
      <c r="AE47" s="223">
        <f t="shared" si="69"/>
        <v>0</v>
      </c>
      <c r="AF47" s="109">
        <f t="shared" si="69"/>
        <v>0</v>
      </c>
      <c r="AG47" s="109">
        <f t="shared" si="69"/>
        <v>0</v>
      </c>
      <c r="AH47" s="224">
        <f t="shared" si="69"/>
        <v>0</v>
      </c>
      <c r="AI47" s="223">
        <f t="shared" si="69"/>
        <v>0</v>
      </c>
      <c r="AJ47" s="109">
        <f t="shared" si="69"/>
        <v>0</v>
      </c>
      <c r="AK47" s="109">
        <f t="shared" si="69"/>
        <v>0</v>
      </c>
      <c r="AL47" s="224">
        <f t="shared" si="69"/>
        <v>0</v>
      </c>
      <c r="AM47" s="223">
        <f t="shared" si="69"/>
        <v>0</v>
      </c>
      <c r="AN47" s="109">
        <f t="shared" si="69"/>
        <v>0</v>
      </c>
      <c r="AO47" s="109">
        <f t="shared" si="69"/>
        <v>0</v>
      </c>
      <c r="AP47" s="224">
        <f t="shared" si="69"/>
        <v>0</v>
      </c>
      <c r="AQ47" s="223">
        <f t="shared" si="69"/>
        <v>0</v>
      </c>
      <c r="AR47" s="109">
        <f t="shared" si="69"/>
        <v>0</v>
      </c>
      <c r="AS47" s="109">
        <f t="shared" si="69"/>
        <v>0</v>
      </c>
      <c r="AT47" s="224">
        <f t="shared" si="69"/>
        <v>0</v>
      </c>
      <c r="AU47" s="223">
        <f t="shared" si="69"/>
        <v>0</v>
      </c>
      <c r="AV47" s="109">
        <f t="shared" si="69"/>
        <v>0</v>
      </c>
      <c r="AW47" s="109">
        <f t="shared" si="69"/>
        <v>0</v>
      </c>
      <c r="AX47" s="231">
        <f t="shared" si="69"/>
        <v>0</v>
      </c>
      <c r="AY47" s="331">
        <f t="shared" si="69"/>
        <v>0.91428571428571426</v>
      </c>
      <c r="AZ47" s="332">
        <f t="shared" si="69"/>
        <v>0.3</v>
      </c>
      <c r="BA47" s="332">
        <f t="shared" si="69"/>
        <v>0.50009805844283195</v>
      </c>
      <c r="BB47" s="333">
        <f t="shared" si="69"/>
        <v>1.6669935281427732</v>
      </c>
    </row>
    <row r="48" spans="2:54" s="76" customFormat="1" ht="14.1" customHeight="1" outlineLevel="1">
      <c r="B48" s="281" t="s">
        <v>88</v>
      </c>
      <c r="C48" s="401">
        <f t="shared" ref="C48:F48" si="70">IFERROR(C183/C318,0)</f>
        <v>1</v>
      </c>
      <c r="D48" s="402">
        <f t="shared" si="70"/>
        <v>1.0493827160493827</v>
      </c>
      <c r="E48" s="402">
        <f t="shared" si="70"/>
        <v>0.67002398081534775</v>
      </c>
      <c r="F48" s="403">
        <f t="shared" si="70"/>
        <v>0.63849344054168422</v>
      </c>
      <c r="G48" s="401">
        <f t="shared" ref="G48:BB48" si="71">IFERROR(G183/G318,0)</f>
        <v>1.0178571428571428</v>
      </c>
      <c r="H48" s="402">
        <f t="shared" si="71"/>
        <v>1.036144578313253</v>
      </c>
      <c r="I48" s="402">
        <f t="shared" si="71"/>
        <v>1.4686147186147187</v>
      </c>
      <c r="J48" s="403">
        <f t="shared" si="71"/>
        <v>1.4173839726165307</v>
      </c>
      <c r="K48" s="401">
        <f t="shared" si="71"/>
        <v>1.036697247706422</v>
      </c>
      <c r="L48" s="402">
        <f t="shared" si="71"/>
        <v>1.3793103448275863</v>
      </c>
      <c r="M48" s="402">
        <f t="shared" si="71"/>
        <v>1.7733333333333334</v>
      </c>
      <c r="N48" s="403">
        <f t="shared" si="71"/>
        <v>1.2856666666666667</v>
      </c>
      <c r="O48" s="401">
        <f t="shared" si="71"/>
        <v>0</v>
      </c>
      <c r="P48" s="402">
        <f t="shared" si="71"/>
        <v>0</v>
      </c>
      <c r="Q48" s="402">
        <f t="shared" si="71"/>
        <v>0</v>
      </c>
      <c r="R48" s="403">
        <f t="shared" si="71"/>
        <v>0</v>
      </c>
      <c r="S48" s="401">
        <f t="shared" si="71"/>
        <v>0</v>
      </c>
      <c r="T48" s="402">
        <f t="shared" si="71"/>
        <v>0</v>
      </c>
      <c r="U48" s="402">
        <f t="shared" si="71"/>
        <v>0</v>
      </c>
      <c r="V48" s="403">
        <f t="shared" si="71"/>
        <v>0</v>
      </c>
      <c r="W48" s="401">
        <f t="shared" si="71"/>
        <v>0</v>
      </c>
      <c r="X48" s="402">
        <f t="shared" si="71"/>
        <v>0</v>
      </c>
      <c r="Y48" s="402">
        <f t="shared" si="71"/>
        <v>0</v>
      </c>
      <c r="Z48" s="403">
        <f t="shared" si="71"/>
        <v>0</v>
      </c>
      <c r="AA48" s="401">
        <f t="shared" si="71"/>
        <v>0</v>
      </c>
      <c r="AB48" s="402">
        <f t="shared" si="71"/>
        <v>0</v>
      </c>
      <c r="AC48" s="402">
        <f t="shared" si="71"/>
        <v>0</v>
      </c>
      <c r="AD48" s="403">
        <f t="shared" si="71"/>
        <v>0</v>
      </c>
      <c r="AE48" s="401">
        <f t="shared" si="71"/>
        <v>0</v>
      </c>
      <c r="AF48" s="402">
        <f t="shared" si="71"/>
        <v>0</v>
      </c>
      <c r="AG48" s="402">
        <f t="shared" si="71"/>
        <v>0</v>
      </c>
      <c r="AH48" s="403">
        <f t="shared" si="71"/>
        <v>0</v>
      </c>
      <c r="AI48" s="401">
        <f t="shared" si="71"/>
        <v>0</v>
      </c>
      <c r="AJ48" s="402">
        <f t="shared" si="71"/>
        <v>0</v>
      </c>
      <c r="AK48" s="402">
        <f t="shared" si="71"/>
        <v>0</v>
      </c>
      <c r="AL48" s="403">
        <f t="shared" si="71"/>
        <v>0</v>
      </c>
      <c r="AM48" s="401">
        <f t="shared" si="71"/>
        <v>0</v>
      </c>
      <c r="AN48" s="402">
        <f t="shared" si="71"/>
        <v>0</v>
      </c>
      <c r="AO48" s="402">
        <f t="shared" si="71"/>
        <v>0</v>
      </c>
      <c r="AP48" s="403">
        <f t="shared" si="71"/>
        <v>0</v>
      </c>
      <c r="AQ48" s="401">
        <f t="shared" si="71"/>
        <v>0</v>
      </c>
      <c r="AR48" s="402">
        <f t="shared" si="71"/>
        <v>0</v>
      </c>
      <c r="AS48" s="402">
        <f t="shared" si="71"/>
        <v>0</v>
      </c>
      <c r="AT48" s="403">
        <f t="shared" si="71"/>
        <v>0</v>
      </c>
      <c r="AU48" s="401">
        <f t="shared" si="71"/>
        <v>0</v>
      </c>
      <c r="AV48" s="402">
        <f t="shared" si="71"/>
        <v>0</v>
      </c>
      <c r="AW48" s="402">
        <f t="shared" si="71"/>
        <v>0</v>
      </c>
      <c r="AX48" s="404">
        <f t="shared" si="71"/>
        <v>0</v>
      </c>
      <c r="AY48" s="322">
        <f t="shared" si="71"/>
        <v>1.0180180180180181</v>
      </c>
      <c r="AZ48" s="323">
        <f t="shared" si="71"/>
        <v>1.0932642487046633</v>
      </c>
      <c r="BA48" s="323">
        <f t="shared" si="71"/>
        <v>1.0968580203165603</v>
      </c>
      <c r="BB48" s="324">
        <f t="shared" si="71"/>
        <v>1.0032871939388444</v>
      </c>
    </row>
    <row r="49" spans="2:54" ht="14.1" customHeight="1" outlineLevel="1">
      <c r="B49" s="282" t="s">
        <v>87</v>
      </c>
      <c r="C49" s="223">
        <f t="shared" ref="C49:F49" si="72">IFERROR(C184/C319,0)</f>
        <v>1.0666666666666667</v>
      </c>
      <c r="D49" s="109">
        <f t="shared" si="72"/>
        <v>1.5714285714285714</v>
      </c>
      <c r="E49" s="109">
        <f t="shared" si="72"/>
        <v>3.328125</v>
      </c>
      <c r="F49" s="224">
        <f t="shared" si="72"/>
        <v>2.1178977272727275</v>
      </c>
      <c r="G49" s="223">
        <f t="shared" ref="G49:BB49" si="73">IFERROR(G184/G319,0)</f>
        <v>1.0666666666666667</v>
      </c>
      <c r="H49" s="109">
        <f t="shared" si="73"/>
        <v>1.5</v>
      </c>
      <c r="I49" s="109">
        <f t="shared" si="73"/>
        <v>1.4333333333333333</v>
      </c>
      <c r="J49" s="224">
        <f t="shared" si="73"/>
        <v>0.9555555555555556</v>
      </c>
      <c r="K49" s="223">
        <f t="shared" si="73"/>
        <v>1.0666666666666667</v>
      </c>
      <c r="L49" s="109">
        <f t="shared" si="73"/>
        <v>0.5</v>
      </c>
      <c r="M49" s="109">
        <f t="shared" si="73"/>
        <v>0.35483870967741937</v>
      </c>
      <c r="N49" s="224">
        <f t="shared" si="73"/>
        <v>0.70967741935483875</v>
      </c>
      <c r="O49" s="223">
        <f t="shared" si="73"/>
        <v>0</v>
      </c>
      <c r="P49" s="109">
        <f t="shared" si="73"/>
        <v>0</v>
      </c>
      <c r="Q49" s="109">
        <f t="shared" si="73"/>
        <v>0</v>
      </c>
      <c r="R49" s="224">
        <f t="shared" si="73"/>
        <v>0</v>
      </c>
      <c r="S49" s="223">
        <f t="shared" si="73"/>
        <v>0</v>
      </c>
      <c r="T49" s="109">
        <f t="shared" si="73"/>
        <v>0</v>
      </c>
      <c r="U49" s="109">
        <f t="shared" si="73"/>
        <v>0</v>
      </c>
      <c r="V49" s="224">
        <f t="shared" si="73"/>
        <v>0</v>
      </c>
      <c r="W49" s="223">
        <f t="shared" si="73"/>
        <v>0</v>
      </c>
      <c r="X49" s="109">
        <f t="shared" si="73"/>
        <v>0</v>
      </c>
      <c r="Y49" s="109">
        <f t="shared" si="73"/>
        <v>0</v>
      </c>
      <c r="Z49" s="224">
        <f t="shared" si="73"/>
        <v>0</v>
      </c>
      <c r="AA49" s="223">
        <f t="shared" si="73"/>
        <v>0</v>
      </c>
      <c r="AB49" s="109">
        <f t="shared" si="73"/>
        <v>0</v>
      </c>
      <c r="AC49" s="109">
        <f t="shared" si="73"/>
        <v>0</v>
      </c>
      <c r="AD49" s="224">
        <f t="shared" si="73"/>
        <v>0</v>
      </c>
      <c r="AE49" s="223">
        <f t="shared" si="73"/>
        <v>0</v>
      </c>
      <c r="AF49" s="109">
        <f t="shared" si="73"/>
        <v>0</v>
      </c>
      <c r="AG49" s="109">
        <f t="shared" si="73"/>
        <v>0</v>
      </c>
      <c r="AH49" s="224">
        <f t="shared" si="73"/>
        <v>0</v>
      </c>
      <c r="AI49" s="223">
        <f t="shared" si="73"/>
        <v>0</v>
      </c>
      <c r="AJ49" s="109">
        <f t="shared" si="73"/>
        <v>0</v>
      </c>
      <c r="AK49" s="109">
        <f t="shared" si="73"/>
        <v>0</v>
      </c>
      <c r="AL49" s="224">
        <f t="shared" si="73"/>
        <v>0</v>
      </c>
      <c r="AM49" s="223">
        <f t="shared" si="73"/>
        <v>0</v>
      </c>
      <c r="AN49" s="109">
        <f t="shared" si="73"/>
        <v>0</v>
      </c>
      <c r="AO49" s="109">
        <f t="shared" si="73"/>
        <v>0</v>
      </c>
      <c r="AP49" s="224">
        <f t="shared" si="73"/>
        <v>0</v>
      </c>
      <c r="AQ49" s="223">
        <f t="shared" si="73"/>
        <v>0</v>
      </c>
      <c r="AR49" s="109">
        <f t="shared" si="73"/>
        <v>0</v>
      </c>
      <c r="AS49" s="109">
        <f t="shared" si="73"/>
        <v>0</v>
      </c>
      <c r="AT49" s="224">
        <f t="shared" si="73"/>
        <v>0</v>
      </c>
      <c r="AU49" s="223">
        <f t="shared" si="73"/>
        <v>0</v>
      </c>
      <c r="AV49" s="109">
        <f t="shared" si="73"/>
        <v>0</v>
      </c>
      <c r="AW49" s="109">
        <f t="shared" si="73"/>
        <v>0</v>
      </c>
      <c r="AX49" s="231">
        <f t="shared" si="73"/>
        <v>0</v>
      </c>
      <c r="AY49" s="331">
        <f t="shared" si="73"/>
        <v>1.0666666666666667</v>
      </c>
      <c r="AZ49" s="332">
        <f t="shared" si="73"/>
        <v>1.2666666666666666</v>
      </c>
      <c r="BA49" s="332">
        <f t="shared" si="73"/>
        <v>2.1360000000000001</v>
      </c>
      <c r="BB49" s="333">
        <f t="shared" si="73"/>
        <v>1.686315789473684</v>
      </c>
    </row>
    <row r="50" spans="2:54" ht="14.1" customHeight="1" outlineLevel="1">
      <c r="B50" s="282" t="s">
        <v>86</v>
      </c>
      <c r="C50" s="223">
        <f t="shared" ref="C50:F50" si="74">IFERROR(C185/C320,0)</f>
        <v>0.94545454545454544</v>
      </c>
      <c r="D50" s="109">
        <f t="shared" si="74"/>
        <v>0.9</v>
      </c>
      <c r="E50" s="109">
        <f t="shared" si="74"/>
        <v>0.33768844221105526</v>
      </c>
      <c r="F50" s="224">
        <f t="shared" si="74"/>
        <v>0.3752093802345059</v>
      </c>
      <c r="G50" s="223">
        <f t="shared" ref="G50:BB50" si="75">IFERROR(G185/G320,0)</f>
        <v>0.96363636363636362</v>
      </c>
      <c r="H50" s="109">
        <f t="shared" si="75"/>
        <v>0.88636363636363635</v>
      </c>
      <c r="I50" s="109">
        <f t="shared" si="75"/>
        <v>1.132542037586548</v>
      </c>
      <c r="J50" s="224">
        <f t="shared" si="75"/>
        <v>1.2777397347130284</v>
      </c>
      <c r="K50" s="223">
        <f t="shared" si="75"/>
        <v>1</v>
      </c>
      <c r="L50" s="109">
        <f t="shared" si="75"/>
        <v>1.5</v>
      </c>
      <c r="M50" s="109">
        <f t="shared" si="75"/>
        <v>2.5277777777777777</v>
      </c>
      <c r="N50" s="224">
        <f t="shared" si="75"/>
        <v>1.6851851851851851</v>
      </c>
      <c r="O50" s="223">
        <f t="shared" si="75"/>
        <v>0</v>
      </c>
      <c r="P50" s="109">
        <f t="shared" si="75"/>
        <v>0</v>
      </c>
      <c r="Q50" s="109">
        <f t="shared" si="75"/>
        <v>0</v>
      </c>
      <c r="R50" s="224">
        <f t="shared" si="75"/>
        <v>0</v>
      </c>
      <c r="S50" s="223">
        <f t="shared" si="75"/>
        <v>0</v>
      </c>
      <c r="T50" s="109">
        <f t="shared" si="75"/>
        <v>0</v>
      </c>
      <c r="U50" s="109">
        <f t="shared" si="75"/>
        <v>0</v>
      </c>
      <c r="V50" s="224">
        <f t="shared" si="75"/>
        <v>0</v>
      </c>
      <c r="W50" s="223">
        <f t="shared" si="75"/>
        <v>0</v>
      </c>
      <c r="X50" s="109">
        <f t="shared" si="75"/>
        <v>0</v>
      </c>
      <c r="Y50" s="109">
        <f t="shared" si="75"/>
        <v>0</v>
      </c>
      <c r="Z50" s="224">
        <f t="shared" si="75"/>
        <v>0</v>
      </c>
      <c r="AA50" s="223">
        <f t="shared" si="75"/>
        <v>0</v>
      </c>
      <c r="AB50" s="109">
        <f t="shared" si="75"/>
        <v>0</v>
      </c>
      <c r="AC50" s="109">
        <f t="shared" si="75"/>
        <v>0</v>
      </c>
      <c r="AD50" s="224">
        <f t="shared" si="75"/>
        <v>0</v>
      </c>
      <c r="AE50" s="223">
        <f t="shared" si="75"/>
        <v>0</v>
      </c>
      <c r="AF50" s="109">
        <f t="shared" si="75"/>
        <v>0</v>
      </c>
      <c r="AG50" s="109">
        <f t="shared" si="75"/>
        <v>0</v>
      </c>
      <c r="AH50" s="224">
        <f t="shared" si="75"/>
        <v>0</v>
      </c>
      <c r="AI50" s="223">
        <f t="shared" si="75"/>
        <v>0</v>
      </c>
      <c r="AJ50" s="109">
        <f t="shared" si="75"/>
        <v>0</v>
      </c>
      <c r="AK50" s="109">
        <f t="shared" si="75"/>
        <v>0</v>
      </c>
      <c r="AL50" s="224">
        <f t="shared" si="75"/>
        <v>0</v>
      </c>
      <c r="AM50" s="223">
        <f t="shared" si="75"/>
        <v>0</v>
      </c>
      <c r="AN50" s="109">
        <f t="shared" si="75"/>
        <v>0</v>
      </c>
      <c r="AO50" s="109">
        <f t="shared" si="75"/>
        <v>0</v>
      </c>
      <c r="AP50" s="224">
        <f t="shared" si="75"/>
        <v>0</v>
      </c>
      <c r="AQ50" s="223">
        <f t="shared" si="75"/>
        <v>0</v>
      </c>
      <c r="AR50" s="109">
        <f t="shared" si="75"/>
        <v>0</v>
      </c>
      <c r="AS50" s="109">
        <f t="shared" si="75"/>
        <v>0</v>
      </c>
      <c r="AT50" s="224">
        <f t="shared" si="75"/>
        <v>0</v>
      </c>
      <c r="AU50" s="223">
        <f t="shared" si="75"/>
        <v>0</v>
      </c>
      <c r="AV50" s="109">
        <f t="shared" si="75"/>
        <v>0</v>
      </c>
      <c r="AW50" s="109">
        <f t="shared" si="75"/>
        <v>0</v>
      </c>
      <c r="AX50" s="231">
        <f t="shared" si="75"/>
        <v>0</v>
      </c>
      <c r="AY50" s="331">
        <f t="shared" si="75"/>
        <v>0.96913580246913578</v>
      </c>
      <c r="AZ50" s="332">
        <f t="shared" si="75"/>
        <v>0.95744680851063835</v>
      </c>
      <c r="BA50" s="332">
        <f t="shared" si="75"/>
        <v>0.80028873917228105</v>
      </c>
      <c r="BB50" s="333">
        <f t="shared" si="75"/>
        <v>0.83585712757993802</v>
      </c>
    </row>
    <row r="51" spans="2:54" ht="14.1" customHeight="1" outlineLevel="1">
      <c r="B51" s="282" t="s">
        <v>85</v>
      </c>
      <c r="C51" s="223">
        <f t="shared" ref="C51:F51" si="76">IFERROR(C186/C321,0)</f>
        <v>1.0476190476190477</v>
      </c>
      <c r="D51" s="109">
        <f t="shared" si="76"/>
        <v>1.1176470588235294</v>
      </c>
      <c r="E51" s="109">
        <f t="shared" si="76"/>
        <v>0.82651072124756331</v>
      </c>
      <c r="F51" s="224">
        <f t="shared" si="76"/>
        <v>0.73950959269518823</v>
      </c>
      <c r="G51" s="223">
        <f t="shared" ref="G51:BB51" si="77">IFERROR(G186/G321,0)</f>
        <v>1.0714285714285714</v>
      </c>
      <c r="H51" s="109">
        <f t="shared" si="77"/>
        <v>1.1714285714285715</v>
      </c>
      <c r="I51" s="109">
        <f t="shared" si="77"/>
        <v>1.8909541511771994</v>
      </c>
      <c r="J51" s="224">
        <f t="shared" si="77"/>
        <v>1.6142291534439508</v>
      </c>
      <c r="K51" s="223">
        <f t="shared" si="77"/>
        <v>1.0714285714285714</v>
      </c>
      <c r="L51" s="109">
        <f t="shared" si="77"/>
        <v>1.5333333333333334</v>
      </c>
      <c r="M51" s="109">
        <f t="shared" si="77"/>
        <v>1.7208121827411167</v>
      </c>
      <c r="N51" s="224">
        <f t="shared" si="77"/>
        <v>1.1222688148311633</v>
      </c>
      <c r="O51" s="223">
        <f t="shared" si="77"/>
        <v>0</v>
      </c>
      <c r="P51" s="109">
        <f t="shared" si="77"/>
        <v>0</v>
      </c>
      <c r="Q51" s="109">
        <f t="shared" si="77"/>
        <v>0</v>
      </c>
      <c r="R51" s="224">
        <f t="shared" si="77"/>
        <v>0</v>
      </c>
      <c r="S51" s="223">
        <f t="shared" si="77"/>
        <v>0</v>
      </c>
      <c r="T51" s="109">
        <f t="shared" si="77"/>
        <v>0</v>
      </c>
      <c r="U51" s="109">
        <f t="shared" si="77"/>
        <v>0</v>
      </c>
      <c r="V51" s="224">
        <f t="shared" si="77"/>
        <v>0</v>
      </c>
      <c r="W51" s="223">
        <f t="shared" si="77"/>
        <v>0</v>
      </c>
      <c r="X51" s="109">
        <f t="shared" si="77"/>
        <v>0</v>
      </c>
      <c r="Y51" s="109">
        <f t="shared" si="77"/>
        <v>0</v>
      </c>
      <c r="Z51" s="224">
        <f t="shared" si="77"/>
        <v>0</v>
      </c>
      <c r="AA51" s="223">
        <f t="shared" si="77"/>
        <v>0</v>
      </c>
      <c r="AB51" s="109">
        <f t="shared" si="77"/>
        <v>0</v>
      </c>
      <c r="AC51" s="109">
        <f t="shared" si="77"/>
        <v>0</v>
      </c>
      <c r="AD51" s="224">
        <f t="shared" si="77"/>
        <v>0</v>
      </c>
      <c r="AE51" s="223">
        <f t="shared" si="77"/>
        <v>0</v>
      </c>
      <c r="AF51" s="109">
        <f t="shared" si="77"/>
        <v>0</v>
      </c>
      <c r="AG51" s="109">
        <f t="shared" si="77"/>
        <v>0</v>
      </c>
      <c r="AH51" s="224">
        <f t="shared" si="77"/>
        <v>0</v>
      </c>
      <c r="AI51" s="223">
        <f t="shared" si="77"/>
        <v>0</v>
      </c>
      <c r="AJ51" s="109">
        <f t="shared" si="77"/>
        <v>0</v>
      </c>
      <c r="AK51" s="109">
        <f t="shared" si="77"/>
        <v>0</v>
      </c>
      <c r="AL51" s="224">
        <f t="shared" si="77"/>
        <v>0</v>
      </c>
      <c r="AM51" s="223">
        <f t="shared" si="77"/>
        <v>0</v>
      </c>
      <c r="AN51" s="109">
        <f t="shared" si="77"/>
        <v>0</v>
      </c>
      <c r="AO51" s="109">
        <f t="shared" si="77"/>
        <v>0</v>
      </c>
      <c r="AP51" s="224">
        <f t="shared" si="77"/>
        <v>0</v>
      </c>
      <c r="AQ51" s="223">
        <f t="shared" si="77"/>
        <v>0</v>
      </c>
      <c r="AR51" s="109">
        <f t="shared" si="77"/>
        <v>0</v>
      </c>
      <c r="AS51" s="109">
        <f t="shared" si="77"/>
        <v>0</v>
      </c>
      <c r="AT51" s="224">
        <f t="shared" si="77"/>
        <v>0</v>
      </c>
      <c r="AU51" s="223">
        <f t="shared" si="77"/>
        <v>0</v>
      </c>
      <c r="AV51" s="109">
        <f t="shared" si="77"/>
        <v>0</v>
      </c>
      <c r="AW51" s="109">
        <f t="shared" si="77"/>
        <v>0</v>
      </c>
      <c r="AX51" s="231">
        <f t="shared" si="77"/>
        <v>0</v>
      </c>
      <c r="AY51" s="331">
        <f t="shared" si="77"/>
        <v>1.0634920634920635</v>
      </c>
      <c r="AZ51" s="332">
        <f t="shared" si="77"/>
        <v>1.2142857142857142</v>
      </c>
      <c r="BA51" s="332">
        <f t="shared" si="77"/>
        <v>1.3364532019704434</v>
      </c>
      <c r="BB51" s="333">
        <f t="shared" si="77"/>
        <v>1.1006085192697768</v>
      </c>
    </row>
    <row r="52" spans="2:54" s="76" customFormat="1" ht="14.1" customHeight="1" outlineLevel="1">
      <c r="B52" s="281" t="s">
        <v>84</v>
      </c>
      <c r="C52" s="401">
        <f t="shared" ref="C52:F52" si="78">IFERROR(C187/C322,0)</f>
        <v>0.97101449275362317</v>
      </c>
      <c r="D52" s="402">
        <f t="shared" si="78"/>
        <v>1.1499999999999999</v>
      </c>
      <c r="E52" s="402">
        <f t="shared" si="78"/>
        <v>0.91872427983539096</v>
      </c>
      <c r="F52" s="403">
        <f t="shared" si="78"/>
        <v>0.79889067811773129</v>
      </c>
      <c r="G52" s="401">
        <f t="shared" ref="G52:BB52" si="79">IFERROR(G187/G322,0)</f>
        <v>0.98550724637681164</v>
      </c>
      <c r="H52" s="402">
        <f t="shared" si="79"/>
        <v>0.96226415094339623</v>
      </c>
      <c r="I52" s="402">
        <f t="shared" si="79"/>
        <v>1.2411720510894064</v>
      </c>
      <c r="J52" s="403">
        <f t="shared" si="79"/>
        <v>1.2898454648576185</v>
      </c>
      <c r="K52" s="401">
        <f t="shared" si="79"/>
        <v>0.97142857142857142</v>
      </c>
      <c r="L52" s="402">
        <f t="shared" si="79"/>
        <v>0.54761904761904767</v>
      </c>
      <c r="M52" s="402">
        <f t="shared" si="79"/>
        <v>0.20296695886716115</v>
      </c>
      <c r="N52" s="403">
        <f t="shared" si="79"/>
        <v>0.37063531619220735</v>
      </c>
      <c r="O52" s="401">
        <f t="shared" si="79"/>
        <v>0</v>
      </c>
      <c r="P52" s="402">
        <f t="shared" si="79"/>
        <v>0</v>
      </c>
      <c r="Q52" s="402">
        <f t="shared" si="79"/>
        <v>0</v>
      </c>
      <c r="R52" s="403">
        <f t="shared" si="79"/>
        <v>0</v>
      </c>
      <c r="S52" s="401">
        <f t="shared" si="79"/>
        <v>0</v>
      </c>
      <c r="T52" s="402">
        <f t="shared" si="79"/>
        <v>0</v>
      </c>
      <c r="U52" s="402">
        <f t="shared" si="79"/>
        <v>0</v>
      </c>
      <c r="V52" s="403">
        <f t="shared" si="79"/>
        <v>0</v>
      </c>
      <c r="W52" s="401">
        <f t="shared" si="79"/>
        <v>0</v>
      </c>
      <c r="X52" s="402">
        <f t="shared" si="79"/>
        <v>0</v>
      </c>
      <c r="Y52" s="402">
        <f t="shared" si="79"/>
        <v>0</v>
      </c>
      <c r="Z52" s="403">
        <f t="shared" si="79"/>
        <v>0</v>
      </c>
      <c r="AA52" s="401">
        <f t="shared" si="79"/>
        <v>0</v>
      </c>
      <c r="AB52" s="402">
        <f t="shared" si="79"/>
        <v>0</v>
      </c>
      <c r="AC52" s="402">
        <f t="shared" si="79"/>
        <v>0</v>
      </c>
      <c r="AD52" s="403">
        <f t="shared" si="79"/>
        <v>0</v>
      </c>
      <c r="AE52" s="401">
        <f t="shared" si="79"/>
        <v>0</v>
      </c>
      <c r="AF52" s="402">
        <f t="shared" si="79"/>
        <v>0</v>
      </c>
      <c r="AG52" s="402">
        <f t="shared" si="79"/>
        <v>0</v>
      </c>
      <c r="AH52" s="403">
        <f t="shared" si="79"/>
        <v>0</v>
      </c>
      <c r="AI52" s="401">
        <f t="shared" si="79"/>
        <v>0</v>
      </c>
      <c r="AJ52" s="402">
        <f t="shared" si="79"/>
        <v>0</v>
      </c>
      <c r="AK52" s="402">
        <f t="shared" si="79"/>
        <v>0</v>
      </c>
      <c r="AL52" s="403">
        <f t="shared" si="79"/>
        <v>0</v>
      </c>
      <c r="AM52" s="401">
        <f t="shared" si="79"/>
        <v>0</v>
      </c>
      <c r="AN52" s="402">
        <f t="shared" si="79"/>
        <v>0</v>
      </c>
      <c r="AO52" s="402">
        <f t="shared" si="79"/>
        <v>0</v>
      </c>
      <c r="AP52" s="403">
        <f t="shared" si="79"/>
        <v>0</v>
      </c>
      <c r="AQ52" s="401">
        <f t="shared" si="79"/>
        <v>0</v>
      </c>
      <c r="AR52" s="402">
        <f t="shared" si="79"/>
        <v>0</v>
      </c>
      <c r="AS52" s="402">
        <f t="shared" si="79"/>
        <v>0</v>
      </c>
      <c r="AT52" s="403">
        <f t="shared" si="79"/>
        <v>0</v>
      </c>
      <c r="AU52" s="401">
        <f t="shared" si="79"/>
        <v>0</v>
      </c>
      <c r="AV52" s="402">
        <f t="shared" si="79"/>
        <v>0</v>
      </c>
      <c r="AW52" s="402">
        <f t="shared" si="79"/>
        <v>0</v>
      </c>
      <c r="AX52" s="404">
        <f t="shared" si="79"/>
        <v>0</v>
      </c>
      <c r="AY52" s="322">
        <f t="shared" si="79"/>
        <v>0.97596153846153844</v>
      </c>
      <c r="AZ52" s="323">
        <f t="shared" si="79"/>
        <v>0.88888888888888884</v>
      </c>
      <c r="BA52" s="323">
        <f t="shared" si="79"/>
        <v>0.75171685155837298</v>
      </c>
      <c r="BB52" s="324">
        <f t="shared" si="79"/>
        <v>0.84568145800316952</v>
      </c>
    </row>
    <row r="53" spans="2:54" s="59" customFormat="1" ht="14.1" customHeight="1" outlineLevel="1">
      <c r="B53" s="284" t="s">
        <v>83</v>
      </c>
      <c r="C53" s="223">
        <f t="shared" ref="C53:F53" si="80">IFERROR(C188/C323,0)</f>
        <v>1</v>
      </c>
      <c r="D53" s="109">
        <f t="shared" si="80"/>
        <v>1.75</v>
      </c>
      <c r="E53" s="109">
        <f t="shared" si="80"/>
        <v>1.1540983606557378</v>
      </c>
      <c r="F53" s="224">
        <f t="shared" si="80"/>
        <v>0.6594847775175644</v>
      </c>
      <c r="G53" s="223">
        <f t="shared" ref="G53:BB53" si="81">IFERROR(G188/G323,0)</f>
        <v>1.0344827586206897</v>
      </c>
      <c r="H53" s="109">
        <f t="shared" si="81"/>
        <v>1.0454545454545454</v>
      </c>
      <c r="I53" s="109">
        <f t="shared" si="81"/>
        <v>1.2528473804100229</v>
      </c>
      <c r="J53" s="224">
        <f t="shared" si="81"/>
        <v>1.1983757551748044</v>
      </c>
      <c r="K53" s="223">
        <f t="shared" si="81"/>
        <v>1</v>
      </c>
      <c r="L53" s="109">
        <f t="shared" si="81"/>
        <v>0.92307692307692313</v>
      </c>
      <c r="M53" s="109">
        <f t="shared" si="81"/>
        <v>0.19115323854660349</v>
      </c>
      <c r="N53" s="224">
        <f t="shared" si="81"/>
        <v>0.20708267509215378</v>
      </c>
      <c r="O53" s="223">
        <f t="shared" si="81"/>
        <v>0</v>
      </c>
      <c r="P53" s="109">
        <f t="shared" si="81"/>
        <v>0</v>
      </c>
      <c r="Q53" s="109">
        <f t="shared" si="81"/>
        <v>0</v>
      </c>
      <c r="R53" s="224">
        <f t="shared" si="81"/>
        <v>0</v>
      </c>
      <c r="S53" s="223">
        <f t="shared" si="81"/>
        <v>0</v>
      </c>
      <c r="T53" s="109">
        <f t="shared" si="81"/>
        <v>0</v>
      </c>
      <c r="U53" s="109">
        <f t="shared" si="81"/>
        <v>0</v>
      </c>
      <c r="V53" s="224">
        <f t="shared" si="81"/>
        <v>0</v>
      </c>
      <c r="W53" s="223">
        <f t="shared" si="81"/>
        <v>0</v>
      </c>
      <c r="X53" s="109">
        <f t="shared" si="81"/>
        <v>0</v>
      </c>
      <c r="Y53" s="109">
        <f t="shared" si="81"/>
        <v>0</v>
      </c>
      <c r="Z53" s="224">
        <f t="shared" si="81"/>
        <v>0</v>
      </c>
      <c r="AA53" s="223">
        <f t="shared" si="81"/>
        <v>0</v>
      </c>
      <c r="AB53" s="109">
        <f t="shared" si="81"/>
        <v>0</v>
      </c>
      <c r="AC53" s="109">
        <f t="shared" si="81"/>
        <v>0</v>
      </c>
      <c r="AD53" s="224">
        <f t="shared" si="81"/>
        <v>0</v>
      </c>
      <c r="AE53" s="223">
        <f t="shared" si="81"/>
        <v>0</v>
      </c>
      <c r="AF53" s="109">
        <f t="shared" si="81"/>
        <v>0</v>
      </c>
      <c r="AG53" s="109">
        <f t="shared" si="81"/>
        <v>0</v>
      </c>
      <c r="AH53" s="224">
        <f t="shared" si="81"/>
        <v>0</v>
      </c>
      <c r="AI53" s="223">
        <f t="shared" si="81"/>
        <v>0</v>
      </c>
      <c r="AJ53" s="109">
        <f t="shared" si="81"/>
        <v>0</v>
      </c>
      <c r="AK53" s="109">
        <f t="shared" si="81"/>
        <v>0</v>
      </c>
      <c r="AL53" s="224">
        <f t="shared" si="81"/>
        <v>0</v>
      </c>
      <c r="AM53" s="223">
        <f t="shared" si="81"/>
        <v>0</v>
      </c>
      <c r="AN53" s="109">
        <f t="shared" si="81"/>
        <v>0</v>
      </c>
      <c r="AO53" s="109">
        <f t="shared" si="81"/>
        <v>0</v>
      </c>
      <c r="AP53" s="224">
        <f t="shared" si="81"/>
        <v>0</v>
      </c>
      <c r="AQ53" s="223">
        <f t="shared" si="81"/>
        <v>0</v>
      </c>
      <c r="AR53" s="109">
        <f t="shared" si="81"/>
        <v>0</v>
      </c>
      <c r="AS53" s="109">
        <f t="shared" si="81"/>
        <v>0</v>
      </c>
      <c r="AT53" s="224">
        <f t="shared" si="81"/>
        <v>0</v>
      </c>
      <c r="AU53" s="223">
        <f t="shared" si="81"/>
        <v>0</v>
      </c>
      <c r="AV53" s="109">
        <f t="shared" si="81"/>
        <v>0</v>
      </c>
      <c r="AW53" s="109">
        <f t="shared" si="81"/>
        <v>0</v>
      </c>
      <c r="AX53" s="231">
        <f t="shared" si="81"/>
        <v>0</v>
      </c>
      <c r="AY53" s="331">
        <f t="shared" si="81"/>
        <v>1.0113636363636365</v>
      </c>
      <c r="AZ53" s="332">
        <f t="shared" si="81"/>
        <v>1.1914893617021276</v>
      </c>
      <c r="BA53" s="332">
        <f t="shared" si="81"/>
        <v>0.7429193899782135</v>
      </c>
      <c r="BB53" s="333">
        <f t="shared" si="81"/>
        <v>0.62352163087457202</v>
      </c>
    </row>
    <row r="54" spans="2:54" ht="14.1" customHeight="1" outlineLevel="1">
      <c r="B54" s="284" t="s">
        <v>82</v>
      </c>
      <c r="C54" s="223">
        <f t="shared" ref="C54:F54" si="82">IFERROR(C189/C324,0)</f>
        <v>0.95238095238095233</v>
      </c>
      <c r="D54" s="109">
        <f t="shared" si="82"/>
        <v>1.3333333333333333</v>
      </c>
      <c r="E54" s="109">
        <f t="shared" si="82"/>
        <v>1.2142857142857142</v>
      </c>
      <c r="F54" s="224">
        <f t="shared" si="82"/>
        <v>0.9107142857142857</v>
      </c>
      <c r="G54" s="223">
        <f t="shared" ref="G54:BB54" si="83">IFERROR(G189/G324,0)</f>
        <v>0.95238095238095233</v>
      </c>
      <c r="H54" s="109">
        <f t="shared" si="83"/>
        <v>0.8125</v>
      </c>
      <c r="I54" s="109">
        <f t="shared" si="83"/>
        <v>1.3063725490196079</v>
      </c>
      <c r="J54" s="224">
        <f t="shared" si="83"/>
        <v>1.607843137254902</v>
      </c>
      <c r="K54" s="223">
        <f t="shared" si="83"/>
        <v>0.95238095238095233</v>
      </c>
      <c r="L54" s="109">
        <f t="shared" si="83"/>
        <v>6.6666666666666666E-2</v>
      </c>
      <c r="M54" s="109">
        <f t="shared" si="83"/>
        <v>3.7735849056603772E-2</v>
      </c>
      <c r="N54" s="224">
        <f t="shared" si="83"/>
        <v>0.56603773584905659</v>
      </c>
      <c r="O54" s="223">
        <f t="shared" si="83"/>
        <v>0</v>
      </c>
      <c r="P54" s="109">
        <f t="shared" si="83"/>
        <v>0</v>
      </c>
      <c r="Q54" s="109">
        <f t="shared" si="83"/>
        <v>0</v>
      </c>
      <c r="R54" s="224">
        <f t="shared" si="83"/>
        <v>0</v>
      </c>
      <c r="S54" s="223">
        <f t="shared" si="83"/>
        <v>0</v>
      </c>
      <c r="T54" s="109">
        <f t="shared" si="83"/>
        <v>0</v>
      </c>
      <c r="U54" s="109">
        <f t="shared" si="83"/>
        <v>0</v>
      </c>
      <c r="V54" s="224">
        <f t="shared" si="83"/>
        <v>0</v>
      </c>
      <c r="W54" s="223">
        <f t="shared" si="83"/>
        <v>0</v>
      </c>
      <c r="X54" s="109">
        <f t="shared" si="83"/>
        <v>0</v>
      </c>
      <c r="Y54" s="109">
        <f t="shared" si="83"/>
        <v>0</v>
      </c>
      <c r="Z54" s="224">
        <f t="shared" si="83"/>
        <v>0</v>
      </c>
      <c r="AA54" s="223">
        <f t="shared" si="83"/>
        <v>0</v>
      </c>
      <c r="AB54" s="109">
        <f t="shared" si="83"/>
        <v>0</v>
      </c>
      <c r="AC54" s="109">
        <f t="shared" si="83"/>
        <v>0</v>
      </c>
      <c r="AD54" s="224">
        <f t="shared" si="83"/>
        <v>0</v>
      </c>
      <c r="AE54" s="223">
        <f t="shared" si="83"/>
        <v>0</v>
      </c>
      <c r="AF54" s="109">
        <f t="shared" si="83"/>
        <v>0</v>
      </c>
      <c r="AG54" s="109">
        <f t="shared" si="83"/>
        <v>0</v>
      </c>
      <c r="AH54" s="224">
        <f t="shared" si="83"/>
        <v>0</v>
      </c>
      <c r="AI54" s="223">
        <f t="shared" si="83"/>
        <v>0</v>
      </c>
      <c r="AJ54" s="109">
        <f t="shared" si="83"/>
        <v>0</v>
      </c>
      <c r="AK54" s="109">
        <f t="shared" si="83"/>
        <v>0</v>
      </c>
      <c r="AL54" s="224">
        <f t="shared" si="83"/>
        <v>0</v>
      </c>
      <c r="AM54" s="223">
        <f t="shared" si="83"/>
        <v>0</v>
      </c>
      <c r="AN54" s="109">
        <f t="shared" si="83"/>
        <v>0</v>
      </c>
      <c r="AO54" s="109">
        <f t="shared" si="83"/>
        <v>0</v>
      </c>
      <c r="AP54" s="224">
        <f t="shared" si="83"/>
        <v>0</v>
      </c>
      <c r="AQ54" s="223">
        <f t="shared" si="83"/>
        <v>0</v>
      </c>
      <c r="AR54" s="109">
        <f t="shared" si="83"/>
        <v>0</v>
      </c>
      <c r="AS54" s="109">
        <f t="shared" si="83"/>
        <v>0</v>
      </c>
      <c r="AT54" s="224">
        <f t="shared" si="83"/>
        <v>0</v>
      </c>
      <c r="AU54" s="223">
        <f t="shared" si="83"/>
        <v>0</v>
      </c>
      <c r="AV54" s="109">
        <f t="shared" si="83"/>
        <v>0</v>
      </c>
      <c r="AW54" s="109">
        <f t="shared" si="83"/>
        <v>0</v>
      </c>
      <c r="AX54" s="231">
        <f t="shared" si="83"/>
        <v>0</v>
      </c>
      <c r="AY54" s="331">
        <f t="shared" si="83"/>
        <v>0.95238095238095233</v>
      </c>
      <c r="AZ54" s="332">
        <f t="shared" si="83"/>
        <v>0.69767441860465118</v>
      </c>
      <c r="BA54" s="332">
        <f t="shared" si="83"/>
        <v>0.82402707275803722</v>
      </c>
      <c r="BB54" s="333">
        <f t="shared" si="83"/>
        <v>1.1811054709531867</v>
      </c>
    </row>
    <row r="55" spans="2:54" ht="14.1" customHeight="1" outlineLevel="1">
      <c r="B55" s="284" t="s">
        <v>81</v>
      </c>
      <c r="C55" s="223">
        <f t="shared" ref="C55:F55" si="84">IFERROR(C190/C325,0)</f>
        <v>0.94736842105263153</v>
      </c>
      <c r="D55" s="109">
        <f t="shared" si="84"/>
        <v>0.5625</v>
      </c>
      <c r="E55" s="109">
        <f t="shared" si="84"/>
        <v>0.36593059936908517</v>
      </c>
      <c r="F55" s="224">
        <f t="shared" si="84"/>
        <v>0.65054328776726256</v>
      </c>
      <c r="G55" s="223">
        <f t="shared" ref="G55:BB55" si="85">IFERROR(G190/G325,0)</f>
        <v>0.94736842105263153</v>
      </c>
      <c r="H55" s="109">
        <f t="shared" si="85"/>
        <v>1</v>
      </c>
      <c r="I55" s="109">
        <f t="shared" si="85"/>
        <v>1.1756198347107438</v>
      </c>
      <c r="J55" s="224">
        <f t="shared" si="85"/>
        <v>1.1756198347107438</v>
      </c>
      <c r="K55" s="223">
        <f t="shared" si="85"/>
        <v>0.94736842105263153</v>
      </c>
      <c r="L55" s="109">
        <f t="shared" si="85"/>
        <v>0.7142857142857143</v>
      </c>
      <c r="M55" s="109">
        <f t="shared" si="85"/>
        <v>0.38497652582159625</v>
      </c>
      <c r="N55" s="224">
        <f t="shared" si="85"/>
        <v>0.53896713615023473</v>
      </c>
      <c r="O55" s="223">
        <f t="shared" si="85"/>
        <v>0</v>
      </c>
      <c r="P55" s="109">
        <f t="shared" si="85"/>
        <v>0</v>
      </c>
      <c r="Q55" s="109">
        <f t="shared" si="85"/>
        <v>0</v>
      </c>
      <c r="R55" s="224">
        <f t="shared" si="85"/>
        <v>0</v>
      </c>
      <c r="S55" s="223">
        <f t="shared" si="85"/>
        <v>0</v>
      </c>
      <c r="T55" s="109">
        <f t="shared" si="85"/>
        <v>0</v>
      </c>
      <c r="U55" s="109">
        <f t="shared" si="85"/>
        <v>0</v>
      </c>
      <c r="V55" s="224">
        <f t="shared" si="85"/>
        <v>0</v>
      </c>
      <c r="W55" s="223">
        <f t="shared" si="85"/>
        <v>0</v>
      </c>
      <c r="X55" s="109">
        <f t="shared" si="85"/>
        <v>0</v>
      </c>
      <c r="Y55" s="109">
        <f t="shared" si="85"/>
        <v>0</v>
      </c>
      <c r="Z55" s="224">
        <f t="shared" si="85"/>
        <v>0</v>
      </c>
      <c r="AA55" s="223">
        <f t="shared" si="85"/>
        <v>0</v>
      </c>
      <c r="AB55" s="109">
        <f t="shared" si="85"/>
        <v>0</v>
      </c>
      <c r="AC55" s="109">
        <f t="shared" si="85"/>
        <v>0</v>
      </c>
      <c r="AD55" s="224">
        <f t="shared" si="85"/>
        <v>0</v>
      </c>
      <c r="AE55" s="223">
        <f t="shared" si="85"/>
        <v>0</v>
      </c>
      <c r="AF55" s="109">
        <f t="shared" si="85"/>
        <v>0</v>
      </c>
      <c r="AG55" s="109">
        <f t="shared" si="85"/>
        <v>0</v>
      </c>
      <c r="AH55" s="224">
        <f t="shared" si="85"/>
        <v>0</v>
      </c>
      <c r="AI55" s="223">
        <f t="shared" si="85"/>
        <v>0</v>
      </c>
      <c r="AJ55" s="109">
        <f t="shared" si="85"/>
        <v>0</v>
      </c>
      <c r="AK55" s="109">
        <f t="shared" si="85"/>
        <v>0</v>
      </c>
      <c r="AL55" s="224">
        <f t="shared" si="85"/>
        <v>0</v>
      </c>
      <c r="AM55" s="223">
        <f t="shared" si="85"/>
        <v>0</v>
      </c>
      <c r="AN55" s="109">
        <f t="shared" si="85"/>
        <v>0</v>
      </c>
      <c r="AO55" s="109">
        <f t="shared" si="85"/>
        <v>0</v>
      </c>
      <c r="AP55" s="224">
        <f t="shared" si="85"/>
        <v>0</v>
      </c>
      <c r="AQ55" s="223">
        <f t="shared" si="85"/>
        <v>0</v>
      </c>
      <c r="AR55" s="109">
        <f t="shared" si="85"/>
        <v>0</v>
      </c>
      <c r="AS55" s="109">
        <f t="shared" si="85"/>
        <v>0</v>
      </c>
      <c r="AT55" s="224">
        <f t="shared" si="85"/>
        <v>0</v>
      </c>
      <c r="AU55" s="223">
        <f t="shared" si="85"/>
        <v>0</v>
      </c>
      <c r="AV55" s="109">
        <f t="shared" si="85"/>
        <v>0</v>
      </c>
      <c r="AW55" s="109">
        <f t="shared" si="85"/>
        <v>0</v>
      </c>
      <c r="AX55" s="231">
        <f t="shared" si="85"/>
        <v>0</v>
      </c>
      <c r="AY55" s="331">
        <f t="shared" si="85"/>
        <v>0.94736842105263153</v>
      </c>
      <c r="AZ55" s="332">
        <f t="shared" si="85"/>
        <v>0.75555555555555554</v>
      </c>
      <c r="BA55" s="332">
        <f t="shared" si="85"/>
        <v>0.69193154034229831</v>
      </c>
      <c r="BB55" s="333">
        <f t="shared" si="85"/>
        <v>0.9157917445706889</v>
      </c>
    </row>
    <row r="56" spans="2:54" s="76" customFormat="1" ht="14.1" customHeight="1" outlineLevel="1">
      <c r="B56" s="281" t="s">
        <v>80</v>
      </c>
      <c r="C56" s="401">
        <f t="shared" ref="C56:F56" si="86">IFERROR(C191/C326,0)</f>
        <v>0.95161290322580649</v>
      </c>
      <c r="D56" s="402">
        <f t="shared" si="86"/>
        <v>0.8904109589041096</v>
      </c>
      <c r="E56" s="402">
        <f t="shared" si="86"/>
        <v>0.59420289855072461</v>
      </c>
      <c r="F56" s="403">
        <f t="shared" si="86"/>
        <v>0.667335562987737</v>
      </c>
      <c r="G56" s="401">
        <f t="shared" ref="G56:BB56" si="87">IFERROR(G191/G326,0)</f>
        <v>0.95161290322580649</v>
      </c>
      <c r="H56" s="402">
        <f t="shared" si="87"/>
        <v>1.0625</v>
      </c>
      <c r="I56" s="402">
        <f t="shared" si="87"/>
        <v>1.1307879772542648</v>
      </c>
      <c r="J56" s="403">
        <f t="shared" si="87"/>
        <v>1.0642710374157787</v>
      </c>
      <c r="K56" s="401">
        <f t="shared" si="87"/>
        <v>0.94054054054054059</v>
      </c>
      <c r="L56" s="402">
        <f t="shared" si="87"/>
        <v>0.2857142857142857</v>
      </c>
      <c r="M56" s="402">
        <f t="shared" si="87"/>
        <v>0.20430107526881722</v>
      </c>
      <c r="N56" s="403">
        <f t="shared" si="87"/>
        <v>0.71505376344086014</v>
      </c>
      <c r="O56" s="401">
        <f t="shared" si="87"/>
        <v>0</v>
      </c>
      <c r="P56" s="402">
        <f t="shared" si="87"/>
        <v>0</v>
      </c>
      <c r="Q56" s="402">
        <f t="shared" si="87"/>
        <v>0</v>
      </c>
      <c r="R56" s="403">
        <f t="shared" si="87"/>
        <v>0</v>
      </c>
      <c r="S56" s="401">
        <f t="shared" si="87"/>
        <v>0</v>
      </c>
      <c r="T56" s="402">
        <f t="shared" si="87"/>
        <v>0</v>
      </c>
      <c r="U56" s="402">
        <f t="shared" si="87"/>
        <v>0</v>
      </c>
      <c r="V56" s="403">
        <f t="shared" si="87"/>
        <v>0</v>
      </c>
      <c r="W56" s="401">
        <f t="shared" si="87"/>
        <v>0</v>
      </c>
      <c r="X56" s="402">
        <f t="shared" si="87"/>
        <v>0</v>
      </c>
      <c r="Y56" s="402">
        <f t="shared" si="87"/>
        <v>0</v>
      </c>
      <c r="Z56" s="403">
        <f t="shared" si="87"/>
        <v>0</v>
      </c>
      <c r="AA56" s="401">
        <f t="shared" si="87"/>
        <v>0</v>
      </c>
      <c r="AB56" s="402">
        <f t="shared" si="87"/>
        <v>0</v>
      </c>
      <c r="AC56" s="402">
        <f t="shared" si="87"/>
        <v>0</v>
      </c>
      <c r="AD56" s="403">
        <f t="shared" si="87"/>
        <v>0</v>
      </c>
      <c r="AE56" s="401">
        <f t="shared" si="87"/>
        <v>0</v>
      </c>
      <c r="AF56" s="402">
        <f t="shared" si="87"/>
        <v>0</v>
      </c>
      <c r="AG56" s="402">
        <f t="shared" si="87"/>
        <v>0</v>
      </c>
      <c r="AH56" s="403">
        <f t="shared" si="87"/>
        <v>0</v>
      </c>
      <c r="AI56" s="401">
        <f t="shared" si="87"/>
        <v>0</v>
      </c>
      <c r="AJ56" s="402">
        <f t="shared" si="87"/>
        <v>0</v>
      </c>
      <c r="AK56" s="402">
        <f t="shared" si="87"/>
        <v>0</v>
      </c>
      <c r="AL56" s="403">
        <f t="shared" si="87"/>
        <v>0</v>
      </c>
      <c r="AM56" s="401">
        <f t="shared" si="87"/>
        <v>0</v>
      </c>
      <c r="AN56" s="402">
        <f t="shared" si="87"/>
        <v>0</v>
      </c>
      <c r="AO56" s="402">
        <f t="shared" si="87"/>
        <v>0</v>
      </c>
      <c r="AP56" s="403">
        <f t="shared" si="87"/>
        <v>0</v>
      </c>
      <c r="AQ56" s="401">
        <f t="shared" si="87"/>
        <v>0</v>
      </c>
      <c r="AR56" s="402">
        <f t="shared" si="87"/>
        <v>0</v>
      </c>
      <c r="AS56" s="402">
        <f t="shared" si="87"/>
        <v>0</v>
      </c>
      <c r="AT56" s="403">
        <f t="shared" si="87"/>
        <v>0</v>
      </c>
      <c r="AU56" s="401">
        <f t="shared" si="87"/>
        <v>0</v>
      </c>
      <c r="AV56" s="402">
        <f t="shared" si="87"/>
        <v>0</v>
      </c>
      <c r="AW56" s="402">
        <f t="shared" si="87"/>
        <v>0</v>
      </c>
      <c r="AX56" s="404">
        <f t="shared" si="87"/>
        <v>0</v>
      </c>
      <c r="AY56" s="322">
        <f t="shared" si="87"/>
        <v>0.94793536804308798</v>
      </c>
      <c r="AZ56" s="323">
        <f t="shared" si="87"/>
        <v>0.74782608695652175</v>
      </c>
      <c r="BA56" s="323">
        <f t="shared" si="87"/>
        <v>0.66905034324942791</v>
      </c>
      <c r="BB56" s="324">
        <f t="shared" si="87"/>
        <v>0.89466034271725836</v>
      </c>
    </row>
    <row r="57" spans="2:54" ht="14.1" customHeight="1" outlineLevel="1">
      <c r="B57" s="282" t="s">
        <v>121</v>
      </c>
      <c r="C57" s="223">
        <f t="shared" ref="C57:F57" si="88">IFERROR(C192/C327,0)</f>
        <v>1.1666666666666667</v>
      </c>
      <c r="D57" s="109">
        <f t="shared" si="88"/>
        <v>0.8571428571428571</v>
      </c>
      <c r="E57" s="109">
        <f t="shared" si="88"/>
        <v>0.59259259259259256</v>
      </c>
      <c r="F57" s="224">
        <f t="shared" si="88"/>
        <v>0.69135802469135799</v>
      </c>
      <c r="G57" s="223">
        <f t="shared" ref="G57:BB57" si="89">IFERROR(G192/G327,0)</f>
        <v>1.1666666666666667</v>
      </c>
      <c r="H57" s="109">
        <f t="shared" si="89"/>
        <v>1.3333333333333333</v>
      </c>
      <c r="I57" s="109">
        <f t="shared" si="89"/>
        <v>1.3734939759036144</v>
      </c>
      <c r="J57" s="224">
        <f t="shared" si="89"/>
        <v>1.0301204819277108</v>
      </c>
      <c r="K57" s="223">
        <f t="shared" si="89"/>
        <v>1.0769230769230769</v>
      </c>
      <c r="L57" s="109">
        <f t="shared" si="89"/>
        <v>0.25</v>
      </c>
      <c r="M57" s="109">
        <f t="shared" si="89"/>
        <v>0.64</v>
      </c>
      <c r="N57" s="224">
        <f t="shared" si="89"/>
        <v>2.56</v>
      </c>
      <c r="O57" s="223">
        <f t="shared" si="89"/>
        <v>0</v>
      </c>
      <c r="P57" s="109">
        <f t="shared" si="89"/>
        <v>0</v>
      </c>
      <c r="Q57" s="109">
        <f t="shared" si="89"/>
        <v>0</v>
      </c>
      <c r="R57" s="224">
        <f t="shared" si="89"/>
        <v>0</v>
      </c>
      <c r="S57" s="223">
        <f t="shared" si="89"/>
        <v>0</v>
      </c>
      <c r="T57" s="109">
        <f t="shared" si="89"/>
        <v>0</v>
      </c>
      <c r="U57" s="109">
        <f t="shared" si="89"/>
        <v>0</v>
      </c>
      <c r="V57" s="224">
        <f t="shared" si="89"/>
        <v>0</v>
      </c>
      <c r="W57" s="223">
        <f t="shared" si="89"/>
        <v>0</v>
      </c>
      <c r="X57" s="109">
        <f t="shared" si="89"/>
        <v>0</v>
      </c>
      <c r="Y57" s="109">
        <f t="shared" si="89"/>
        <v>0</v>
      </c>
      <c r="Z57" s="224">
        <f t="shared" si="89"/>
        <v>0</v>
      </c>
      <c r="AA57" s="223">
        <f t="shared" si="89"/>
        <v>0</v>
      </c>
      <c r="AB57" s="109">
        <f t="shared" si="89"/>
        <v>0</v>
      </c>
      <c r="AC57" s="109">
        <f t="shared" si="89"/>
        <v>0</v>
      </c>
      <c r="AD57" s="224">
        <f t="shared" si="89"/>
        <v>0</v>
      </c>
      <c r="AE57" s="223">
        <f t="shared" si="89"/>
        <v>0</v>
      </c>
      <c r="AF57" s="109">
        <f t="shared" si="89"/>
        <v>0</v>
      </c>
      <c r="AG57" s="109">
        <f t="shared" si="89"/>
        <v>0</v>
      </c>
      <c r="AH57" s="224">
        <f t="shared" si="89"/>
        <v>0</v>
      </c>
      <c r="AI57" s="223">
        <f t="shared" si="89"/>
        <v>0</v>
      </c>
      <c r="AJ57" s="109">
        <f t="shared" si="89"/>
        <v>0</v>
      </c>
      <c r="AK57" s="109">
        <f t="shared" si="89"/>
        <v>0</v>
      </c>
      <c r="AL57" s="224">
        <f t="shared" si="89"/>
        <v>0</v>
      </c>
      <c r="AM57" s="223">
        <f t="shared" si="89"/>
        <v>0</v>
      </c>
      <c r="AN57" s="109">
        <f t="shared" si="89"/>
        <v>0</v>
      </c>
      <c r="AO57" s="109">
        <f t="shared" si="89"/>
        <v>0</v>
      </c>
      <c r="AP57" s="224">
        <f t="shared" si="89"/>
        <v>0</v>
      </c>
      <c r="AQ57" s="223">
        <f t="shared" si="89"/>
        <v>0</v>
      </c>
      <c r="AR57" s="109">
        <f t="shared" si="89"/>
        <v>0</v>
      </c>
      <c r="AS57" s="109">
        <f t="shared" si="89"/>
        <v>0</v>
      </c>
      <c r="AT57" s="224">
        <f t="shared" si="89"/>
        <v>0</v>
      </c>
      <c r="AU57" s="223">
        <f t="shared" si="89"/>
        <v>0</v>
      </c>
      <c r="AV57" s="109">
        <f t="shared" si="89"/>
        <v>0</v>
      </c>
      <c r="AW57" s="109">
        <f t="shared" si="89"/>
        <v>0</v>
      </c>
      <c r="AX57" s="231">
        <f t="shared" si="89"/>
        <v>0</v>
      </c>
      <c r="AY57" s="331">
        <f t="shared" si="89"/>
        <v>1.1351351351351351</v>
      </c>
      <c r="AZ57" s="332">
        <f t="shared" si="89"/>
        <v>0.76190476190476186</v>
      </c>
      <c r="BA57" s="332">
        <f t="shared" si="89"/>
        <v>0.90654205607476634</v>
      </c>
      <c r="BB57" s="333">
        <f t="shared" si="89"/>
        <v>1.189836448598131</v>
      </c>
    </row>
    <row r="58" spans="2:54" ht="14.1" customHeight="1" outlineLevel="1">
      <c r="B58" s="282" t="s">
        <v>79</v>
      </c>
      <c r="C58" s="223">
        <f t="shared" ref="C58:F58" si="90">IFERROR(C193/C328,0)</f>
        <v>0.93506493506493504</v>
      </c>
      <c r="D58" s="109">
        <f t="shared" si="90"/>
        <v>0.57999999999999996</v>
      </c>
      <c r="E58" s="109">
        <f t="shared" si="90"/>
        <v>0.39704329461457233</v>
      </c>
      <c r="F58" s="224">
        <f t="shared" si="90"/>
        <v>0.68455740450788327</v>
      </c>
      <c r="G58" s="223">
        <f t="shared" ref="G58:BB58" si="91">IFERROR(G193/G328,0)</f>
        <v>0.93506493506493504</v>
      </c>
      <c r="H58" s="109">
        <f t="shared" si="91"/>
        <v>0.66666666666666663</v>
      </c>
      <c r="I58" s="109">
        <f t="shared" si="91"/>
        <v>0.68024691358024691</v>
      </c>
      <c r="J58" s="224">
        <f t="shared" si="91"/>
        <v>1.0203703703703704</v>
      </c>
      <c r="K58" s="223">
        <f t="shared" si="91"/>
        <v>0.93333333333333335</v>
      </c>
      <c r="L58" s="109">
        <f t="shared" si="91"/>
        <v>0.55172413793103448</v>
      </c>
      <c r="M58" s="109">
        <f t="shared" si="91"/>
        <v>0.30043859649122806</v>
      </c>
      <c r="N58" s="224">
        <f t="shared" si="91"/>
        <v>0.54454495614035092</v>
      </c>
      <c r="O58" s="223">
        <f t="shared" si="91"/>
        <v>0</v>
      </c>
      <c r="P58" s="109">
        <f t="shared" si="91"/>
        <v>0</v>
      </c>
      <c r="Q58" s="109">
        <f t="shared" si="91"/>
        <v>0</v>
      </c>
      <c r="R58" s="224">
        <f t="shared" si="91"/>
        <v>0</v>
      </c>
      <c r="S58" s="223">
        <f t="shared" si="91"/>
        <v>0</v>
      </c>
      <c r="T58" s="109">
        <f t="shared" si="91"/>
        <v>0</v>
      </c>
      <c r="U58" s="109">
        <f t="shared" si="91"/>
        <v>0</v>
      </c>
      <c r="V58" s="224">
        <f t="shared" si="91"/>
        <v>0</v>
      </c>
      <c r="W58" s="223">
        <f t="shared" si="91"/>
        <v>0</v>
      </c>
      <c r="X58" s="109">
        <f t="shared" si="91"/>
        <v>0</v>
      </c>
      <c r="Y58" s="109">
        <f t="shared" si="91"/>
        <v>0</v>
      </c>
      <c r="Z58" s="224">
        <f t="shared" si="91"/>
        <v>0</v>
      </c>
      <c r="AA58" s="223">
        <f t="shared" si="91"/>
        <v>0</v>
      </c>
      <c r="AB58" s="109">
        <f t="shared" si="91"/>
        <v>0</v>
      </c>
      <c r="AC58" s="109">
        <f t="shared" si="91"/>
        <v>0</v>
      </c>
      <c r="AD58" s="224">
        <f t="shared" si="91"/>
        <v>0</v>
      </c>
      <c r="AE58" s="223">
        <f t="shared" si="91"/>
        <v>0</v>
      </c>
      <c r="AF58" s="109">
        <f t="shared" si="91"/>
        <v>0</v>
      </c>
      <c r="AG58" s="109">
        <f t="shared" si="91"/>
        <v>0</v>
      </c>
      <c r="AH58" s="224">
        <f t="shared" si="91"/>
        <v>0</v>
      </c>
      <c r="AI58" s="223">
        <f t="shared" si="91"/>
        <v>0</v>
      </c>
      <c r="AJ58" s="109">
        <f t="shared" si="91"/>
        <v>0</v>
      </c>
      <c r="AK58" s="109">
        <f t="shared" si="91"/>
        <v>0</v>
      </c>
      <c r="AL58" s="224">
        <f t="shared" si="91"/>
        <v>0</v>
      </c>
      <c r="AM58" s="223">
        <f t="shared" si="91"/>
        <v>0</v>
      </c>
      <c r="AN58" s="109">
        <f t="shared" si="91"/>
        <v>0</v>
      </c>
      <c r="AO58" s="109">
        <f t="shared" si="91"/>
        <v>0</v>
      </c>
      <c r="AP58" s="224">
        <f t="shared" si="91"/>
        <v>0</v>
      </c>
      <c r="AQ58" s="223">
        <f t="shared" si="91"/>
        <v>0</v>
      </c>
      <c r="AR58" s="109">
        <f t="shared" si="91"/>
        <v>0</v>
      </c>
      <c r="AS58" s="109">
        <f t="shared" si="91"/>
        <v>0</v>
      </c>
      <c r="AT58" s="224">
        <f t="shared" si="91"/>
        <v>0</v>
      </c>
      <c r="AU58" s="223">
        <f t="shared" si="91"/>
        <v>0</v>
      </c>
      <c r="AV58" s="109">
        <f t="shared" si="91"/>
        <v>0</v>
      </c>
      <c r="AW58" s="109">
        <f t="shared" si="91"/>
        <v>0</v>
      </c>
      <c r="AX58" s="231">
        <f t="shared" si="91"/>
        <v>0</v>
      </c>
      <c r="AY58" s="331">
        <f t="shared" si="91"/>
        <v>0.93449781659388642</v>
      </c>
      <c r="AZ58" s="332">
        <f t="shared" si="91"/>
        <v>0.60629921259842523</v>
      </c>
      <c r="BA58" s="332">
        <f t="shared" si="91"/>
        <v>0.48079530049706282</v>
      </c>
      <c r="BB58" s="333">
        <f t="shared" si="91"/>
        <v>0.79300004107957123</v>
      </c>
    </row>
    <row r="59" spans="2:54" ht="14.1" customHeight="1" outlineLevel="1">
      <c r="B59" s="282" t="s">
        <v>78</v>
      </c>
      <c r="C59" s="223">
        <f t="shared" ref="C59:F59" si="92">IFERROR(C194/C329,0)</f>
        <v>0.93814432989690721</v>
      </c>
      <c r="D59" s="109">
        <f t="shared" si="92"/>
        <v>1.875</v>
      </c>
      <c r="E59" s="109">
        <f t="shared" si="92"/>
        <v>1.4672897196261683</v>
      </c>
      <c r="F59" s="224">
        <f t="shared" si="92"/>
        <v>0.78255451713395641</v>
      </c>
      <c r="G59" s="223">
        <f t="shared" ref="G59:BB59" si="93">IFERROR(G194/G329,0)</f>
        <v>0.93814432989690721</v>
      </c>
      <c r="H59" s="109">
        <f t="shared" si="93"/>
        <v>1.7307692307692308</v>
      </c>
      <c r="I59" s="109">
        <f t="shared" si="93"/>
        <v>2.1508875739644973</v>
      </c>
      <c r="J59" s="224">
        <f t="shared" si="93"/>
        <v>1.2427350427350428</v>
      </c>
      <c r="K59" s="223">
        <f t="shared" si="93"/>
        <v>0.92783505154639179</v>
      </c>
      <c r="L59" s="109">
        <f t="shared" si="93"/>
        <v>0.1</v>
      </c>
      <c r="M59" s="109">
        <f t="shared" si="93"/>
        <v>7.7369439071566737E-2</v>
      </c>
      <c r="N59" s="224">
        <f t="shared" si="93"/>
        <v>0.77369439071566726</v>
      </c>
      <c r="O59" s="223">
        <f t="shared" si="93"/>
        <v>0</v>
      </c>
      <c r="P59" s="109">
        <f t="shared" si="93"/>
        <v>0</v>
      </c>
      <c r="Q59" s="109">
        <f t="shared" si="93"/>
        <v>0</v>
      </c>
      <c r="R59" s="224">
        <f t="shared" si="93"/>
        <v>0</v>
      </c>
      <c r="S59" s="223">
        <f t="shared" si="93"/>
        <v>0</v>
      </c>
      <c r="T59" s="109">
        <f t="shared" si="93"/>
        <v>0</v>
      </c>
      <c r="U59" s="109">
        <f t="shared" si="93"/>
        <v>0</v>
      </c>
      <c r="V59" s="224">
        <f t="shared" si="93"/>
        <v>0</v>
      </c>
      <c r="W59" s="223">
        <f t="shared" si="93"/>
        <v>0</v>
      </c>
      <c r="X59" s="109">
        <f t="shared" si="93"/>
        <v>0</v>
      </c>
      <c r="Y59" s="109">
        <f t="shared" si="93"/>
        <v>0</v>
      </c>
      <c r="Z59" s="224">
        <f t="shared" si="93"/>
        <v>0</v>
      </c>
      <c r="AA59" s="223">
        <f t="shared" si="93"/>
        <v>0</v>
      </c>
      <c r="AB59" s="109">
        <f t="shared" si="93"/>
        <v>0</v>
      </c>
      <c r="AC59" s="109">
        <f t="shared" si="93"/>
        <v>0</v>
      </c>
      <c r="AD59" s="224">
        <f t="shared" si="93"/>
        <v>0</v>
      </c>
      <c r="AE59" s="223">
        <f t="shared" si="93"/>
        <v>0</v>
      </c>
      <c r="AF59" s="109">
        <f t="shared" si="93"/>
        <v>0</v>
      </c>
      <c r="AG59" s="109">
        <f t="shared" si="93"/>
        <v>0</v>
      </c>
      <c r="AH59" s="224">
        <f t="shared" si="93"/>
        <v>0</v>
      </c>
      <c r="AI59" s="223">
        <f t="shared" si="93"/>
        <v>0</v>
      </c>
      <c r="AJ59" s="109">
        <f t="shared" si="93"/>
        <v>0</v>
      </c>
      <c r="AK59" s="109">
        <f t="shared" si="93"/>
        <v>0</v>
      </c>
      <c r="AL59" s="224">
        <f t="shared" si="93"/>
        <v>0</v>
      </c>
      <c r="AM59" s="223">
        <f t="shared" si="93"/>
        <v>0</v>
      </c>
      <c r="AN59" s="109">
        <f t="shared" si="93"/>
        <v>0</v>
      </c>
      <c r="AO59" s="109">
        <f t="shared" si="93"/>
        <v>0</v>
      </c>
      <c r="AP59" s="224">
        <f t="shared" si="93"/>
        <v>0</v>
      </c>
      <c r="AQ59" s="223">
        <f t="shared" si="93"/>
        <v>0</v>
      </c>
      <c r="AR59" s="109">
        <f t="shared" si="93"/>
        <v>0</v>
      </c>
      <c r="AS59" s="109">
        <f t="shared" si="93"/>
        <v>0</v>
      </c>
      <c r="AT59" s="224">
        <f t="shared" si="93"/>
        <v>0</v>
      </c>
      <c r="AU59" s="223">
        <f t="shared" si="93"/>
        <v>0</v>
      </c>
      <c r="AV59" s="109">
        <f t="shared" si="93"/>
        <v>0</v>
      </c>
      <c r="AW59" s="109">
        <f t="shared" si="93"/>
        <v>0</v>
      </c>
      <c r="AX59" s="231">
        <f t="shared" si="93"/>
        <v>0</v>
      </c>
      <c r="AY59" s="331">
        <f t="shared" si="93"/>
        <v>0.93470790378006874</v>
      </c>
      <c r="AZ59" s="332">
        <f t="shared" si="93"/>
        <v>0.96341463414634143</v>
      </c>
      <c r="BA59" s="332">
        <f t="shared" si="93"/>
        <v>1.0112254443405051</v>
      </c>
      <c r="BB59" s="333">
        <f t="shared" si="93"/>
        <v>1.0496264105812838</v>
      </c>
    </row>
    <row r="60" spans="2:54" s="76" customFormat="1" ht="14.1" customHeight="1" outlineLevel="1">
      <c r="B60" s="281" t="s">
        <v>77</v>
      </c>
      <c r="C60" s="401">
        <f t="shared" ref="C60:F60" si="94">IFERROR(C195/C330,0)</f>
        <v>0.98554913294797686</v>
      </c>
      <c r="D60" s="402">
        <f t="shared" si="94"/>
        <v>0.62457337883959041</v>
      </c>
      <c r="E60" s="402">
        <f t="shared" si="94"/>
        <v>0.38404078728954233</v>
      </c>
      <c r="F60" s="403">
        <f t="shared" si="94"/>
        <v>0.61488497637068806</v>
      </c>
      <c r="G60" s="401">
        <f t="shared" ref="G60:BB60" si="95">IFERROR(G195/G330,0)</f>
        <v>0.97976878612716767</v>
      </c>
      <c r="H60" s="402">
        <f t="shared" si="95"/>
        <v>0.98355263157894735</v>
      </c>
      <c r="I60" s="402">
        <f t="shared" si="95"/>
        <v>1.1469482529854047</v>
      </c>
      <c r="J60" s="403">
        <f t="shared" si="95"/>
        <v>1.1661279896574015</v>
      </c>
      <c r="K60" s="401">
        <f t="shared" si="95"/>
        <v>0.97101449275362317</v>
      </c>
      <c r="L60" s="402">
        <f t="shared" si="95"/>
        <v>1.3771929824561404</v>
      </c>
      <c r="M60" s="402">
        <f t="shared" si="95"/>
        <v>0.97911227154046998</v>
      </c>
      <c r="N60" s="403">
        <f t="shared" si="95"/>
        <v>0.71094776404849414</v>
      </c>
      <c r="O60" s="401">
        <f t="shared" si="95"/>
        <v>0</v>
      </c>
      <c r="P60" s="402">
        <f t="shared" si="95"/>
        <v>0</v>
      </c>
      <c r="Q60" s="402">
        <f t="shared" si="95"/>
        <v>0</v>
      </c>
      <c r="R60" s="403">
        <f t="shared" si="95"/>
        <v>0</v>
      </c>
      <c r="S60" s="401">
        <f t="shared" si="95"/>
        <v>0</v>
      </c>
      <c r="T60" s="402">
        <f t="shared" si="95"/>
        <v>0</v>
      </c>
      <c r="U60" s="402">
        <f t="shared" si="95"/>
        <v>0</v>
      </c>
      <c r="V60" s="403">
        <f t="shared" si="95"/>
        <v>0</v>
      </c>
      <c r="W60" s="401">
        <f t="shared" si="95"/>
        <v>0</v>
      </c>
      <c r="X60" s="402">
        <f t="shared" si="95"/>
        <v>0</v>
      </c>
      <c r="Y60" s="402">
        <f t="shared" si="95"/>
        <v>0</v>
      </c>
      <c r="Z60" s="403">
        <f t="shared" si="95"/>
        <v>0</v>
      </c>
      <c r="AA60" s="401">
        <f t="shared" si="95"/>
        <v>0</v>
      </c>
      <c r="AB60" s="402">
        <f t="shared" si="95"/>
        <v>0</v>
      </c>
      <c r="AC60" s="402">
        <f t="shared" si="95"/>
        <v>0</v>
      </c>
      <c r="AD60" s="403">
        <f t="shared" si="95"/>
        <v>0</v>
      </c>
      <c r="AE60" s="401">
        <f t="shared" si="95"/>
        <v>0</v>
      </c>
      <c r="AF60" s="402">
        <f t="shared" si="95"/>
        <v>0</v>
      </c>
      <c r="AG60" s="402">
        <f t="shared" si="95"/>
        <v>0</v>
      </c>
      <c r="AH60" s="403">
        <f t="shared" si="95"/>
        <v>0</v>
      </c>
      <c r="AI60" s="401">
        <f t="shared" si="95"/>
        <v>0</v>
      </c>
      <c r="AJ60" s="402">
        <f t="shared" si="95"/>
        <v>0</v>
      </c>
      <c r="AK60" s="402">
        <f t="shared" si="95"/>
        <v>0</v>
      </c>
      <c r="AL60" s="403">
        <f t="shared" si="95"/>
        <v>0</v>
      </c>
      <c r="AM60" s="401">
        <f t="shared" si="95"/>
        <v>0</v>
      </c>
      <c r="AN60" s="402">
        <f t="shared" si="95"/>
        <v>0</v>
      </c>
      <c r="AO60" s="402">
        <f t="shared" si="95"/>
        <v>0</v>
      </c>
      <c r="AP60" s="403">
        <f t="shared" si="95"/>
        <v>0</v>
      </c>
      <c r="AQ60" s="401">
        <f t="shared" si="95"/>
        <v>0</v>
      </c>
      <c r="AR60" s="402">
        <f t="shared" si="95"/>
        <v>0</v>
      </c>
      <c r="AS60" s="402">
        <f t="shared" si="95"/>
        <v>0</v>
      </c>
      <c r="AT60" s="403">
        <f t="shared" si="95"/>
        <v>0</v>
      </c>
      <c r="AU60" s="401">
        <f t="shared" si="95"/>
        <v>0</v>
      </c>
      <c r="AV60" s="402">
        <f t="shared" si="95"/>
        <v>0</v>
      </c>
      <c r="AW60" s="402">
        <f t="shared" si="95"/>
        <v>0</v>
      </c>
      <c r="AX60" s="404">
        <f t="shared" si="95"/>
        <v>0</v>
      </c>
      <c r="AY60" s="322">
        <f t="shared" si="95"/>
        <v>0.97878495660559306</v>
      </c>
      <c r="AZ60" s="323">
        <f t="shared" si="95"/>
        <v>0.89873417721518989</v>
      </c>
      <c r="BA60" s="323">
        <f t="shared" si="95"/>
        <v>0.8086846460909356</v>
      </c>
      <c r="BB60" s="324">
        <f t="shared" si="95"/>
        <v>0.89980404283357629</v>
      </c>
    </row>
    <row r="61" spans="2:54" ht="14.1" customHeight="1" outlineLevel="1">
      <c r="B61" s="282" t="s">
        <v>73</v>
      </c>
      <c r="C61" s="223">
        <f t="shared" ref="C61:F61" si="96">IFERROR(C196/C331,0)</f>
        <v>1</v>
      </c>
      <c r="D61" s="109">
        <f t="shared" si="96"/>
        <v>0.74285714285714288</v>
      </c>
      <c r="E61" s="109">
        <f t="shared" si="96"/>
        <v>0.48308668076109934</v>
      </c>
      <c r="F61" s="224">
        <f t="shared" si="96"/>
        <v>0.65030899333224912</v>
      </c>
      <c r="G61" s="223">
        <f t="shared" ref="G61:BB61" si="97">IFERROR(G196/G331,0)</f>
        <v>1</v>
      </c>
      <c r="H61" s="109">
        <f t="shared" si="97"/>
        <v>0.875</v>
      </c>
      <c r="I61" s="109">
        <f t="shared" si="97"/>
        <v>0.85201793721973096</v>
      </c>
      <c r="J61" s="224">
        <f t="shared" si="97"/>
        <v>0.97373478539397817</v>
      </c>
      <c r="K61" s="223">
        <f t="shared" si="97"/>
        <v>0.97727272727272729</v>
      </c>
      <c r="L61" s="109">
        <f t="shared" si="97"/>
        <v>0.95</v>
      </c>
      <c r="M61" s="109">
        <f t="shared" si="97"/>
        <v>1.0278551532033426</v>
      </c>
      <c r="N61" s="224">
        <f t="shared" si="97"/>
        <v>1.0819527928456238</v>
      </c>
      <c r="O61" s="223">
        <f t="shared" si="97"/>
        <v>0</v>
      </c>
      <c r="P61" s="109">
        <f t="shared" si="97"/>
        <v>0</v>
      </c>
      <c r="Q61" s="109">
        <f t="shared" si="97"/>
        <v>0</v>
      </c>
      <c r="R61" s="224">
        <f t="shared" si="97"/>
        <v>0</v>
      </c>
      <c r="S61" s="223">
        <f t="shared" si="97"/>
        <v>0</v>
      </c>
      <c r="T61" s="109">
        <f t="shared" si="97"/>
        <v>0</v>
      </c>
      <c r="U61" s="109">
        <f t="shared" si="97"/>
        <v>0</v>
      </c>
      <c r="V61" s="224">
        <f t="shared" si="97"/>
        <v>0</v>
      </c>
      <c r="W61" s="223">
        <f t="shared" si="97"/>
        <v>0</v>
      </c>
      <c r="X61" s="109">
        <f t="shared" si="97"/>
        <v>0</v>
      </c>
      <c r="Y61" s="109">
        <f t="shared" si="97"/>
        <v>0</v>
      </c>
      <c r="Z61" s="224">
        <f t="shared" si="97"/>
        <v>0</v>
      </c>
      <c r="AA61" s="223">
        <f t="shared" si="97"/>
        <v>0</v>
      </c>
      <c r="AB61" s="109">
        <f t="shared" si="97"/>
        <v>0</v>
      </c>
      <c r="AC61" s="109">
        <f t="shared" si="97"/>
        <v>0</v>
      </c>
      <c r="AD61" s="224">
        <f t="shared" si="97"/>
        <v>0</v>
      </c>
      <c r="AE61" s="223">
        <f t="shared" si="97"/>
        <v>0</v>
      </c>
      <c r="AF61" s="109">
        <f t="shared" si="97"/>
        <v>0</v>
      </c>
      <c r="AG61" s="109">
        <f t="shared" si="97"/>
        <v>0</v>
      </c>
      <c r="AH61" s="224">
        <f t="shared" si="97"/>
        <v>0</v>
      </c>
      <c r="AI61" s="223">
        <f t="shared" si="97"/>
        <v>0</v>
      </c>
      <c r="AJ61" s="109">
        <f t="shared" si="97"/>
        <v>0</v>
      </c>
      <c r="AK61" s="109">
        <f t="shared" si="97"/>
        <v>0</v>
      </c>
      <c r="AL61" s="224">
        <f t="shared" si="97"/>
        <v>0</v>
      </c>
      <c r="AM61" s="223">
        <f t="shared" si="97"/>
        <v>0</v>
      </c>
      <c r="AN61" s="109">
        <f t="shared" si="97"/>
        <v>0</v>
      </c>
      <c r="AO61" s="109">
        <f t="shared" si="97"/>
        <v>0</v>
      </c>
      <c r="AP61" s="224">
        <f t="shared" si="97"/>
        <v>0</v>
      </c>
      <c r="AQ61" s="223">
        <f t="shared" si="97"/>
        <v>0</v>
      </c>
      <c r="AR61" s="109">
        <f t="shared" si="97"/>
        <v>0</v>
      </c>
      <c r="AS61" s="109">
        <f t="shared" si="97"/>
        <v>0</v>
      </c>
      <c r="AT61" s="224">
        <f t="shared" si="97"/>
        <v>0</v>
      </c>
      <c r="AU61" s="223">
        <f t="shared" si="97"/>
        <v>0</v>
      </c>
      <c r="AV61" s="109">
        <f t="shared" si="97"/>
        <v>0</v>
      </c>
      <c r="AW61" s="109">
        <f t="shared" si="97"/>
        <v>0</v>
      </c>
      <c r="AX61" s="231">
        <f t="shared" si="97"/>
        <v>0</v>
      </c>
      <c r="AY61" s="331">
        <f t="shared" si="97"/>
        <v>0.99242424242424243</v>
      </c>
      <c r="AZ61" s="332">
        <f t="shared" si="97"/>
        <v>0.83908045977011492</v>
      </c>
      <c r="BA61" s="332">
        <f t="shared" si="97"/>
        <v>0.72189349112426038</v>
      </c>
      <c r="BB61" s="333">
        <f t="shared" si="97"/>
        <v>0.860338818189187</v>
      </c>
    </row>
    <row r="62" spans="2:54" ht="14.1" customHeight="1" outlineLevel="1">
      <c r="B62" s="282" t="s">
        <v>76</v>
      </c>
      <c r="C62" s="223">
        <f t="shared" ref="C62:F62" si="98">IFERROR(C197/C332,0)</f>
        <v>0.97435897435897434</v>
      </c>
      <c r="D62" s="109">
        <f t="shared" si="98"/>
        <v>0.72972972972972971</v>
      </c>
      <c r="E62" s="109">
        <f t="shared" si="98"/>
        <v>0.56568047337278105</v>
      </c>
      <c r="F62" s="224">
        <f t="shared" si="98"/>
        <v>0.77519175980714439</v>
      </c>
      <c r="G62" s="223">
        <f t="shared" ref="G62:BB62" si="99">IFERROR(G197/G332,0)</f>
        <v>0.97435897435897434</v>
      </c>
      <c r="H62" s="109">
        <f t="shared" si="99"/>
        <v>0.9358974358974359</v>
      </c>
      <c r="I62" s="109">
        <f t="shared" si="99"/>
        <v>0.96400496483243692</v>
      </c>
      <c r="J62" s="224">
        <f t="shared" si="99"/>
        <v>1.0300327021497271</v>
      </c>
      <c r="K62" s="223">
        <f t="shared" si="99"/>
        <v>0.96153846153846156</v>
      </c>
      <c r="L62" s="109">
        <f t="shared" si="99"/>
        <v>0.66176470588235292</v>
      </c>
      <c r="M62" s="109">
        <f t="shared" si="99"/>
        <v>0.34653465346534651</v>
      </c>
      <c r="N62" s="224">
        <f t="shared" si="99"/>
        <v>0.52365236523652359</v>
      </c>
      <c r="O62" s="223">
        <f t="shared" si="99"/>
        <v>0</v>
      </c>
      <c r="P62" s="109">
        <f t="shared" si="99"/>
        <v>0</v>
      </c>
      <c r="Q62" s="109">
        <f t="shared" si="99"/>
        <v>0</v>
      </c>
      <c r="R62" s="224">
        <f t="shared" si="99"/>
        <v>0</v>
      </c>
      <c r="S62" s="223">
        <f t="shared" si="99"/>
        <v>0</v>
      </c>
      <c r="T62" s="109">
        <f t="shared" si="99"/>
        <v>0</v>
      </c>
      <c r="U62" s="109">
        <f t="shared" si="99"/>
        <v>0</v>
      </c>
      <c r="V62" s="224">
        <f t="shared" si="99"/>
        <v>0</v>
      </c>
      <c r="W62" s="223">
        <f t="shared" si="99"/>
        <v>0</v>
      </c>
      <c r="X62" s="109">
        <f t="shared" si="99"/>
        <v>0</v>
      </c>
      <c r="Y62" s="109">
        <f t="shared" si="99"/>
        <v>0</v>
      </c>
      <c r="Z62" s="224">
        <f t="shared" si="99"/>
        <v>0</v>
      </c>
      <c r="AA62" s="223">
        <f t="shared" si="99"/>
        <v>0</v>
      </c>
      <c r="AB62" s="109">
        <f t="shared" si="99"/>
        <v>0</v>
      </c>
      <c r="AC62" s="109">
        <f t="shared" si="99"/>
        <v>0</v>
      </c>
      <c r="AD62" s="224">
        <f t="shared" si="99"/>
        <v>0</v>
      </c>
      <c r="AE62" s="223">
        <f t="shared" si="99"/>
        <v>0</v>
      </c>
      <c r="AF62" s="109">
        <f t="shared" si="99"/>
        <v>0</v>
      </c>
      <c r="AG62" s="109">
        <f t="shared" si="99"/>
        <v>0</v>
      </c>
      <c r="AH62" s="224">
        <f t="shared" si="99"/>
        <v>0</v>
      </c>
      <c r="AI62" s="223">
        <f t="shared" si="99"/>
        <v>0</v>
      </c>
      <c r="AJ62" s="109">
        <f t="shared" si="99"/>
        <v>0</v>
      </c>
      <c r="AK62" s="109">
        <f t="shared" si="99"/>
        <v>0</v>
      </c>
      <c r="AL62" s="224">
        <f t="shared" si="99"/>
        <v>0</v>
      </c>
      <c r="AM62" s="223">
        <f t="shared" si="99"/>
        <v>0</v>
      </c>
      <c r="AN62" s="109">
        <f t="shared" si="99"/>
        <v>0</v>
      </c>
      <c r="AO62" s="109">
        <f t="shared" si="99"/>
        <v>0</v>
      </c>
      <c r="AP62" s="224">
        <f t="shared" si="99"/>
        <v>0</v>
      </c>
      <c r="AQ62" s="223">
        <f t="shared" si="99"/>
        <v>0</v>
      </c>
      <c r="AR62" s="109">
        <f t="shared" si="99"/>
        <v>0</v>
      </c>
      <c r="AS62" s="109">
        <f t="shared" si="99"/>
        <v>0</v>
      </c>
      <c r="AT62" s="224">
        <f t="shared" si="99"/>
        <v>0</v>
      </c>
      <c r="AU62" s="223">
        <f t="shared" si="99"/>
        <v>0</v>
      </c>
      <c r="AV62" s="109">
        <f t="shared" si="99"/>
        <v>0</v>
      </c>
      <c r="AW62" s="109">
        <f t="shared" si="99"/>
        <v>0</v>
      </c>
      <c r="AX62" s="231">
        <f t="shared" si="99"/>
        <v>0</v>
      </c>
      <c r="AY62" s="331">
        <f t="shared" si="99"/>
        <v>0.97008547008547008</v>
      </c>
      <c r="AZ62" s="332">
        <f t="shared" si="99"/>
        <v>0.78181818181818186</v>
      </c>
      <c r="BA62" s="332">
        <f t="shared" si="99"/>
        <v>0.63623639191290826</v>
      </c>
      <c r="BB62" s="333">
        <f t="shared" si="99"/>
        <v>0.81379073384209188</v>
      </c>
    </row>
    <row r="63" spans="2:54" ht="14.1" customHeight="1" outlineLevel="1">
      <c r="B63" s="282" t="s">
        <v>74</v>
      </c>
      <c r="C63" s="223">
        <f t="shared" ref="C63:F63" si="100">IFERROR(C198/C333,0)</f>
        <v>0.9642857142857143</v>
      </c>
      <c r="D63" s="109">
        <f t="shared" si="100"/>
        <v>0.45962732919254656</v>
      </c>
      <c r="E63" s="109">
        <f t="shared" si="100"/>
        <v>0.20143613000755858</v>
      </c>
      <c r="F63" s="224">
        <f t="shared" si="100"/>
        <v>0.43825968825968825</v>
      </c>
      <c r="G63" s="223">
        <f t="shared" ref="G63:BB63" si="101">IFERROR(G198/G333,0)</f>
        <v>0.95408163265306123</v>
      </c>
      <c r="H63" s="109">
        <f t="shared" si="101"/>
        <v>1.0059523809523809</v>
      </c>
      <c r="I63" s="109">
        <f t="shared" si="101"/>
        <v>1.34431842499465</v>
      </c>
      <c r="J63" s="224">
        <f t="shared" si="101"/>
        <v>1.3363638781011906</v>
      </c>
      <c r="K63" s="223">
        <f t="shared" si="101"/>
        <v>0.94871794871794868</v>
      </c>
      <c r="L63" s="109">
        <f t="shared" si="101"/>
        <v>20.25</v>
      </c>
      <c r="M63" s="109">
        <f t="shared" si="101"/>
        <v>58.142857142857146</v>
      </c>
      <c r="N63" s="224">
        <f t="shared" si="101"/>
        <v>2.871252204585538</v>
      </c>
      <c r="O63" s="223">
        <f t="shared" si="101"/>
        <v>0</v>
      </c>
      <c r="P63" s="109">
        <f t="shared" si="101"/>
        <v>0</v>
      </c>
      <c r="Q63" s="109">
        <f t="shared" si="101"/>
        <v>0</v>
      </c>
      <c r="R63" s="224">
        <f t="shared" si="101"/>
        <v>0</v>
      </c>
      <c r="S63" s="223">
        <f t="shared" si="101"/>
        <v>0</v>
      </c>
      <c r="T63" s="109">
        <f t="shared" si="101"/>
        <v>0</v>
      </c>
      <c r="U63" s="109">
        <f t="shared" si="101"/>
        <v>0</v>
      </c>
      <c r="V63" s="224">
        <f t="shared" si="101"/>
        <v>0</v>
      </c>
      <c r="W63" s="223">
        <f t="shared" si="101"/>
        <v>0</v>
      </c>
      <c r="X63" s="109">
        <f t="shared" si="101"/>
        <v>0</v>
      </c>
      <c r="Y63" s="109">
        <f t="shared" si="101"/>
        <v>0</v>
      </c>
      <c r="Z63" s="224">
        <f t="shared" si="101"/>
        <v>0</v>
      </c>
      <c r="AA63" s="223">
        <f t="shared" si="101"/>
        <v>0</v>
      </c>
      <c r="AB63" s="109">
        <f t="shared" si="101"/>
        <v>0</v>
      </c>
      <c r="AC63" s="109">
        <f t="shared" si="101"/>
        <v>0</v>
      </c>
      <c r="AD63" s="224">
        <f t="shared" si="101"/>
        <v>0</v>
      </c>
      <c r="AE63" s="223">
        <f t="shared" si="101"/>
        <v>0</v>
      </c>
      <c r="AF63" s="109">
        <f t="shared" si="101"/>
        <v>0</v>
      </c>
      <c r="AG63" s="109">
        <f t="shared" si="101"/>
        <v>0</v>
      </c>
      <c r="AH63" s="224">
        <f t="shared" si="101"/>
        <v>0</v>
      </c>
      <c r="AI63" s="223">
        <f t="shared" si="101"/>
        <v>0</v>
      </c>
      <c r="AJ63" s="109">
        <f t="shared" si="101"/>
        <v>0</v>
      </c>
      <c r="AK63" s="109">
        <f t="shared" si="101"/>
        <v>0</v>
      </c>
      <c r="AL63" s="224">
        <f t="shared" si="101"/>
        <v>0</v>
      </c>
      <c r="AM63" s="223">
        <f t="shared" si="101"/>
        <v>0</v>
      </c>
      <c r="AN63" s="109">
        <f t="shared" si="101"/>
        <v>0</v>
      </c>
      <c r="AO63" s="109">
        <f t="shared" si="101"/>
        <v>0</v>
      </c>
      <c r="AP63" s="224">
        <f t="shared" si="101"/>
        <v>0</v>
      </c>
      <c r="AQ63" s="223">
        <f t="shared" si="101"/>
        <v>0</v>
      </c>
      <c r="AR63" s="109">
        <f t="shared" si="101"/>
        <v>0</v>
      </c>
      <c r="AS63" s="109">
        <f t="shared" si="101"/>
        <v>0</v>
      </c>
      <c r="AT63" s="224">
        <f t="shared" si="101"/>
        <v>0</v>
      </c>
      <c r="AU63" s="223">
        <f t="shared" si="101"/>
        <v>0</v>
      </c>
      <c r="AV63" s="109">
        <f t="shared" si="101"/>
        <v>0</v>
      </c>
      <c r="AW63" s="109">
        <f t="shared" si="101"/>
        <v>0</v>
      </c>
      <c r="AX63" s="231">
        <f t="shared" si="101"/>
        <v>0</v>
      </c>
      <c r="AY63" s="331">
        <f t="shared" si="101"/>
        <v>0.95570698466780235</v>
      </c>
      <c r="AZ63" s="332">
        <f t="shared" si="101"/>
        <v>0.97297297297297303</v>
      </c>
      <c r="BA63" s="332">
        <f t="shared" si="101"/>
        <v>0.89822876013209252</v>
      </c>
      <c r="BB63" s="333">
        <f t="shared" si="101"/>
        <v>0.92317955902465054</v>
      </c>
    </row>
    <row r="64" spans="2:54" ht="14.1" customHeight="1" outlineLevel="1">
      <c r="B64" s="282" t="s">
        <v>75</v>
      </c>
      <c r="C64" s="223">
        <f t="shared" ref="C64:F64" si="102">IFERROR(C199/C334,0)</f>
        <v>1.1428571428571428</v>
      </c>
      <c r="D64" s="109">
        <f t="shared" si="102"/>
        <v>1.2608695652173914</v>
      </c>
      <c r="E64" s="109">
        <f t="shared" si="102"/>
        <v>1.5019762845849802</v>
      </c>
      <c r="F64" s="224">
        <f t="shared" si="102"/>
        <v>1.1912225705329154</v>
      </c>
      <c r="G64" s="223">
        <f t="shared" ref="G64:BB64" si="103">IFERROR(G199/G334,0)</f>
        <v>1.1428571428571428</v>
      </c>
      <c r="H64" s="109">
        <f t="shared" si="103"/>
        <v>1.1153846153846154</v>
      </c>
      <c r="I64" s="109">
        <f t="shared" si="103"/>
        <v>0.94256120527306964</v>
      </c>
      <c r="J64" s="224">
        <f t="shared" si="103"/>
        <v>0.84505487369309684</v>
      </c>
      <c r="K64" s="223">
        <f t="shared" si="103"/>
        <v>1.1428571428571428</v>
      </c>
      <c r="L64" s="109">
        <f t="shared" si="103"/>
        <v>0.54545454545454541</v>
      </c>
      <c r="M64" s="109">
        <f t="shared" si="103"/>
        <v>0.55932203389830504</v>
      </c>
      <c r="N64" s="224">
        <f t="shared" si="103"/>
        <v>1.0254237288135595</v>
      </c>
      <c r="O64" s="223">
        <f t="shared" si="103"/>
        <v>0</v>
      </c>
      <c r="P64" s="109">
        <f t="shared" si="103"/>
        <v>0</v>
      </c>
      <c r="Q64" s="109">
        <f t="shared" si="103"/>
        <v>0</v>
      </c>
      <c r="R64" s="224">
        <f t="shared" si="103"/>
        <v>0</v>
      </c>
      <c r="S64" s="223">
        <f t="shared" si="103"/>
        <v>0</v>
      </c>
      <c r="T64" s="109">
        <f t="shared" si="103"/>
        <v>0</v>
      </c>
      <c r="U64" s="109">
        <f t="shared" si="103"/>
        <v>0</v>
      </c>
      <c r="V64" s="224">
        <f t="shared" si="103"/>
        <v>0</v>
      </c>
      <c r="W64" s="223">
        <f t="shared" si="103"/>
        <v>0</v>
      </c>
      <c r="X64" s="109">
        <f t="shared" si="103"/>
        <v>0</v>
      </c>
      <c r="Y64" s="109">
        <f t="shared" si="103"/>
        <v>0</v>
      </c>
      <c r="Z64" s="224">
        <f t="shared" si="103"/>
        <v>0</v>
      </c>
      <c r="AA64" s="223">
        <f t="shared" si="103"/>
        <v>0</v>
      </c>
      <c r="AB64" s="109">
        <f t="shared" si="103"/>
        <v>0</v>
      </c>
      <c r="AC64" s="109">
        <f t="shared" si="103"/>
        <v>0</v>
      </c>
      <c r="AD64" s="224">
        <f t="shared" si="103"/>
        <v>0</v>
      </c>
      <c r="AE64" s="223">
        <f t="shared" si="103"/>
        <v>0</v>
      </c>
      <c r="AF64" s="109">
        <f t="shared" si="103"/>
        <v>0</v>
      </c>
      <c r="AG64" s="109">
        <f t="shared" si="103"/>
        <v>0</v>
      </c>
      <c r="AH64" s="224">
        <f t="shared" si="103"/>
        <v>0</v>
      </c>
      <c r="AI64" s="223">
        <f t="shared" si="103"/>
        <v>0</v>
      </c>
      <c r="AJ64" s="109">
        <f t="shared" si="103"/>
        <v>0</v>
      </c>
      <c r="AK64" s="109">
        <f t="shared" si="103"/>
        <v>0</v>
      </c>
      <c r="AL64" s="224">
        <f t="shared" si="103"/>
        <v>0</v>
      </c>
      <c r="AM64" s="223">
        <f t="shared" si="103"/>
        <v>0</v>
      </c>
      <c r="AN64" s="109">
        <f t="shared" si="103"/>
        <v>0</v>
      </c>
      <c r="AO64" s="109">
        <f t="shared" si="103"/>
        <v>0</v>
      </c>
      <c r="AP64" s="224">
        <f t="shared" si="103"/>
        <v>0</v>
      </c>
      <c r="AQ64" s="223">
        <f t="shared" si="103"/>
        <v>0</v>
      </c>
      <c r="AR64" s="109">
        <f t="shared" si="103"/>
        <v>0</v>
      </c>
      <c r="AS64" s="109">
        <f t="shared" si="103"/>
        <v>0</v>
      </c>
      <c r="AT64" s="224">
        <f t="shared" si="103"/>
        <v>0</v>
      </c>
      <c r="AU64" s="223">
        <f t="shared" si="103"/>
        <v>0</v>
      </c>
      <c r="AV64" s="109">
        <f t="shared" si="103"/>
        <v>0</v>
      </c>
      <c r="AW64" s="109">
        <f t="shared" si="103"/>
        <v>0</v>
      </c>
      <c r="AX64" s="231">
        <f t="shared" si="103"/>
        <v>0</v>
      </c>
      <c r="AY64" s="331">
        <f t="shared" si="103"/>
        <v>1.1428571428571428</v>
      </c>
      <c r="AZ64" s="332">
        <f t="shared" si="103"/>
        <v>0.9859154929577465</v>
      </c>
      <c r="BA64" s="332">
        <f t="shared" si="103"/>
        <v>1.0192507804370448</v>
      </c>
      <c r="BB64" s="333">
        <f t="shared" si="103"/>
        <v>1.0338115058718595</v>
      </c>
    </row>
    <row r="65" spans="2:54" s="66" customFormat="1">
      <c r="B65" s="283" t="s">
        <v>72</v>
      </c>
      <c r="C65" s="221">
        <f t="shared" ref="C65:F65" si="104">IFERROR(C200/C335,0)</f>
        <v>0.975103734439834</v>
      </c>
      <c r="D65" s="107">
        <f t="shared" si="104"/>
        <v>1.0591900311526479</v>
      </c>
      <c r="E65" s="107">
        <f t="shared" si="104"/>
        <v>1.2444732037795734</v>
      </c>
      <c r="F65" s="222">
        <f t="shared" si="104"/>
        <v>1.1749291129801267</v>
      </c>
      <c r="G65" s="221">
        <f t="shared" ref="G65:BB65" si="105">IFERROR(G200/G335,0)</f>
        <v>0.96288659793814435</v>
      </c>
      <c r="H65" s="107">
        <f t="shared" si="105"/>
        <v>1.278169014084507</v>
      </c>
      <c r="I65" s="107">
        <f t="shared" si="105"/>
        <v>2.3778237951807228</v>
      </c>
      <c r="J65" s="222">
        <f t="shared" si="105"/>
        <v>1.8603359719871222</v>
      </c>
      <c r="K65" s="221">
        <f t="shared" si="105"/>
        <v>0.975103734439834</v>
      </c>
      <c r="L65" s="107">
        <f t="shared" si="105"/>
        <v>0.44712990936555891</v>
      </c>
      <c r="M65" s="107">
        <f t="shared" si="105"/>
        <v>0.32752475247524754</v>
      </c>
      <c r="N65" s="222">
        <f t="shared" si="105"/>
        <v>0.73250468290072246</v>
      </c>
      <c r="O65" s="221">
        <f t="shared" si="105"/>
        <v>0</v>
      </c>
      <c r="P65" s="107">
        <f t="shared" si="105"/>
        <v>0</v>
      </c>
      <c r="Q65" s="107">
        <f t="shared" si="105"/>
        <v>0</v>
      </c>
      <c r="R65" s="222">
        <f t="shared" si="105"/>
        <v>0</v>
      </c>
      <c r="S65" s="221">
        <f t="shared" si="105"/>
        <v>0</v>
      </c>
      <c r="T65" s="107">
        <f t="shared" si="105"/>
        <v>0</v>
      </c>
      <c r="U65" s="107">
        <f t="shared" si="105"/>
        <v>0</v>
      </c>
      <c r="V65" s="222">
        <f t="shared" si="105"/>
        <v>0</v>
      </c>
      <c r="W65" s="221">
        <f t="shared" si="105"/>
        <v>0</v>
      </c>
      <c r="X65" s="107">
        <f t="shared" si="105"/>
        <v>0</v>
      </c>
      <c r="Y65" s="107">
        <f t="shared" si="105"/>
        <v>0</v>
      </c>
      <c r="Z65" s="222">
        <f t="shared" si="105"/>
        <v>0</v>
      </c>
      <c r="AA65" s="221">
        <f t="shared" si="105"/>
        <v>0</v>
      </c>
      <c r="AB65" s="107">
        <f t="shared" si="105"/>
        <v>0</v>
      </c>
      <c r="AC65" s="107">
        <f t="shared" si="105"/>
        <v>0</v>
      </c>
      <c r="AD65" s="222">
        <f t="shared" si="105"/>
        <v>0</v>
      </c>
      <c r="AE65" s="221">
        <f t="shared" si="105"/>
        <v>0</v>
      </c>
      <c r="AF65" s="107">
        <f t="shared" si="105"/>
        <v>0</v>
      </c>
      <c r="AG65" s="107">
        <f t="shared" si="105"/>
        <v>0</v>
      </c>
      <c r="AH65" s="222">
        <f t="shared" si="105"/>
        <v>0</v>
      </c>
      <c r="AI65" s="221">
        <f t="shared" si="105"/>
        <v>0</v>
      </c>
      <c r="AJ65" s="107">
        <f t="shared" si="105"/>
        <v>0</v>
      </c>
      <c r="AK65" s="107">
        <f t="shared" si="105"/>
        <v>0</v>
      </c>
      <c r="AL65" s="222">
        <f t="shared" si="105"/>
        <v>0</v>
      </c>
      <c r="AM65" s="221">
        <f t="shared" si="105"/>
        <v>0</v>
      </c>
      <c r="AN65" s="107">
        <f t="shared" si="105"/>
        <v>0</v>
      </c>
      <c r="AO65" s="107">
        <f t="shared" si="105"/>
        <v>0</v>
      </c>
      <c r="AP65" s="222">
        <f t="shared" si="105"/>
        <v>0</v>
      </c>
      <c r="AQ65" s="221">
        <f t="shared" si="105"/>
        <v>0</v>
      </c>
      <c r="AR65" s="107">
        <f t="shared" si="105"/>
        <v>0</v>
      </c>
      <c r="AS65" s="107">
        <f t="shared" si="105"/>
        <v>0</v>
      </c>
      <c r="AT65" s="222">
        <f t="shared" si="105"/>
        <v>0</v>
      </c>
      <c r="AU65" s="221">
        <f t="shared" si="105"/>
        <v>0</v>
      </c>
      <c r="AV65" s="107">
        <f t="shared" si="105"/>
        <v>0</v>
      </c>
      <c r="AW65" s="107">
        <f t="shared" si="105"/>
        <v>0</v>
      </c>
      <c r="AX65" s="230">
        <f t="shared" si="105"/>
        <v>0</v>
      </c>
      <c r="AY65" s="328">
        <f t="shared" si="105"/>
        <v>0.97101449275362317</v>
      </c>
      <c r="AZ65" s="329">
        <f t="shared" si="105"/>
        <v>0.90918803418803418</v>
      </c>
      <c r="BA65" s="329">
        <f t="shared" si="105"/>
        <v>1.1982823787444037</v>
      </c>
      <c r="BB65" s="330">
        <f t="shared" si="105"/>
        <v>1.3179698078786861</v>
      </c>
    </row>
    <row r="66" spans="2:54" s="76" customFormat="1" ht="14.1" customHeight="1" outlineLevel="1">
      <c r="B66" s="281" t="s">
        <v>71</v>
      </c>
      <c r="C66" s="401">
        <f t="shared" ref="C66:F66" si="106">IFERROR(C201/C336,0)</f>
        <v>1</v>
      </c>
      <c r="D66" s="402">
        <f t="shared" si="106"/>
        <v>0.91666666666666663</v>
      </c>
      <c r="E66" s="402">
        <f t="shared" si="106"/>
        <v>0.53420195439739415</v>
      </c>
      <c r="F66" s="403">
        <f t="shared" si="106"/>
        <v>0.5827657684335209</v>
      </c>
      <c r="G66" s="401">
        <f t="shared" ref="G66:BB66" si="107">IFERROR(G201/G336,0)</f>
        <v>1</v>
      </c>
      <c r="H66" s="402">
        <f t="shared" si="107"/>
        <v>0.83333333333333337</v>
      </c>
      <c r="I66" s="402">
        <f t="shared" si="107"/>
        <v>1.3966666666666667</v>
      </c>
      <c r="J66" s="403">
        <f t="shared" si="107"/>
        <v>1.6759999999999999</v>
      </c>
      <c r="K66" s="401">
        <f t="shared" si="107"/>
        <v>1</v>
      </c>
      <c r="L66" s="402">
        <f t="shared" si="107"/>
        <v>0.72727272727272729</v>
      </c>
      <c r="M66" s="402">
        <f t="shared" si="107"/>
        <v>0.63369963369963367</v>
      </c>
      <c r="N66" s="403">
        <f t="shared" si="107"/>
        <v>0.87133699633699635</v>
      </c>
      <c r="O66" s="401">
        <f t="shared" si="107"/>
        <v>0</v>
      </c>
      <c r="P66" s="402">
        <f t="shared" si="107"/>
        <v>0</v>
      </c>
      <c r="Q66" s="402">
        <f t="shared" si="107"/>
        <v>0</v>
      </c>
      <c r="R66" s="403">
        <f t="shared" si="107"/>
        <v>0</v>
      </c>
      <c r="S66" s="401">
        <f t="shared" si="107"/>
        <v>0</v>
      </c>
      <c r="T66" s="402">
        <f t="shared" si="107"/>
        <v>0</v>
      </c>
      <c r="U66" s="402">
        <f t="shared" si="107"/>
        <v>0</v>
      </c>
      <c r="V66" s="403">
        <f t="shared" si="107"/>
        <v>0</v>
      </c>
      <c r="W66" s="401">
        <f t="shared" si="107"/>
        <v>0</v>
      </c>
      <c r="X66" s="402">
        <f t="shared" si="107"/>
        <v>0</v>
      </c>
      <c r="Y66" s="402">
        <f t="shared" si="107"/>
        <v>0</v>
      </c>
      <c r="Z66" s="403">
        <f t="shared" si="107"/>
        <v>0</v>
      </c>
      <c r="AA66" s="401">
        <f t="shared" si="107"/>
        <v>0</v>
      </c>
      <c r="AB66" s="402">
        <f t="shared" si="107"/>
        <v>0</v>
      </c>
      <c r="AC66" s="402">
        <f t="shared" si="107"/>
        <v>0</v>
      </c>
      <c r="AD66" s="403">
        <f t="shared" si="107"/>
        <v>0</v>
      </c>
      <c r="AE66" s="401">
        <f t="shared" si="107"/>
        <v>0</v>
      </c>
      <c r="AF66" s="402">
        <f t="shared" si="107"/>
        <v>0</v>
      </c>
      <c r="AG66" s="402">
        <f t="shared" si="107"/>
        <v>0</v>
      </c>
      <c r="AH66" s="403">
        <f t="shared" si="107"/>
        <v>0</v>
      </c>
      <c r="AI66" s="401">
        <f t="shared" si="107"/>
        <v>0</v>
      </c>
      <c r="AJ66" s="402">
        <f t="shared" si="107"/>
        <v>0</v>
      </c>
      <c r="AK66" s="402">
        <f t="shared" si="107"/>
        <v>0</v>
      </c>
      <c r="AL66" s="403">
        <f t="shared" si="107"/>
        <v>0</v>
      </c>
      <c r="AM66" s="401">
        <f t="shared" si="107"/>
        <v>0</v>
      </c>
      <c r="AN66" s="402">
        <f t="shared" si="107"/>
        <v>0</v>
      </c>
      <c r="AO66" s="402">
        <f t="shared" si="107"/>
        <v>0</v>
      </c>
      <c r="AP66" s="403">
        <f t="shared" si="107"/>
        <v>0</v>
      </c>
      <c r="AQ66" s="401">
        <f t="shared" si="107"/>
        <v>0</v>
      </c>
      <c r="AR66" s="402">
        <f t="shared" si="107"/>
        <v>0</v>
      </c>
      <c r="AS66" s="402">
        <f t="shared" si="107"/>
        <v>0</v>
      </c>
      <c r="AT66" s="403">
        <f t="shared" si="107"/>
        <v>0</v>
      </c>
      <c r="AU66" s="401">
        <f t="shared" si="107"/>
        <v>0</v>
      </c>
      <c r="AV66" s="402">
        <f t="shared" si="107"/>
        <v>0</v>
      </c>
      <c r="AW66" s="402">
        <f t="shared" si="107"/>
        <v>0</v>
      </c>
      <c r="AX66" s="404">
        <f t="shared" si="107"/>
        <v>0</v>
      </c>
      <c r="AY66" s="322">
        <f t="shared" si="107"/>
        <v>1</v>
      </c>
      <c r="AZ66" s="323">
        <f t="shared" si="107"/>
        <v>0.82857142857142863</v>
      </c>
      <c r="BA66" s="323">
        <f t="shared" si="107"/>
        <v>0.85909090909090913</v>
      </c>
      <c r="BB66" s="324">
        <f t="shared" si="107"/>
        <v>1.036833855799373</v>
      </c>
    </row>
    <row r="67" spans="2:54" s="76" customFormat="1" ht="14.1" customHeight="1" outlineLevel="1">
      <c r="B67" s="281" t="s">
        <v>70</v>
      </c>
      <c r="C67" s="401">
        <f t="shared" ref="C67:F67" si="108">IFERROR(C202/C337,0)</f>
        <v>1</v>
      </c>
      <c r="D67" s="402">
        <f t="shared" si="108"/>
        <v>0.5</v>
      </c>
      <c r="E67" s="402">
        <f t="shared" si="108"/>
        <v>1.8761904761904762</v>
      </c>
      <c r="F67" s="403">
        <f t="shared" si="108"/>
        <v>3.7523809523809524</v>
      </c>
      <c r="G67" s="401">
        <f t="shared" ref="G67:BB67" si="109">IFERROR(G202/G337,0)</f>
        <v>1</v>
      </c>
      <c r="H67" s="402">
        <f t="shared" si="109"/>
        <v>0.66666666666666663</v>
      </c>
      <c r="I67" s="402">
        <f t="shared" si="109"/>
        <v>1.0592592592592593</v>
      </c>
      <c r="J67" s="403">
        <f t="shared" si="109"/>
        <v>1.5888888888888888</v>
      </c>
      <c r="K67" s="401">
        <f t="shared" si="109"/>
        <v>1</v>
      </c>
      <c r="L67" s="402">
        <f t="shared" si="109"/>
        <v>0.2857142857142857</v>
      </c>
      <c r="M67" s="402">
        <f t="shared" si="109"/>
        <v>0.21895424836601307</v>
      </c>
      <c r="N67" s="403">
        <f t="shared" si="109"/>
        <v>0.76633986928104569</v>
      </c>
      <c r="O67" s="401">
        <f t="shared" si="109"/>
        <v>0</v>
      </c>
      <c r="P67" s="402">
        <f t="shared" si="109"/>
        <v>0</v>
      </c>
      <c r="Q67" s="402">
        <f t="shared" si="109"/>
        <v>0</v>
      </c>
      <c r="R67" s="403">
        <f t="shared" si="109"/>
        <v>0</v>
      </c>
      <c r="S67" s="401">
        <f t="shared" si="109"/>
        <v>0</v>
      </c>
      <c r="T67" s="402">
        <f t="shared" si="109"/>
        <v>0</v>
      </c>
      <c r="U67" s="402">
        <f t="shared" si="109"/>
        <v>0</v>
      </c>
      <c r="V67" s="403">
        <f t="shared" si="109"/>
        <v>0</v>
      </c>
      <c r="W67" s="401">
        <f t="shared" si="109"/>
        <v>0</v>
      </c>
      <c r="X67" s="402">
        <f t="shared" si="109"/>
        <v>0</v>
      </c>
      <c r="Y67" s="402">
        <f t="shared" si="109"/>
        <v>0</v>
      </c>
      <c r="Z67" s="403">
        <f t="shared" si="109"/>
        <v>0</v>
      </c>
      <c r="AA67" s="401">
        <f t="shared" si="109"/>
        <v>0</v>
      </c>
      <c r="AB67" s="402">
        <f t="shared" si="109"/>
        <v>0</v>
      </c>
      <c r="AC67" s="402">
        <f t="shared" si="109"/>
        <v>0</v>
      </c>
      <c r="AD67" s="403">
        <f t="shared" si="109"/>
        <v>0</v>
      </c>
      <c r="AE67" s="401">
        <f t="shared" si="109"/>
        <v>0</v>
      </c>
      <c r="AF67" s="402">
        <f t="shared" si="109"/>
        <v>0</v>
      </c>
      <c r="AG67" s="402">
        <f t="shared" si="109"/>
        <v>0</v>
      </c>
      <c r="AH67" s="403">
        <f t="shared" si="109"/>
        <v>0</v>
      </c>
      <c r="AI67" s="401">
        <f t="shared" si="109"/>
        <v>0</v>
      </c>
      <c r="AJ67" s="402">
        <f t="shared" si="109"/>
        <v>0</v>
      </c>
      <c r="AK67" s="402">
        <f t="shared" si="109"/>
        <v>0</v>
      </c>
      <c r="AL67" s="403">
        <f t="shared" si="109"/>
        <v>0</v>
      </c>
      <c r="AM67" s="401">
        <f t="shared" si="109"/>
        <v>0</v>
      </c>
      <c r="AN67" s="402">
        <f t="shared" si="109"/>
        <v>0</v>
      </c>
      <c r="AO67" s="402">
        <f t="shared" si="109"/>
        <v>0</v>
      </c>
      <c r="AP67" s="403">
        <f t="shared" si="109"/>
        <v>0</v>
      </c>
      <c r="AQ67" s="401">
        <f t="shared" si="109"/>
        <v>0</v>
      </c>
      <c r="AR67" s="402">
        <f t="shared" si="109"/>
        <v>0</v>
      </c>
      <c r="AS67" s="402">
        <f t="shared" si="109"/>
        <v>0</v>
      </c>
      <c r="AT67" s="403">
        <f t="shared" si="109"/>
        <v>0</v>
      </c>
      <c r="AU67" s="401">
        <f t="shared" si="109"/>
        <v>0</v>
      </c>
      <c r="AV67" s="402">
        <f t="shared" si="109"/>
        <v>0</v>
      </c>
      <c r="AW67" s="402">
        <f t="shared" si="109"/>
        <v>0</v>
      </c>
      <c r="AX67" s="404">
        <f t="shared" si="109"/>
        <v>0</v>
      </c>
      <c r="AY67" s="322">
        <f t="shared" si="109"/>
        <v>1</v>
      </c>
      <c r="AZ67" s="323">
        <f t="shared" si="109"/>
        <v>0.47222222222222221</v>
      </c>
      <c r="BA67" s="323">
        <f t="shared" si="109"/>
        <v>0.74542124542124544</v>
      </c>
      <c r="BB67" s="324">
        <f t="shared" si="109"/>
        <v>1.5785391079508728</v>
      </c>
    </row>
    <row r="68" spans="2:54" s="76" customFormat="1" ht="14.1" customHeight="1" outlineLevel="1">
      <c r="B68" s="281" t="s">
        <v>69</v>
      </c>
      <c r="C68" s="397">
        <f t="shared" ref="C68:F68" si="110">IFERROR(C203/C338,0)</f>
        <v>0.87272727272727268</v>
      </c>
      <c r="D68" s="398">
        <f t="shared" si="110"/>
        <v>0.86486486486486491</v>
      </c>
      <c r="E68" s="398">
        <f t="shared" si="110"/>
        <v>1.0631023918160183</v>
      </c>
      <c r="F68" s="399">
        <f t="shared" si="110"/>
        <v>1.2292121405372711</v>
      </c>
      <c r="G68" s="397">
        <f t="shared" ref="G68:BB68" si="111">IFERROR(G203/G338,0)</f>
        <v>0.8545454545454545</v>
      </c>
      <c r="H68" s="398">
        <f t="shared" si="111"/>
        <v>0.67441860465116277</v>
      </c>
      <c r="I68" s="398">
        <f t="shared" si="111"/>
        <v>0.40018921475875119</v>
      </c>
      <c r="J68" s="399">
        <f t="shared" si="111"/>
        <v>0.59338400809056213</v>
      </c>
      <c r="K68" s="397">
        <f t="shared" si="111"/>
        <v>0.8545454545454545</v>
      </c>
      <c r="L68" s="398">
        <f t="shared" si="111"/>
        <v>0.25490196078431371</v>
      </c>
      <c r="M68" s="398">
        <f t="shared" si="111"/>
        <v>8.4513476473275465E-2</v>
      </c>
      <c r="N68" s="399">
        <f t="shared" si="111"/>
        <v>0.33155286924131144</v>
      </c>
      <c r="O68" s="397">
        <f t="shared" si="111"/>
        <v>0</v>
      </c>
      <c r="P68" s="398">
        <f t="shared" si="111"/>
        <v>0</v>
      </c>
      <c r="Q68" s="398">
        <f t="shared" si="111"/>
        <v>0</v>
      </c>
      <c r="R68" s="399">
        <f t="shared" si="111"/>
        <v>0</v>
      </c>
      <c r="S68" s="397">
        <f t="shared" si="111"/>
        <v>0</v>
      </c>
      <c r="T68" s="398">
        <f t="shared" si="111"/>
        <v>0</v>
      </c>
      <c r="U68" s="398">
        <f t="shared" si="111"/>
        <v>0</v>
      </c>
      <c r="V68" s="399">
        <f t="shared" si="111"/>
        <v>0</v>
      </c>
      <c r="W68" s="397">
        <f t="shared" si="111"/>
        <v>0</v>
      </c>
      <c r="X68" s="398">
        <f t="shared" si="111"/>
        <v>0</v>
      </c>
      <c r="Y68" s="398">
        <f t="shared" si="111"/>
        <v>0</v>
      </c>
      <c r="Z68" s="399">
        <f t="shared" si="111"/>
        <v>0</v>
      </c>
      <c r="AA68" s="397">
        <f t="shared" si="111"/>
        <v>0</v>
      </c>
      <c r="AB68" s="398">
        <f t="shared" si="111"/>
        <v>0</v>
      </c>
      <c r="AC68" s="398">
        <f t="shared" si="111"/>
        <v>0</v>
      </c>
      <c r="AD68" s="399">
        <f t="shared" si="111"/>
        <v>0</v>
      </c>
      <c r="AE68" s="397">
        <f t="shared" si="111"/>
        <v>0</v>
      </c>
      <c r="AF68" s="398">
        <f t="shared" si="111"/>
        <v>0</v>
      </c>
      <c r="AG68" s="398">
        <f t="shared" si="111"/>
        <v>0</v>
      </c>
      <c r="AH68" s="399">
        <f t="shared" si="111"/>
        <v>0</v>
      </c>
      <c r="AI68" s="397">
        <f t="shared" si="111"/>
        <v>0</v>
      </c>
      <c r="AJ68" s="398">
        <f t="shared" si="111"/>
        <v>0</v>
      </c>
      <c r="AK68" s="398">
        <f t="shared" si="111"/>
        <v>0</v>
      </c>
      <c r="AL68" s="399">
        <f t="shared" si="111"/>
        <v>0</v>
      </c>
      <c r="AM68" s="397">
        <f t="shared" si="111"/>
        <v>0</v>
      </c>
      <c r="AN68" s="398">
        <f t="shared" si="111"/>
        <v>0</v>
      </c>
      <c r="AO68" s="398">
        <f t="shared" si="111"/>
        <v>0</v>
      </c>
      <c r="AP68" s="399">
        <f t="shared" si="111"/>
        <v>0</v>
      </c>
      <c r="AQ68" s="397">
        <f t="shared" si="111"/>
        <v>0</v>
      </c>
      <c r="AR68" s="398">
        <f t="shared" si="111"/>
        <v>0</v>
      </c>
      <c r="AS68" s="398">
        <f t="shared" si="111"/>
        <v>0</v>
      </c>
      <c r="AT68" s="399">
        <f t="shared" si="111"/>
        <v>0</v>
      </c>
      <c r="AU68" s="397">
        <f t="shared" si="111"/>
        <v>0</v>
      </c>
      <c r="AV68" s="398">
        <f t="shared" si="111"/>
        <v>0</v>
      </c>
      <c r="AW68" s="398">
        <f t="shared" si="111"/>
        <v>0</v>
      </c>
      <c r="AX68" s="400">
        <f t="shared" si="111"/>
        <v>0</v>
      </c>
      <c r="AY68" s="322">
        <f t="shared" si="111"/>
        <v>0.8606060606060606</v>
      </c>
      <c r="AZ68" s="323">
        <f t="shared" si="111"/>
        <v>0.56488549618320616</v>
      </c>
      <c r="BA68" s="323">
        <f t="shared" si="111"/>
        <v>0.39577340915990872</v>
      </c>
      <c r="BB68" s="324">
        <f t="shared" si="111"/>
        <v>0.70062589999929781</v>
      </c>
    </row>
    <row r="69" spans="2:54" ht="14.1" customHeight="1" outlineLevel="1">
      <c r="B69" s="285" t="s">
        <v>68</v>
      </c>
      <c r="C69" s="223">
        <f t="shared" ref="C69:F69" si="112">IFERROR(C204/C339,0)</f>
        <v>0.95</v>
      </c>
      <c r="D69" s="109">
        <f t="shared" si="112"/>
        <v>0.7857142857142857</v>
      </c>
      <c r="E69" s="109">
        <f t="shared" si="112"/>
        <v>0.69013495403368308</v>
      </c>
      <c r="F69" s="224">
        <f t="shared" si="112"/>
        <v>0.87835357786105106</v>
      </c>
      <c r="G69" s="223">
        <f t="shared" ref="G69:BB69" si="113">IFERROR(G204/G339,0)</f>
        <v>0.92500000000000004</v>
      </c>
      <c r="H69" s="109">
        <f t="shared" si="113"/>
        <v>0.7</v>
      </c>
      <c r="I69" s="109">
        <f t="shared" si="113"/>
        <v>0.40675477239353891</v>
      </c>
      <c r="J69" s="224">
        <f t="shared" si="113"/>
        <v>0.58107824627648419</v>
      </c>
      <c r="K69" s="223">
        <f t="shared" si="113"/>
        <v>0.92500000000000004</v>
      </c>
      <c r="L69" s="109">
        <f t="shared" si="113"/>
        <v>0.29729729729729731</v>
      </c>
      <c r="M69" s="109">
        <f t="shared" si="113"/>
        <v>8.8129496402877691E-2</v>
      </c>
      <c r="N69" s="224">
        <f t="shared" si="113"/>
        <v>0.29643557880967952</v>
      </c>
      <c r="O69" s="223">
        <f t="shared" si="113"/>
        <v>0</v>
      </c>
      <c r="P69" s="109">
        <f t="shared" si="113"/>
        <v>0</v>
      </c>
      <c r="Q69" s="109">
        <f t="shared" si="113"/>
        <v>0</v>
      </c>
      <c r="R69" s="224">
        <f t="shared" si="113"/>
        <v>0</v>
      </c>
      <c r="S69" s="223">
        <f t="shared" si="113"/>
        <v>0</v>
      </c>
      <c r="T69" s="109">
        <f t="shared" si="113"/>
        <v>0</v>
      </c>
      <c r="U69" s="109">
        <f t="shared" si="113"/>
        <v>0</v>
      </c>
      <c r="V69" s="224">
        <f t="shared" si="113"/>
        <v>0</v>
      </c>
      <c r="W69" s="223">
        <f t="shared" si="113"/>
        <v>0</v>
      </c>
      <c r="X69" s="109">
        <f t="shared" si="113"/>
        <v>0</v>
      </c>
      <c r="Y69" s="109">
        <f t="shared" si="113"/>
        <v>0</v>
      </c>
      <c r="Z69" s="224">
        <f t="shared" si="113"/>
        <v>0</v>
      </c>
      <c r="AA69" s="223">
        <f t="shared" si="113"/>
        <v>0</v>
      </c>
      <c r="AB69" s="109">
        <f t="shared" si="113"/>
        <v>0</v>
      </c>
      <c r="AC69" s="109">
        <f t="shared" si="113"/>
        <v>0</v>
      </c>
      <c r="AD69" s="224">
        <f t="shared" si="113"/>
        <v>0</v>
      </c>
      <c r="AE69" s="223">
        <f t="shared" si="113"/>
        <v>0</v>
      </c>
      <c r="AF69" s="109">
        <f t="shared" si="113"/>
        <v>0</v>
      </c>
      <c r="AG69" s="109">
        <f t="shared" si="113"/>
        <v>0</v>
      </c>
      <c r="AH69" s="224">
        <f t="shared" si="113"/>
        <v>0</v>
      </c>
      <c r="AI69" s="223">
        <f t="shared" si="113"/>
        <v>0</v>
      </c>
      <c r="AJ69" s="109">
        <f t="shared" si="113"/>
        <v>0</v>
      </c>
      <c r="AK69" s="109">
        <f t="shared" si="113"/>
        <v>0</v>
      </c>
      <c r="AL69" s="224">
        <f t="shared" si="113"/>
        <v>0</v>
      </c>
      <c r="AM69" s="223">
        <f t="shared" si="113"/>
        <v>0</v>
      </c>
      <c r="AN69" s="109">
        <f t="shared" si="113"/>
        <v>0</v>
      </c>
      <c r="AO69" s="109">
        <f t="shared" si="113"/>
        <v>0</v>
      </c>
      <c r="AP69" s="224">
        <f t="shared" si="113"/>
        <v>0</v>
      </c>
      <c r="AQ69" s="223">
        <f t="shared" si="113"/>
        <v>0</v>
      </c>
      <c r="AR69" s="109">
        <f t="shared" si="113"/>
        <v>0</v>
      </c>
      <c r="AS69" s="109">
        <f t="shared" si="113"/>
        <v>0</v>
      </c>
      <c r="AT69" s="224">
        <f t="shared" si="113"/>
        <v>0</v>
      </c>
      <c r="AU69" s="223">
        <f t="shared" si="113"/>
        <v>0</v>
      </c>
      <c r="AV69" s="109">
        <f t="shared" si="113"/>
        <v>0</v>
      </c>
      <c r="AW69" s="109">
        <f t="shared" si="113"/>
        <v>0</v>
      </c>
      <c r="AX69" s="231">
        <f t="shared" si="113"/>
        <v>0</v>
      </c>
      <c r="AY69" s="331">
        <f t="shared" si="113"/>
        <v>0.93333333333333335</v>
      </c>
      <c r="AZ69" s="332">
        <f t="shared" si="113"/>
        <v>0.56842105263157894</v>
      </c>
      <c r="BA69" s="332">
        <f t="shared" si="113"/>
        <v>0.30766707632145618</v>
      </c>
      <c r="BB69" s="333">
        <f t="shared" si="113"/>
        <v>0.54126615278774692</v>
      </c>
    </row>
    <row r="70" spans="2:54" ht="14.1" customHeight="1" outlineLevel="1">
      <c r="B70" s="285" t="s">
        <v>67</v>
      </c>
      <c r="C70" s="223">
        <f t="shared" ref="C70:F70" si="114">IFERROR(C205/C340,0)</f>
        <v>0.66666666666666663</v>
      </c>
      <c r="D70" s="109">
        <f t="shared" si="114"/>
        <v>1.1111111111111112</v>
      </c>
      <c r="E70" s="109">
        <f t="shared" si="114"/>
        <v>2.3132385339475268</v>
      </c>
      <c r="F70" s="224">
        <f t="shared" si="114"/>
        <v>2.081914680552774</v>
      </c>
      <c r="G70" s="223">
        <f t="shared" ref="G70:BB70" si="115">IFERROR(G205/G340,0)</f>
        <v>0.66666666666666663</v>
      </c>
      <c r="H70" s="109">
        <f t="shared" si="115"/>
        <v>0.61538461538461542</v>
      </c>
      <c r="I70" s="109">
        <f t="shared" si="115"/>
        <v>0.38829787234042551</v>
      </c>
      <c r="J70" s="224">
        <f t="shared" si="115"/>
        <v>0.63098404255319152</v>
      </c>
      <c r="K70" s="223">
        <f t="shared" si="115"/>
        <v>0.66666666666666663</v>
      </c>
      <c r="L70" s="109">
        <f t="shared" si="115"/>
        <v>0.14285714285714285</v>
      </c>
      <c r="M70" s="109">
        <f t="shared" si="115"/>
        <v>7.293666026871401E-2</v>
      </c>
      <c r="N70" s="224">
        <f t="shared" si="115"/>
        <v>0.51055662188099804</v>
      </c>
      <c r="O70" s="223">
        <f t="shared" si="115"/>
        <v>0</v>
      </c>
      <c r="P70" s="109">
        <f t="shared" si="115"/>
        <v>0</v>
      </c>
      <c r="Q70" s="109">
        <f t="shared" si="115"/>
        <v>0</v>
      </c>
      <c r="R70" s="224">
        <f t="shared" si="115"/>
        <v>0</v>
      </c>
      <c r="S70" s="223">
        <f t="shared" si="115"/>
        <v>0</v>
      </c>
      <c r="T70" s="109">
        <f t="shared" si="115"/>
        <v>0</v>
      </c>
      <c r="U70" s="109">
        <f t="shared" si="115"/>
        <v>0</v>
      </c>
      <c r="V70" s="224">
        <f t="shared" si="115"/>
        <v>0</v>
      </c>
      <c r="W70" s="223">
        <f t="shared" si="115"/>
        <v>0</v>
      </c>
      <c r="X70" s="109">
        <f t="shared" si="115"/>
        <v>0</v>
      </c>
      <c r="Y70" s="109">
        <f t="shared" si="115"/>
        <v>0</v>
      </c>
      <c r="Z70" s="224">
        <f t="shared" si="115"/>
        <v>0</v>
      </c>
      <c r="AA70" s="223">
        <f t="shared" si="115"/>
        <v>0</v>
      </c>
      <c r="AB70" s="109">
        <f t="shared" si="115"/>
        <v>0</v>
      </c>
      <c r="AC70" s="109">
        <f t="shared" si="115"/>
        <v>0</v>
      </c>
      <c r="AD70" s="224">
        <f t="shared" si="115"/>
        <v>0</v>
      </c>
      <c r="AE70" s="223">
        <f t="shared" si="115"/>
        <v>0</v>
      </c>
      <c r="AF70" s="109">
        <f t="shared" si="115"/>
        <v>0</v>
      </c>
      <c r="AG70" s="109">
        <f t="shared" si="115"/>
        <v>0</v>
      </c>
      <c r="AH70" s="224">
        <f t="shared" si="115"/>
        <v>0</v>
      </c>
      <c r="AI70" s="223">
        <f t="shared" si="115"/>
        <v>0</v>
      </c>
      <c r="AJ70" s="109">
        <f t="shared" si="115"/>
        <v>0</v>
      </c>
      <c r="AK70" s="109">
        <f t="shared" si="115"/>
        <v>0</v>
      </c>
      <c r="AL70" s="224">
        <f t="shared" si="115"/>
        <v>0</v>
      </c>
      <c r="AM70" s="223">
        <f t="shared" si="115"/>
        <v>0</v>
      </c>
      <c r="AN70" s="109">
        <f t="shared" si="115"/>
        <v>0</v>
      </c>
      <c r="AO70" s="109">
        <f t="shared" si="115"/>
        <v>0</v>
      </c>
      <c r="AP70" s="224">
        <f t="shared" si="115"/>
        <v>0</v>
      </c>
      <c r="AQ70" s="223">
        <f t="shared" si="115"/>
        <v>0</v>
      </c>
      <c r="AR70" s="109">
        <f t="shared" si="115"/>
        <v>0</v>
      </c>
      <c r="AS70" s="109">
        <f t="shared" si="115"/>
        <v>0</v>
      </c>
      <c r="AT70" s="224">
        <f t="shared" si="115"/>
        <v>0</v>
      </c>
      <c r="AU70" s="223">
        <f t="shared" si="115"/>
        <v>0</v>
      </c>
      <c r="AV70" s="109">
        <f t="shared" si="115"/>
        <v>0</v>
      </c>
      <c r="AW70" s="109">
        <f t="shared" si="115"/>
        <v>0</v>
      </c>
      <c r="AX70" s="231">
        <f t="shared" si="115"/>
        <v>0</v>
      </c>
      <c r="AY70" s="331">
        <f t="shared" si="115"/>
        <v>0.66666666666666663</v>
      </c>
      <c r="AZ70" s="332">
        <f t="shared" si="115"/>
        <v>0.55555555555555558</v>
      </c>
      <c r="BA70" s="332">
        <f t="shared" si="115"/>
        <v>0.63981923410481356</v>
      </c>
      <c r="BB70" s="333">
        <f t="shared" si="115"/>
        <v>1.1516746213886644</v>
      </c>
    </row>
    <row r="71" spans="2:54" s="76" customFormat="1" ht="14.1" customHeight="1" outlineLevel="1">
      <c r="B71" s="281" t="s">
        <v>66</v>
      </c>
      <c r="C71" s="397">
        <f t="shared" ref="C71:F71" si="116">IFERROR(C206/C341,0)</f>
        <v>1</v>
      </c>
      <c r="D71" s="398">
        <f t="shared" si="116"/>
        <v>1</v>
      </c>
      <c r="E71" s="398">
        <f t="shared" si="116"/>
        <v>0.93610223642172519</v>
      </c>
      <c r="F71" s="399">
        <f t="shared" si="116"/>
        <v>0.9361022364217253</v>
      </c>
      <c r="G71" s="397">
        <f t="shared" ref="G71:BB71" si="117">IFERROR(G206/G341,0)</f>
        <v>1</v>
      </c>
      <c r="H71" s="398">
        <f t="shared" si="117"/>
        <v>1.0769230769230769</v>
      </c>
      <c r="I71" s="398">
        <f t="shared" si="117"/>
        <v>1.2068273092369477</v>
      </c>
      <c r="J71" s="399">
        <f t="shared" si="117"/>
        <v>1.1206253585771659</v>
      </c>
      <c r="K71" s="397">
        <f t="shared" si="117"/>
        <v>1.0526315789473684</v>
      </c>
      <c r="L71" s="398">
        <f t="shared" si="117"/>
        <v>0.55555555555555558</v>
      </c>
      <c r="M71" s="398">
        <f t="shared" si="117"/>
        <v>0.3742690058479532</v>
      </c>
      <c r="N71" s="399">
        <f t="shared" si="117"/>
        <v>0.67368421052631577</v>
      </c>
      <c r="O71" s="397">
        <f t="shared" si="117"/>
        <v>0</v>
      </c>
      <c r="P71" s="398">
        <f t="shared" si="117"/>
        <v>0</v>
      </c>
      <c r="Q71" s="398">
        <f t="shared" si="117"/>
        <v>0</v>
      </c>
      <c r="R71" s="399">
        <f t="shared" si="117"/>
        <v>0</v>
      </c>
      <c r="S71" s="397">
        <f t="shared" si="117"/>
        <v>0</v>
      </c>
      <c r="T71" s="398">
        <f t="shared" si="117"/>
        <v>0</v>
      </c>
      <c r="U71" s="398">
        <f t="shared" si="117"/>
        <v>0</v>
      </c>
      <c r="V71" s="399">
        <f t="shared" si="117"/>
        <v>0</v>
      </c>
      <c r="W71" s="397">
        <f t="shared" si="117"/>
        <v>0</v>
      </c>
      <c r="X71" s="398">
        <f t="shared" si="117"/>
        <v>0</v>
      </c>
      <c r="Y71" s="398">
        <f t="shared" si="117"/>
        <v>0</v>
      </c>
      <c r="Z71" s="399">
        <f t="shared" si="117"/>
        <v>0</v>
      </c>
      <c r="AA71" s="397">
        <f t="shared" si="117"/>
        <v>0</v>
      </c>
      <c r="AB71" s="398">
        <f t="shared" si="117"/>
        <v>0</v>
      </c>
      <c r="AC71" s="398">
        <f t="shared" si="117"/>
        <v>0</v>
      </c>
      <c r="AD71" s="399">
        <f t="shared" si="117"/>
        <v>0</v>
      </c>
      <c r="AE71" s="397">
        <f t="shared" si="117"/>
        <v>0</v>
      </c>
      <c r="AF71" s="398">
        <f t="shared" si="117"/>
        <v>0</v>
      </c>
      <c r="AG71" s="398">
        <f t="shared" si="117"/>
        <v>0</v>
      </c>
      <c r="AH71" s="399">
        <f t="shared" si="117"/>
        <v>0</v>
      </c>
      <c r="AI71" s="397">
        <f t="shared" si="117"/>
        <v>0</v>
      </c>
      <c r="AJ71" s="398">
        <f t="shared" si="117"/>
        <v>0</v>
      </c>
      <c r="AK71" s="398">
        <f t="shared" si="117"/>
        <v>0</v>
      </c>
      <c r="AL71" s="399">
        <f t="shared" si="117"/>
        <v>0</v>
      </c>
      <c r="AM71" s="397">
        <f t="shared" si="117"/>
        <v>0</v>
      </c>
      <c r="AN71" s="398">
        <f t="shared" si="117"/>
        <v>0</v>
      </c>
      <c r="AO71" s="398">
        <f t="shared" si="117"/>
        <v>0</v>
      </c>
      <c r="AP71" s="399">
        <f t="shared" si="117"/>
        <v>0</v>
      </c>
      <c r="AQ71" s="397">
        <f t="shared" si="117"/>
        <v>0</v>
      </c>
      <c r="AR71" s="398">
        <f t="shared" si="117"/>
        <v>0</v>
      </c>
      <c r="AS71" s="398">
        <f t="shared" si="117"/>
        <v>0</v>
      </c>
      <c r="AT71" s="399">
        <f t="shared" si="117"/>
        <v>0</v>
      </c>
      <c r="AU71" s="397">
        <f t="shared" si="117"/>
        <v>0</v>
      </c>
      <c r="AV71" s="398">
        <f t="shared" si="117"/>
        <v>0</v>
      </c>
      <c r="AW71" s="398">
        <f t="shared" si="117"/>
        <v>0</v>
      </c>
      <c r="AX71" s="400">
        <f t="shared" si="117"/>
        <v>0</v>
      </c>
      <c r="AY71" s="322">
        <f t="shared" si="117"/>
        <v>1.0169491525423728</v>
      </c>
      <c r="AZ71" s="323">
        <f t="shared" si="117"/>
        <v>0.91428571428571426</v>
      </c>
      <c r="BA71" s="323">
        <f t="shared" si="117"/>
        <v>0.97556008146639506</v>
      </c>
      <c r="BB71" s="324">
        <f t="shared" si="117"/>
        <v>1.0670188391038697</v>
      </c>
    </row>
    <row r="72" spans="2:54" ht="14.1" customHeight="1" outlineLevel="1">
      <c r="B72" s="285" t="s">
        <v>171</v>
      </c>
      <c r="C72" s="223">
        <f t="shared" ref="C72:F72" si="118">IFERROR(C207/C342,0)</f>
        <v>1</v>
      </c>
      <c r="D72" s="109">
        <f t="shared" si="118"/>
        <v>0</v>
      </c>
      <c r="E72" s="109">
        <f t="shared" si="118"/>
        <v>0</v>
      </c>
      <c r="F72" s="224">
        <f t="shared" si="118"/>
        <v>0</v>
      </c>
      <c r="G72" s="223">
        <f t="shared" ref="G72:BB72" si="119">IFERROR(G207/G342,0)</f>
        <v>1</v>
      </c>
      <c r="H72" s="109">
        <f t="shared" si="119"/>
        <v>0</v>
      </c>
      <c r="I72" s="109">
        <f t="shared" si="119"/>
        <v>0</v>
      </c>
      <c r="J72" s="224">
        <f t="shared" si="119"/>
        <v>0</v>
      </c>
      <c r="K72" s="223">
        <f t="shared" si="119"/>
        <v>1</v>
      </c>
      <c r="L72" s="109">
        <f t="shared" si="119"/>
        <v>0</v>
      </c>
      <c r="M72" s="109">
        <f t="shared" si="119"/>
        <v>0</v>
      </c>
      <c r="N72" s="224">
        <f t="shared" si="119"/>
        <v>0</v>
      </c>
      <c r="O72" s="223">
        <f t="shared" si="119"/>
        <v>0</v>
      </c>
      <c r="P72" s="109">
        <f t="shared" si="119"/>
        <v>0</v>
      </c>
      <c r="Q72" s="109">
        <f t="shared" si="119"/>
        <v>0</v>
      </c>
      <c r="R72" s="224">
        <f t="shared" si="119"/>
        <v>0</v>
      </c>
      <c r="S72" s="223">
        <f t="shared" si="119"/>
        <v>0</v>
      </c>
      <c r="T72" s="109">
        <f t="shared" si="119"/>
        <v>0</v>
      </c>
      <c r="U72" s="109">
        <f t="shared" si="119"/>
        <v>0</v>
      </c>
      <c r="V72" s="224">
        <f t="shared" si="119"/>
        <v>0</v>
      </c>
      <c r="W72" s="223">
        <f t="shared" si="119"/>
        <v>0</v>
      </c>
      <c r="X72" s="109">
        <f t="shared" si="119"/>
        <v>0</v>
      </c>
      <c r="Y72" s="109">
        <f t="shared" si="119"/>
        <v>0</v>
      </c>
      <c r="Z72" s="224">
        <f t="shared" si="119"/>
        <v>0</v>
      </c>
      <c r="AA72" s="223">
        <f t="shared" si="119"/>
        <v>0</v>
      </c>
      <c r="AB72" s="109">
        <f t="shared" si="119"/>
        <v>0</v>
      </c>
      <c r="AC72" s="109">
        <f t="shared" si="119"/>
        <v>0</v>
      </c>
      <c r="AD72" s="224">
        <f t="shared" si="119"/>
        <v>0</v>
      </c>
      <c r="AE72" s="223">
        <f t="shared" si="119"/>
        <v>0</v>
      </c>
      <c r="AF72" s="109">
        <f t="shared" si="119"/>
        <v>0</v>
      </c>
      <c r="AG72" s="109">
        <f t="shared" si="119"/>
        <v>0</v>
      </c>
      <c r="AH72" s="224">
        <f t="shared" si="119"/>
        <v>0</v>
      </c>
      <c r="AI72" s="223">
        <f t="shared" si="119"/>
        <v>0</v>
      </c>
      <c r="AJ72" s="109">
        <f t="shared" si="119"/>
        <v>0</v>
      </c>
      <c r="AK72" s="109">
        <f t="shared" si="119"/>
        <v>0</v>
      </c>
      <c r="AL72" s="224">
        <f t="shared" si="119"/>
        <v>0</v>
      </c>
      <c r="AM72" s="223">
        <f t="shared" si="119"/>
        <v>0</v>
      </c>
      <c r="AN72" s="109">
        <f t="shared" si="119"/>
        <v>0</v>
      </c>
      <c r="AO72" s="109">
        <f t="shared" si="119"/>
        <v>0</v>
      </c>
      <c r="AP72" s="224">
        <f t="shared" si="119"/>
        <v>0</v>
      </c>
      <c r="AQ72" s="223">
        <f t="shared" si="119"/>
        <v>0</v>
      </c>
      <c r="AR72" s="109">
        <f t="shared" si="119"/>
        <v>0</v>
      </c>
      <c r="AS72" s="109">
        <f t="shared" si="119"/>
        <v>0</v>
      </c>
      <c r="AT72" s="224">
        <f t="shared" si="119"/>
        <v>0</v>
      </c>
      <c r="AU72" s="223">
        <f t="shared" si="119"/>
        <v>0</v>
      </c>
      <c r="AV72" s="109">
        <f t="shared" si="119"/>
        <v>0</v>
      </c>
      <c r="AW72" s="109">
        <f t="shared" si="119"/>
        <v>0</v>
      </c>
      <c r="AX72" s="231">
        <f t="shared" si="119"/>
        <v>0</v>
      </c>
      <c r="AY72" s="331">
        <f t="shared" si="119"/>
        <v>1</v>
      </c>
      <c r="AZ72" s="332">
        <f t="shared" si="119"/>
        <v>2</v>
      </c>
      <c r="BA72" s="332">
        <f t="shared" si="119"/>
        <v>1.8571428571428572</v>
      </c>
      <c r="BB72" s="333">
        <f t="shared" si="119"/>
        <v>0.9285714285714286</v>
      </c>
    </row>
    <row r="73" spans="2:54" ht="14.1" customHeight="1" outlineLevel="1">
      <c r="B73" s="285" t="s">
        <v>122</v>
      </c>
      <c r="C73" s="223">
        <f t="shared" ref="C73:F73" si="120">IFERROR(C208/C343,0)</f>
        <v>1</v>
      </c>
      <c r="D73" s="109">
        <f t="shared" si="120"/>
        <v>0.92307692307692313</v>
      </c>
      <c r="E73" s="109">
        <f t="shared" si="120"/>
        <v>0.91054313099041528</v>
      </c>
      <c r="F73" s="224">
        <f t="shared" si="120"/>
        <v>0.98642172523961658</v>
      </c>
      <c r="G73" s="223">
        <f t="shared" ref="G73:BB73" si="121">IFERROR(G208/G343,0)</f>
        <v>1</v>
      </c>
      <c r="H73" s="109">
        <f t="shared" si="121"/>
        <v>1</v>
      </c>
      <c r="I73" s="109">
        <f t="shared" si="121"/>
        <v>1.1967871485943775</v>
      </c>
      <c r="J73" s="224">
        <f t="shared" si="121"/>
        <v>1.1967871485943775</v>
      </c>
      <c r="K73" s="223">
        <f t="shared" si="121"/>
        <v>1.0555555555555556</v>
      </c>
      <c r="L73" s="109">
        <f t="shared" si="121"/>
        <v>0.625</v>
      </c>
      <c r="M73" s="109">
        <f t="shared" si="121"/>
        <v>0.3902439024390244</v>
      </c>
      <c r="N73" s="224">
        <f t="shared" si="121"/>
        <v>0.62439024390243902</v>
      </c>
      <c r="O73" s="223">
        <f t="shared" si="121"/>
        <v>0</v>
      </c>
      <c r="P73" s="109">
        <f t="shared" si="121"/>
        <v>0</v>
      </c>
      <c r="Q73" s="109">
        <f t="shared" si="121"/>
        <v>0</v>
      </c>
      <c r="R73" s="224">
        <f t="shared" si="121"/>
        <v>0</v>
      </c>
      <c r="S73" s="223">
        <f t="shared" si="121"/>
        <v>0</v>
      </c>
      <c r="T73" s="109">
        <f t="shared" si="121"/>
        <v>0</v>
      </c>
      <c r="U73" s="109">
        <f t="shared" si="121"/>
        <v>0</v>
      </c>
      <c r="V73" s="224">
        <f t="shared" si="121"/>
        <v>0</v>
      </c>
      <c r="W73" s="223">
        <f t="shared" si="121"/>
        <v>0</v>
      </c>
      <c r="X73" s="109">
        <f t="shared" si="121"/>
        <v>0</v>
      </c>
      <c r="Y73" s="109">
        <f t="shared" si="121"/>
        <v>0</v>
      </c>
      <c r="Z73" s="224">
        <f t="shared" si="121"/>
        <v>0</v>
      </c>
      <c r="AA73" s="223">
        <f t="shared" si="121"/>
        <v>0</v>
      </c>
      <c r="AB73" s="109">
        <f t="shared" si="121"/>
        <v>0</v>
      </c>
      <c r="AC73" s="109">
        <f t="shared" si="121"/>
        <v>0</v>
      </c>
      <c r="AD73" s="224">
        <f t="shared" si="121"/>
        <v>0</v>
      </c>
      <c r="AE73" s="223">
        <f t="shared" si="121"/>
        <v>0</v>
      </c>
      <c r="AF73" s="109">
        <f t="shared" si="121"/>
        <v>0</v>
      </c>
      <c r="AG73" s="109">
        <f t="shared" si="121"/>
        <v>0</v>
      </c>
      <c r="AH73" s="224">
        <f t="shared" si="121"/>
        <v>0</v>
      </c>
      <c r="AI73" s="223">
        <f t="shared" si="121"/>
        <v>0</v>
      </c>
      <c r="AJ73" s="109">
        <f t="shared" si="121"/>
        <v>0</v>
      </c>
      <c r="AK73" s="109">
        <f t="shared" si="121"/>
        <v>0</v>
      </c>
      <c r="AL73" s="224">
        <f t="shared" si="121"/>
        <v>0</v>
      </c>
      <c r="AM73" s="223">
        <f t="shared" si="121"/>
        <v>0</v>
      </c>
      <c r="AN73" s="109">
        <f t="shared" si="121"/>
        <v>0</v>
      </c>
      <c r="AO73" s="109">
        <f t="shared" si="121"/>
        <v>0</v>
      </c>
      <c r="AP73" s="224">
        <f t="shared" si="121"/>
        <v>0</v>
      </c>
      <c r="AQ73" s="223">
        <f t="shared" si="121"/>
        <v>0</v>
      </c>
      <c r="AR73" s="109">
        <f t="shared" si="121"/>
        <v>0</v>
      </c>
      <c r="AS73" s="109">
        <f t="shared" si="121"/>
        <v>0</v>
      </c>
      <c r="AT73" s="224">
        <f t="shared" si="121"/>
        <v>0</v>
      </c>
      <c r="AU73" s="223">
        <f t="shared" si="121"/>
        <v>0</v>
      </c>
      <c r="AV73" s="109">
        <f t="shared" si="121"/>
        <v>0</v>
      </c>
      <c r="AW73" s="109">
        <f t="shared" si="121"/>
        <v>0</v>
      </c>
      <c r="AX73" s="231">
        <f t="shared" si="121"/>
        <v>0</v>
      </c>
      <c r="AY73" s="331">
        <f t="shared" si="121"/>
        <v>1.0178571428571428</v>
      </c>
      <c r="AZ73" s="332">
        <f t="shared" si="121"/>
        <v>0.88235294117647056</v>
      </c>
      <c r="BA73" s="332">
        <f t="shared" si="121"/>
        <v>0.96923076923076923</v>
      </c>
      <c r="BB73" s="333">
        <f t="shared" si="121"/>
        <v>1.0984615384615384</v>
      </c>
    </row>
    <row r="74" spans="2:54" s="76" customFormat="1" ht="14.1" customHeight="1" outlineLevel="1">
      <c r="B74" s="281" t="s">
        <v>65</v>
      </c>
      <c r="C74" s="397">
        <f t="shared" ref="C74:F74" si="122">IFERROR(C209/C344,0)</f>
        <v>0.98666666666666669</v>
      </c>
      <c r="D74" s="398">
        <f t="shared" si="122"/>
        <v>1.0950226244343892</v>
      </c>
      <c r="E74" s="398">
        <f t="shared" si="122"/>
        <v>1.3288164302350201</v>
      </c>
      <c r="F74" s="399">
        <f t="shared" si="122"/>
        <v>1.2135059135617332</v>
      </c>
      <c r="G74" s="397">
        <f t="shared" ref="G74:BB74" si="123">IFERROR(G209/G344,0)</f>
        <v>0.97029702970297027</v>
      </c>
      <c r="H74" s="398">
        <f t="shared" si="123"/>
        <v>1.4525139664804469</v>
      </c>
      <c r="I74" s="398">
        <f t="shared" si="123"/>
        <v>3.3785095320623917</v>
      </c>
      <c r="J74" s="399">
        <f t="shared" si="123"/>
        <v>2.3259738701506465</v>
      </c>
      <c r="K74" s="397">
        <f t="shared" si="123"/>
        <v>1</v>
      </c>
      <c r="L74" s="398">
        <f t="shared" si="123"/>
        <v>0.44811320754716982</v>
      </c>
      <c r="M74" s="398">
        <f t="shared" si="123"/>
        <v>0.41345427059712775</v>
      </c>
      <c r="N74" s="399">
        <f t="shared" si="123"/>
        <v>0.92265584596411654</v>
      </c>
      <c r="O74" s="397">
        <f t="shared" si="123"/>
        <v>0</v>
      </c>
      <c r="P74" s="398">
        <f t="shared" si="123"/>
        <v>0</v>
      </c>
      <c r="Q74" s="398">
        <f t="shared" si="123"/>
        <v>0</v>
      </c>
      <c r="R74" s="399">
        <f t="shared" si="123"/>
        <v>0</v>
      </c>
      <c r="S74" s="397">
        <f t="shared" si="123"/>
        <v>0</v>
      </c>
      <c r="T74" s="398">
        <f t="shared" si="123"/>
        <v>0</v>
      </c>
      <c r="U74" s="398">
        <f t="shared" si="123"/>
        <v>0</v>
      </c>
      <c r="V74" s="399">
        <f t="shared" si="123"/>
        <v>0</v>
      </c>
      <c r="W74" s="397">
        <f t="shared" si="123"/>
        <v>0</v>
      </c>
      <c r="X74" s="398">
        <f t="shared" si="123"/>
        <v>0</v>
      </c>
      <c r="Y74" s="398">
        <f t="shared" si="123"/>
        <v>0</v>
      </c>
      <c r="Z74" s="399">
        <f t="shared" si="123"/>
        <v>0</v>
      </c>
      <c r="AA74" s="397">
        <f t="shared" si="123"/>
        <v>0</v>
      </c>
      <c r="AB74" s="398">
        <f t="shared" si="123"/>
        <v>0</v>
      </c>
      <c r="AC74" s="398">
        <f t="shared" si="123"/>
        <v>0</v>
      </c>
      <c r="AD74" s="399">
        <f t="shared" si="123"/>
        <v>0</v>
      </c>
      <c r="AE74" s="397">
        <f t="shared" si="123"/>
        <v>0</v>
      </c>
      <c r="AF74" s="398">
        <f t="shared" si="123"/>
        <v>0</v>
      </c>
      <c r="AG74" s="398">
        <f t="shared" si="123"/>
        <v>0</v>
      </c>
      <c r="AH74" s="399">
        <f t="shared" si="123"/>
        <v>0</v>
      </c>
      <c r="AI74" s="397">
        <f t="shared" si="123"/>
        <v>0</v>
      </c>
      <c r="AJ74" s="398">
        <f t="shared" si="123"/>
        <v>0</v>
      </c>
      <c r="AK74" s="398">
        <f t="shared" si="123"/>
        <v>0</v>
      </c>
      <c r="AL74" s="399">
        <f t="shared" si="123"/>
        <v>0</v>
      </c>
      <c r="AM74" s="397">
        <f t="shared" si="123"/>
        <v>0</v>
      </c>
      <c r="AN74" s="398">
        <f t="shared" si="123"/>
        <v>0</v>
      </c>
      <c r="AO74" s="398">
        <f t="shared" si="123"/>
        <v>0</v>
      </c>
      <c r="AP74" s="399">
        <f t="shared" si="123"/>
        <v>0</v>
      </c>
      <c r="AQ74" s="397">
        <f t="shared" si="123"/>
        <v>0</v>
      </c>
      <c r="AR74" s="398">
        <f t="shared" si="123"/>
        <v>0</v>
      </c>
      <c r="AS74" s="398">
        <f t="shared" si="123"/>
        <v>0</v>
      </c>
      <c r="AT74" s="399">
        <f t="shared" si="123"/>
        <v>0</v>
      </c>
      <c r="AU74" s="397">
        <f t="shared" si="123"/>
        <v>0</v>
      </c>
      <c r="AV74" s="398">
        <f t="shared" si="123"/>
        <v>0</v>
      </c>
      <c r="AW74" s="398">
        <f t="shared" si="123"/>
        <v>0</v>
      </c>
      <c r="AX74" s="400">
        <f t="shared" si="123"/>
        <v>0</v>
      </c>
      <c r="AY74" s="322">
        <f t="shared" si="123"/>
        <v>0.98557158712541626</v>
      </c>
      <c r="AZ74" s="323">
        <f t="shared" si="123"/>
        <v>0.97549019607843135</v>
      </c>
      <c r="BA74" s="323">
        <f t="shared" si="123"/>
        <v>1.5257838818346723</v>
      </c>
      <c r="BB74" s="324">
        <f t="shared" si="123"/>
        <v>1.5641201602727293</v>
      </c>
    </row>
    <row r="75" spans="2:54" ht="14.1" customHeight="1" outlineLevel="1">
      <c r="B75" s="285" t="s">
        <v>64</v>
      </c>
      <c r="C75" s="223">
        <f t="shared" ref="C75:F75" si="124">IFERROR(C210/C345,0)</f>
        <v>0.95918367346938771</v>
      </c>
      <c r="D75" s="109">
        <f t="shared" si="124"/>
        <v>1.0934579439252337</v>
      </c>
      <c r="E75" s="109">
        <f t="shared" si="124"/>
        <v>1.1854251012145749</v>
      </c>
      <c r="F75" s="224">
        <f t="shared" si="124"/>
        <v>1.0841067164953804</v>
      </c>
      <c r="G75" s="223">
        <f t="shared" ref="G75:BB75" si="125">IFERROR(G210/G345,0)</f>
        <v>0.94</v>
      </c>
      <c r="H75" s="109">
        <f t="shared" si="125"/>
        <v>1.9130434782608696</v>
      </c>
      <c r="I75" s="109">
        <f t="shared" si="125"/>
        <v>5.0712871287128714</v>
      </c>
      <c r="J75" s="224">
        <f t="shared" si="125"/>
        <v>2.6509000900090012</v>
      </c>
      <c r="K75" s="223">
        <f t="shared" si="125"/>
        <v>0.95270270270270274</v>
      </c>
      <c r="L75" s="109">
        <f t="shared" si="125"/>
        <v>0.72527472527472525</v>
      </c>
      <c r="M75" s="109">
        <f t="shared" si="125"/>
        <v>0.78938053097345129</v>
      </c>
      <c r="N75" s="224">
        <f t="shared" si="125"/>
        <v>1.0883883078573344</v>
      </c>
      <c r="O75" s="223">
        <f t="shared" si="125"/>
        <v>0</v>
      </c>
      <c r="P75" s="109">
        <f t="shared" si="125"/>
        <v>0</v>
      </c>
      <c r="Q75" s="109">
        <f t="shared" si="125"/>
        <v>0</v>
      </c>
      <c r="R75" s="224">
        <f t="shared" si="125"/>
        <v>0</v>
      </c>
      <c r="S75" s="223">
        <f t="shared" si="125"/>
        <v>0</v>
      </c>
      <c r="T75" s="109">
        <f t="shared" si="125"/>
        <v>0</v>
      </c>
      <c r="U75" s="109">
        <f t="shared" si="125"/>
        <v>0</v>
      </c>
      <c r="V75" s="224">
        <f t="shared" si="125"/>
        <v>0</v>
      </c>
      <c r="W75" s="223">
        <f t="shared" si="125"/>
        <v>0</v>
      </c>
      <c r="X75" s="109">
        <f t="shared" si="125"/>
        <v>0</v>
      </c>
      <c r="Y75" s="109">
        <f t="shared" si="125"/>
        <v>0</v>
      </c>
      <c r="Z75" s="224">
        <f t="shared" si="125"/>
        <v>0</v>
      </c>
      <c r="AA75" s="223">
        <f t="shared" si="125"/>
        <v>0</v>
      </c>
      <c r="AB75" s="109">
        <f t="shared" si="125"/>
        <v>0</v>
      </c>
      <c r="AC75" s="109">
        <f t="shared" si="125"/>
        <v>0</v>
      </c>
      <c r="AD75" s="224">
        <f t="shared" si="125"/>
        <v>0</v>
      </c>
      <c r="AE75" s="223">
        <f t="shared" si="125"/>
        <v>0</v>
      </c>
      <c r="AF75" s="109">
        <f t="shared" si="125"/>
        <v>0</v>
      </c>
      <c r="AG75" s="109">
        <f t="shared" si="125"/>
        <v>0</v>
      </c>
      <c r="AH75" s="224">
        <f t="shared" si="125"/>
        <v>0</v>
      </c>
      <c r="AI75" s="223">
        <f t="shared" si="125"/>
        <v>0</v>
      </c>
      <c r="AJ75" s="109">
        <f t="shared" si="125"/>
        <v>0</v>
      </c>
      <c r="AK75" s="109">
        <f t="shared" si="125"/>
        <v>0</v>
      </c>
      <c r="AL75" s="224">
        <f t="shared" si="125"/>
        <v>0</v>
      </c>
      <c r="AM75" s="223">
        <f t="shared" si="125"/>
        <v>0</v>
      </c>
      <c r="AN75" s="109">
        <f t="shared" si="125"/>
        <v>0</v>
      </c>
      <c r="AO75" s="109">
        <f t="shared" si="125"/>
        <v>0</v>
      </c>
      <c r="AP75" s="224">
        <f t="shared" si="125"/>
        <v>0</v>
      </c>
      <c r="AQ75" s="223">
        <f t="shared" si="125"/>
        <v>0</v>
      </c>
      <c r="AR75" s="109">
        <f t="shared" si="125"/>
        <v>0</v>
      </c>
      <c r="AS75" s="109">
        <f t="shared" si="125"/>
        <v>0</v>
      </c>
      <c r="AT75" s="224">
        <f t="shared" si="125"/>
        <v>0</v>
      </c>
      <c r="AU75" s="223">
        <f t="shared" si="125"/>
        <v>0</v>
      </c>
      <c r="AV75" s="109">
        <f t="shared" si="125"/>
        <v>0</v>
      </c>
      <c r="AW75" s="109">
        <f t="shared" si="125"/>
        <v>0</v>
      </c>
      <c r="AX75" s="231">
        <f t="shared" si="125"/>
        <v>0</v>
      </c>
      <c r="AY75" s="331">
        <f t="shared" si="125"/>
        <v>0.95056179775280902</v>
      </c>
      <c r="AZ75" s="332">
        <f t="shared" si="125"/>
        <v>1.1797752808988764</v>
      </c>
      <c r="BA75" s="332">
        <f t="shared" si="125"/>
        <v>1.8141062801932366</v>
      </c>
      <c r="BB75" s="333">
        <f t="shared" si="125"/>
        <v>1.5376710374971245</v>
      </c>
    </row>
    <row r="76" spans="2:54" ht="14.1" customHeight="1" outlineLevel="1">
      <c r="B76" s="285" t="s">
        <v>62</v>
      </c>
      <c r="C76" s="223">
        <f t="shared" ref="C76:F76" si="126">IFERROR(C211/C346,0)</f>
        <v>1.08</v>
      </c>
      <c r="D76" s="109">
        <f t="shared" si="126"/>
        <v>0.60869565217391308</v>
      </c>
      <c r="E76" s="109">
        <f t="shared" si="126"/>
        <v>0.38086956521739129</v>
      </c>
      <c r="F76" s="224">
        <f t="shared" si="126"/>
        <v>0.62571428571428567</v>
      </c>
      <c r="G76" s="223">
        <f t="shared" ref="G76:BB76" si="127">IFERROR(G211/G346,0)</f>
        <v>1.04</v>
      </c>
      <c r="H76" s="109">
        <f t="shared" si="127"/>
        <v>1.2727272727272727</v>
      </c>
      <c r="I76" s="109">
        <f t="shared" si="127"/>
        <v>0.5478723404255319</v>
      </c>
      <c r="J76" s="224">
        <f t="shared" si="127"/>
        <v>0.43047112462006082</v>
      </c>
      <c r="K76" s="223">
        <f t="shared" si="127"/>
        <v>1.08</v>
      </c>
      <c r="L76" s="109">
        <f t="shared" si="127"/>
        <v>0.40909090909090912</v>
      </c>
      <c r="M76" s="109">
        <f t="shared" si="127"/>
        <v>0.24661246612466126</v>
      </c>
      <c r="N76" s="224">
        <f t="shared" si="127"/>
        <v>0.6028304727491719</v>
      </c>
      <c r="O76" s="223">
        <f t="shared" si="127"/>
        <v>0</v>
      </c>
      <c r="P76" s="109">
        <f t="shared" si="127"/>
        <v>0</v>
      </c>
      <c r="Q76" s="109">
        <f t="shared" si="127"/>
        <v>0</v>
      </c>
      <c r="R76" s="224">
        <f t="shared" si="127"/>
        <v>0</v>
      </c>
      <c r="S76" s="223">
        <f t="shared" si="127"/>
        <v>0</v>
      </c>
      <c r="T76" s="109">
        <f t="shared" si="127"/>
        <v>0</v>
      </c>
      <c r="U76" s="109">
        <f t="shared" si="127"/>
        <v>0</v>
      </c>
      <c r="V76" s="224">
        <f t="shared" si="127"/>
        <v>0</v>
      </c>
      <c r="W76" s="223">
        <f t="shared" si="127"/>
        <v>0</v>
      </c>
      <c r="X76" s="109">
        <f t="shared" si="127"/>
        <v>0</v>
      </c>
      <c r="Y76" s="109">
        <f t="shared" si="127"/>
        <v>0</v>
      </c>
      <c r="Z76" s="224">
        <f t="shared" si="127"/>
        <v>0</v>
      </c>
      <c r="AA76" s="223">
        <f t="shared" si="127"/>
        <v>0</v>
      </c>
      <c r="AB76" s="109">
        <f t="shared" si="127"/>
        <v>0</v>
      </c>
      <c r="AC76" s="109">
        <f t="shared" si="127"/>
        <v>0</v>
      </c>
      <c r="AD76" s="224">
        <f t="shared" si="127"/>
        <v>0</v>
      </c>
      <c r="AE76" s="223">
        <f t="shared" si="127"/>
        <v>0</v>
      </c>
      <c r="AF76" s="109">
        <f t="shared" si="127"/>
        <v>0</v>
      </c>
      <c r="AG76" s="109">
        <f t="shared" si="127"/>
        <v>0</v>
      </c>
      <c r="AH76" s="224">
        <f t="shared" si="127"/>
        <v>0</v>
      </c>
      <c r="AI76" s="223">
        <f t="shared" si="127"/>
        <v>0</v>
      </c>
      <c r="AJ76" s="109">
        <f t="shared" si="127"/>
        <v>0</v>
      </c>
      <c r="AK76" s="109">
        <f t="shared" si="127"/>
        <v>0</v>
      </c>
      <c r="AL76" s="224">
        <f t="shared" si="127"/>
        <v>0</v>
      </c>
      <c r="AM76" s="223">
        <f t="shared" si="127"/>
        <v>0</v>
      </c>
      <c r="AN76" s="109">
        <f t="shared" si="127"/>
        <v>0</v>
      </c>
      <c r="AO76" s="109">
        <f t="shared" si="127"/>
        <v>0</v>
      </c>
      <c r="AP76" s="224">
        <f t="shared" si="127"/>
        <v>0</v>
      </c>
      <c r="AQ76" s="223">
        <f t="shared" si="127"/>
        <v>0</v>
      </c>
      <c r="AR76" s="109">
        <f t="shared" si="127"/>
        <v>0</v>
      </c>
      <c r="AS76" s="109">
        <f t="shared" si="127"/>
        <v>0</v>
      </c>
      <c r="AT76" s="224">
        <f t="shared" si="127"/>
        <v>0</v>
      </c>
      <c r="AU76" s="223">
        <f t="shared" si="127"/>
        <v>0</v>
      </c>
      <c r="AV76" s="109">
        <f t="shared" si="127"/>
        <v>0</v>
      </c>
      <c r="AW76" s="109">
        <f t="shared" si="127"/>
        <v>0</v>
      </c>
      <c r="AX76" s="231">
        <f t="shared" si="127"/>
        <v>0</v>
      </c>
      <c r="AY76" s="331">
        <f t="shared" si="127"/>
        <v>1.0666666666666667</v>
      </c>
      <c r="AZ76" s="332">
        <f t="shared" si="127"/>
        <v>0.6607142857142857</v>
      </c>
      <c r="BA76" s="332">
        <f t="shared" si="127"/>
        <v>0.36484098939929327</v>
      </c>
      <c r="BB76" s="333">
        <f t="shared" si="127"/>
        <v>0.55219176773947087</v>
      </c>
    </row>
    <row r="77" spans="2:54" ht="14.1" customHeight="1" outlineLevel="1">
      <c r="B77" s="285" t="s">
        <v>63</v>
      </c>
      <c r="C77" s="223">
        <f t="shared" ref="C77:F77" si="128">IFERROR(C212/C347,0)</f>
        <v>1</v>
      </c>
      <c r="D77" s="109">
        <f t="shared" si="128"/>
        <v>1.2197802197802199</v>
      </c>
      <c r="E77" s="109">
        <f t="shared" si="128"/>
        <v>1.8647199046483909</v>
      </c>
      <c r="F77" s="224">
        <f t="shared" si="128"/>
        <v>1.5287343362432757</v>
      </c>
      <c r="G77" s="223">
        <f t="shared" ref="G77:BB77" si="129">IFERROR(G212/G347,0)</f>
        <v>0.9921875</v>
      </c>
      <c r="H77" s="109">
        <f t="shared" si="129"/>
        <v>1.1515151515151516</v>
      </c>
      <c r="I77" s="109">
        <f t="shared" si="129"/>
        <v>2.6804979253112031</v>
      </c>
      <c r="J77" s="224">
        <f t="shared" si="129"/>
        <v>2.3278008298755184</v>
      </c>
      <c r="K77" s="223">
        <f t="shared" si="129"/>
        <v>1.04</v>
      </c>
      <c r="L77" s="109">
        <f t="shared" si="129"/>
        <v>0.20202020202020202</v>
      </c>
      <c r="M77" s="109">
        <f t="shared" si="129"/>
        <v>0.11128608923884514</v>
      </c>
      <c r="N77" s="224">
        <f t="shared" si="129"/>
        <v>0.55086614173228343</v>
      </c>
      <c r="O77" s="223">
        <f t="shared" si="129"/>
        <v>0</v>
      </c>
      <c r="P77" s="109">
        <f t="shared" si="129"/>
        <v>0</v>
      </c>
      <c r="Q77" s="109">
        <f t="shared" si="129"/>
        <v>0</v>
      </c>
      <c r="R77" s="224">
        <f t="shared" si="129"/>
        <v>0</v>
      </c>
      <c r="S77" s="223">
        <f t="shared" si="129"/>
        <v>0</v>
      </c>
      <c r="T77" s="109">
        <f t="shared" si="129"/>
        <v>0</v>
      </c>
      <c r="U77" s="109">
        <f t="shared" si="129"/>
        <v>0</v>
      </c>
      <c r="V77" s="224">
        <f t="shared" si="129"/>
        <v>0</v>
      </c>
      <c r="W77" s="223">
        <f t="shared" si="129"/>
        <v>0</v>
      </c>
      <c r="X77" s="109">
        <f t="shared" si="129"/>
        <v>0</v>
      </c>
      <c r="Y77" s="109">
        <f t="shared" si="129"/>
        <v>0</v>
      </c>
      <c r="Z77" s="224">
        <f t="shared" si="129"/>
        <v>0</v>
      </c>
      <c r="AA77" s="223">
        <f t="shared" si="129"/>
        <v>0</v>
      </c>
      <c r="AB77" s="109">
        <f t="shared" si="129"/>
        <v>0</v>
      </c>
      <c r="AC77" s="109">
        <f t="shared" si="129"/>
        <v>0</v>
      </c>
      <c r="AD77" s="224">
        <f t="shared" si="129"/>
        <v>0</v>
      </c>
      <c r="AE77" s="223">
        <f t="shared" si="129"/>
        <v>0</v>
      </c>
      <c r="AF77" s="109">
        <f t="shared" si="129"/>
        <v>0</v>
      </c>
      <c r="AG77" s="109">
        <f t="shared" si="129"/>
        <v>0</v>
      </c>
      <c r="AH77" s="224">
        <f t="shared" si="129"/>
        <v>0</v>
      </c>
      <c r="AI77" s="223">
        <f t="shared" si="129"/>
        <v>0</v>
      </c>
      <c r="AJ77" s="109">
        <f t="shared" si="129"/>
        <v>0</v>
      </c>
      <c r="AK77" s="109">
        <f t="shared" si="129"/>
        <v>0</v>
      </c>
      <c r="AL77" s="224">
        <f t="shared" si="129"/>
        <v>0</v>
      </c>
      <c r="AM77" s="223">
        <f t="shared" si="129"/>
        <v>0</v>
      </c>
      <c r="AN77" s="109">
        <f t="shared" si="129"/>
        <v>0</v>
      </c>
      <c r="AO77" s="109">
        <f t="shared" si="129"/>
        <v>0</v>
      </c>
      <c r="AP77" s="224">
        <f t="shared" si="129"/>
        <v>0</v>
      </c>
      <c r="AQ77" s="223">
        <f t="shared" si="129"/>
        <v>0</v>
      </c>
      <c r="AR77" s="109">
        <f t="shared" si="129"/>
        <v>0</v>
      </c>
      <c r="AS77" s="109">
        <f t="shared" si="129"/>
        <v>0</v>
      </c>
      <c r="AT77" s="224">
        <f t="shared" si="129"/>
        <v>0</v>
      </c>
      <c r="AU77" s="223">
        <f t="shared" si="129"/>
        <v>0</v>
      </c>
      <c r="AV77" s="109">
        <f t="shared" si="129"/>
        <v>0</v>
      </c>
      <c r="AW77" s="109">
        <f t="shared" si="129"/>
        <v>0</v>
      </c>
      <c r="AX77" s="231">
        <f t="shared" si="129"/>
        <v>0</v>
      </c>
      <c r="AY77" s="331">
        <f t="shared" si="129"/>
        <v>1.0104986876640421</v>
      </c>
      <c r="AZ77" s="332">
        <f t="shared" si="129"/>
        <v>0.84775086505190311</v>
      </c>
      <c r="BA77" s="332">
        <f t="shared" si="129"/>
        <v>1.4920303605313092</v>
      </c>
      <c r="BB77" s="333">
        <f t="shared" si="129"/>
        <v>1.7599868334430546</v>
      </c>
    </row>
    <row r="78" spans="2:54" s="76" customFormat="1" ht="14.1" customHeight="1" outlineLevel="1">
      <c r="B78" s="281" t="s">
        <v>61</v>
      </c>
      <c r="C78" s="397">
        <f t="shared" ref="C78:F78" si="130">IFERROR(C213/C348,0)</f>
        <v>1.1428571428571428</v>
      </c>
      <c r="D78" s="398">
        <f t="shared" si="130"/>
        <v>0</v>
      </c>
      <c r="E78" s="398">
        <f t="shared" si="130"/>
        <v>0</v>
      </c>
      <c r="F78" s="399">
        <f t="shared" si="130"/>
        <v>0</v>
      </c>
      <c r="G78" s="397">
        <f t="shared" ref="G78:BB78" si="131">IFERROR(G213/G348,0)</f>
        <v>1.1428571428571428</v>
      </c>
      <c r="H78" s="398">
        <f t="shared" si="131"/>
        <v>2</v>
      </c>
      <c r="I78" s="398">
        <f t="shared" si="131"/>
        <v>2.6617647058823528</v>
      </c>
      <c r="J78" s="399">
        <f t="shared" si="131"/>
        <v>1.3308823529411764</v>
      </c>
      <c r="K78" s="397">
        <f t="shared" si="131"/>
        <v>1</v>
      </c>
      <c r="L78" s="398">
        <f t="shared" si="131"/>
        <v>0.5</v>
      </c>
      <c r="M78" s="398">
        <f t="shared" si="131"/>
        <v>0.10638297872340426</v>
      </c>
      <c r="N78" s="399">
        <f t="shared" si="131"/>
        <v>0.21276595744680851</v>
      </c>
      <c r="O78" s="397">
        <f t="shared" si="131"/>
        <v>0</v>
      </c>
      <c r="P78" s="398">
        <f t="shared" si="131"/>
        <v>0</v>
      </c>
      <c r="Q78" s="398">
        <f t="shared" si="131"/>
        <v>0</v>
      </c>
      <c r="R78" s="399">
        <f t="shared" si="131"/>
        <v>0</v>
      </c>
      <c r="S78" s="397">
        <f t="shared" si="131"/>
        <v>0</v>
      </c>
      <c r="T78" s="398">
        <f t="shared" si="131"/>
        <v>0</v>
      </c>
      <c r="U78" s="398">
        <f t="shared" si="131"/>
        <v>0</v>
      </c>
      <c r="V78" s="399">
        <f t="shared" si="131"/>
        <v>0</v>
      </c>
      <c r="W78" s="397">
        <f t="shared" si="131"/>
        <v>0</v>
      </c>
      <c r="X78" s="398">
        <f t="shared" si="131"/>
        <v>0</v>
      </c>
      <c r="Y78" s="398">
        <f t="shared" si="131"/>
        <v>0</v>
      </c>
      <c r="Z78" s="399">
        <f t="shared" si="131"/>
        <v>0</v>
      </c>
      <c r="AA78" s="397">
        <f t="shared" si="131"/>
        <v>0</v>
      </c>
      <c r="AB78" s="398">
        <f t="shared" si="131"/>
        <v>0</v>
      </c>
      <c r="AC78" s="398">
        <f t="shared" si="131"/>
        <v>0</v>
      </c>
      <c r="AD78" s="399">
        <f t="shared" si="131"/>
        <v>0</v>
      </c>
      <c r="AE78" s="397">
        <f t="shared" si="131"/>
        <v>0</v>
      </c>
      <c r="AF78" s="398">
        <f t="shared" si="131"/>
        <v>0</v>
      </c>
      <c r="AG78" s="398">
        <f t="shared" si="131"/>
        <v>0</v>
      </c>
      <c r="AH78" s="399">
        <f t="shared" si="131"/>
        <v>0</v>
      </c>
      <c r="AI78" s="397">
        <f t="shared" si="131"/>
        <v>0</v>
      </c>
      <c r="AJ78" s="398">
        <f t="shared" si="131"/>
        <v>0</v>
      </c>
      <c r="AK78" s="398">
        <f t="shared" si="131"/>
        <v>0</v>
      </c>
      <c r="AL78" s="399">
        <f t="shared" si="131"/>
        <v>0</v>
      </c>
      <c r="AM78" s="397">
        <f t="shared" si="131"/>
        <v>0</v>
      </c>
      <c r="AN78" s="398">
        <f t="shared" si="131"/>
        <v>0</v>
      </c>
      <c r="AO78" s="398">
        <f t="shared" si="131"/>
        <v>0</v>
      </c>
      <c r="AP78" s="399">
        <f t="shared" si="131"/>
        <v>0</v>
      </c>
      <c r="AQ78" s="397">
        <f t="shared" si="131"/>
        <v>0</v>
      </c>
      <c r="AR78" s="398">
        <f t="shared" si="131"/>
        <v>0</v>
      </c>
      <c r="AS78" s="398">
        <f t="shared" si="131"/>
        <v>0</v>
      </c>
      <c r="AT78" s="399">
        <f t="shared" si="131"/>
        <v>0</v>
      </c>
      <c r="AU78" s="397">
        <f t="shared" si="131"/>
        <v>0</v>
      </c>
      <c r="AV78" s="398">
        <f t="shared" si="131"/>
        <v>0</v>
      </c>
      <c r="AW78" s="398">
        <f t="shared" si="131"/>
        <v>0</v>
      </c>
      <c r="AX78" s="400">
        <f t="shared" si="131"/>
        <v>0</v>
      </c>
      <c r="AY78" s="322">
        <f t="shared" si="131"/>
        <v>1.0909090909090908</v>
      </c>
      <c r="AZ78" s="323">
        <f t="shared" si="131"/>
        <v>2</v>
      </c>
      <c r="BA78" s="323">
        <f t="shared" si="131"/>
        <v>1.7846889952153111</v>
      </c>
      <c r="BB78" s="324">
        <f t="shared" si="131"/>
        <v>0.89234449760765544</v>
      </c>
    </row>
    <row r="79" spans="2:54" s="76" customFormat="1" ht="14.1" customHeight="1" outlineLevel="1">
      <c r="B79" s="281" t="s">
        <v>60</v>
      </c>
      <c r="C79" s="397">
        <f t="shared" ref="C79:F79" si="132">IFERROR(C214/C349,0)</f>
        <v>0.96969696969696972</v>
      </c>
      <c r="D79" s="398">
        <f t="shared" si="132"/>
        <v>1.1071428571428572</v>
      </c>
      <c r="E79" s="398">
        <f t="shared" si="132"/>
        <v>1.0363372093023255</v>
      </c>
      <c r="F79" s="399">
        <f t="shared" si="132"/>
        <v>0.93604651162790697</v>
      </c>
      <c r="G79" s="397">
        <f t="shared" ref="G79:BB79" si="133">IFERROR(G214/G349,0)</f>
        <v>0.96969696969696972</v>
      </c>
      <c r="H79" s="398">
        <f t="shared" si="133"/>
        <v>1.6363636363636365</v>
      </c>
      <c r="I79" s="398">
        <f t="shared" si="133"/>
        <v>3.02710027100271</v>
      </c>
      <c r="J79" s="399">
        <f t="shared" si="133"/>
        <v>1.8498946100572116</v>
      </c>
      <c r="K79" s="397">
        <f t="shared" si="133"/>
        <v>0.92647058823529416</v>
      </c>
      <c r="L79" s="398">
        <f t="shared" si="133"/>
        <v>0.7</v>
      </c>
      <c r="M79" s="398">
        <f t="shared" si="133"/>
        <v>0.63878326996197721</v>
      </c>
      <c r="N79" s="399">
        <f t="shared" si="133"/>
        <v>0.91254752851711018</v>
      </c>
      <c r="O79" s="397">
        <f t="shared" si="133"/>
        <v>0</v>
      </c>
      <c r="P79" s="398">
        <f t="shared" si="133"/>
        <v>0</v>
      </c>
      <c r="Q79" s="398">
        <f t="shared" si="133"/>
        <v>0</v>
      </c>
      <c r="R79" s="399">
        <f t="shared" si="133"/>
        <v>0</v>
      </c>
      <c r="S79" s="397">
        <f t="shared" si="133"/>
        <v>0</v>
      </c>
      <c r="T79" s="398">
        <f t="shared" si="133"/>
        <v>0</v>
      </c>
      <c r="U79" s="398">
        <f t="shared" si="133"/>
        <v>0</v>
      </c>
      <c r="V79" s="399">
        <f t="shared" si="133"/>
        <v>0</v>
      </c>
      <c r="W79" s="397">
        <f t="shared" si="133"/>
        <v>0</v>
      </c>
      <c r="X79" s="398">
        <f t="shared" si="133"/>
        <v>0</v>
      </c>
      <c r="Y79" s="398">
        <f t="shared" si="133"/>
        <v>0</v>
      </c>
      <c r="Z79" s="399">
        <f t="shared" si="133"/>
        <v>0</v>
      </c>
      <c r="AA79" s="397">
        <f t="shared" si="133"/>
        <v>0</v>
      </c>
      <c r="AB79" s="398">
        <f t="shared" si="133"/>
        <v>0</v>
      </c>
      <c r="AC79" s="398">
        <f t="shared" si="133"/>
        <v>0</v>
      </c>
      <c r="AD79" s="399">
        <f t="shared" si="133"/>
        <v>0</v>
      </c>
      <c r="AE79" s="397">
        <f t="shared" si="133"/>
        <v>0</v>
      </c>
      <c r="AF79" s="398">
        <f t="shared" si="133"/>
        <v>0</v>
      </c>
      <c r="AG79" s="398">
        <f t="shared" si="133"/>
        <v>0</v>
      </c>
      <c r="AH79" s="399">
        <f t="shared" si="133"/>
        <v>0</v>
      </c>
      <c r="AI79" s="397">
        <f t="shared" si="133"/>
        <v>0</v>
      </c>
      <c r="AJ79" s="398">
        <f t="shared" si="133"/>
        <v>0</v>
      </c>
      <c r="AK79" s="398">
        <f t="shared" si="133"/>
        <v>0</v>
      </c>
      <c r="AL79" s="399">
        <f t="shared" si="133"/>
        <v>0</v>
      </c>
      <c r="AM79" s="397">
        <f t="shared" si="133"/>
        <v>0</v>
      </c>
      <c r="AN79" s="398">
        <f t="shared" si="133"/>
        <v>0</v>
      </c>
      <c r="AO79" s="398">
        <f t="shared" si="133"/>
        <v>0</v>
      </c>
      <c r="AP79" s="399">
        <f t="shared" si="133"/>
        <v>0</v>
      </c>
      <c r="AQ79" s="397">
        <f t="shared" si="133"/>
        <v>0</v>
      </c>
      <c r="AR79" s="398">
        <f t="shared" si="133"/>
        <v>0</v>
      </c>
      <c r="AS79" s="398">
        <f t="shared" si="133"/>
        <v>0</v>
      </c>
      <c r="AT79" s="399">
        <f t="shared" si="133"/>
        <v>0</v>
      </c>
      <c r="AU79" s="397">
        <f t="shared" si="133"/>
        <v>0</v>
      </c>
      <c r="AV79" s="398">
        <f t="shared" si="133"/>
        <v>0</v>
      </c>
      <c r="AW79" s="398">
        <f t="shared" si="133"/>
        <v>0</v>
      </c>
      <c r="AX79" s="400">
        <f t="shared" si="133"/>
        <v>0</v>
      </c>
      <c r="AY79" s="322">
        <f t="shared" si="133"/>
        <v>0.95499999999999996</v>
      </c>
      <c r="AZ79" s="323">
        <f t="shared" si="133"/>
        <v>1.1000000000000001</v>
      </c>
      <c r="BA79" s="323">
        <f t="shared" si="133"/>
        <v>1.3682880606443462</v>
      </c>
      <c r="BB79" s="324">
        <f t="shared" si="133"/>
        <v>1.2438982369494056</v>
      </c>
    </row>
    <row r="80" spans="2:54" ht="14.1" customHeight="1" outlineLevel="1">
      <c r="B80" s="282" t="s">
        <v>59</v>
      </c>
      <c r="C80" s="223">
        <f t="shared" ref="C80:F80" si="134">IFERROR(C215/C350,0)</f>
        <v>1</v>
      </c>
      <c r="D80" s="109">
        <f t="shared" si="134"/>
        <v>5</v>
      </c>
      <c r="E80" s="109">
        <f t="shared" si="134"/>
        <v>9.6</v>
      </c>
      <c r="F80" s="224">
        <f t="shared" si="134"/>
        <v>1.92</v>
      </c>
      <c r="G80" s="223">
        <f t="shared" ref="G80:BB80" si="135">IFERROR(G215/G350,0)</f>
        <v>1</v>
      </c>
      <c r="H80" s="109">
        <f t="shared" si="135"/>
        <v>1.5</v>
      </c>
      <c r="I80" s="109">
        <f t="shared" si="135"/>
        <v>3</v>
      </c>
      <c r="J80" s="224">
        <f t="shared" si="135"/>
        <v>2</v>
      </c>
      <c r="K80" s="223">
        <f t="shared" si="135"/>
        <v>0.8571428571428571</v>
      </c>
      <c r="L80" s="109">
        <f t="shared" si="135"/>
        <v>1</v>
      </c>
      <c r="M80" s="109">
        <f t="shared" si="135"/>
        <v>0.53333333333333333</v>
      </c>
      <c r="N80" s="224">
        <f t="shared" si="135"/>
        <v>0.53333333333333333</v>
      </c>
      <c r="O80" s="223">
        <f t="shared" si="135"/>
        <v>0</v>
      </c>
      <c r="P80" s="109">
        <f t="shared" si="135"/>
        <v>0</v>
      </c>
      <c r="Q80" s="109">
        <f t="shared" si="135"/>
        <v>0</v>
      </c>
      <c r="R80" s="224">
        <f t="shared" si="135"/>
        <v>0</v>
      </c>
      <c r="S80" s="223">
        <f t="shared" si="135"/>
        <v>0</v>
      </c>
      <c r="T80" s="109">
        <f t="shared" si="135"/>
        <v>0</v>
      </c>
      <c r="U80" s="109">
        <f t="shared" si="135"/>
        <v>0</v>
      </c>
      <c r="V80" s="224">
        <f t="shared" si="135"/>
        <v>0</v>
      </c>
      <c r="W80" s="223">
        <f t="shared" si="135"/>
        <v>0</v>
      </c>
      <c r="X80" s="109">
        <f t="shared" si="135"/>
        <v>0</v>
      </c>
      <c r="Y80" s="109">
        <f t="shared" si="135"/>
        <v>0</v>
      </c>
      <c r="Z80" s="224">
        <f t="shared" si="135"/>
        <v>0</v>
      </c>
      <c r="AA80" s="223">
        <f t="shared" si="135"/>
        <v>0</v>
      </c>
      <c r="AB80" s="109">
        <f t="shared" si="135"/>
        <v>0</v>
      </c>
      <c r="AC80" s="109">
        <f t="shared" si="135"/>
        <v>0</v>
      </c>
      <c r="AD80" s="224">
        <f t="shared" si="135"/>
        <v>0</v>
      </c>
      <c r="AE80" s="223">
        <f t="shared" si="135"/>
        <v>0</v>
      </c>
      <c r="AF80" s="109">
        <f t="shared" si="135"/>
        <v>0</v>
      </c>
      <c r="AG80" s="109">
        <f t="shared" si="135"/>
        <v>0</v>
      </c>
      <c r="AH80" s="224">
        <f t="shared" si="135"/>
        <v>0</v>
      </c>
      <c r="AI80" s="223">
        <f t="shared" si="135"/>
        <v>0</v>
      </c>
      <c r="AJ80" s="109">
        <f t="shared" si="135"/>
        <v>0</v>
      </c>
      <c r="AK80" s="109">
        <f t="shared" si="135"/>
        <v>0</v>
      </c>
      <c r="AL80" s="224">
        <f t="shared" si="135"/>
        <v>0</v>
      </c>
      <c r="AM80" s="223">
        <f t="shared" si="135"/>
        <v>0</v>
      </c>
      <c r="AN80" s="109">
        <f t="shared" si="135"/>
        <v>0</v>
      </c>
      <c r="AO80" s="109">
        <f t="shared" si="135"/>
        <v>0</v>
      </c>
      <c r="AP80" s="224">
        <f t="shared" si="135"/>
        <v>0</v>
      </c>
      <c r="AQ80" s="223">
        <f t="shared" si="135"/>
        <v>0</v>
      </c>
      <c r="AR80" s="109">
        <f t="shared" si="135"/>
        <v>0</v>
      </c>
      <c r="AS80" s="109">
        <f t="shared" si="135"/>
        <v>0</v>
      </c>
      <c r="AT80" s="224">
        <f t="shared" si="135"/>
        <v>0</v>
      </c>
      <c r="AU80" s="223">
        <f t="shared" si="135"/>
        <v>0</v>
      </c>
      <c r="AV80" s="109">
        <f t="shared" si="135"/>
        <v>0</v>
      </c>
      <c r="AW80" s="109">
        <f t="shared" si="135"/>
        <v>0</v>
      </c>
      <c r="AX80" s="231">
        <f t="shared" si="135"/>
        <v>0</v>
      </c>
      <c r="AY80" s="331">
        <f t="shared" si="135"/>
        <v>0.94736842105263153</v>
      </c>
      <c r="AZ80" s="332">
        <f t="shared" si="135"/>
        <v>2</v>
      </c>
      <c r="BA80" s="332">
        <f t="shared" si="135"/>
        <v>2.84</v>
      </c>
      <c r="BB80" s="333">
        <f t="shared" si="135"/>
        <v>1.42</v>
      </c>
    </row>
    <row r="81" spans="2:54" ht="14.1" customHeight="1" outlineLevel="1">
      <c r="B81" s="282" t="s">
        <v>58</v>
      </c>
      <c r="C81" s="223">
        <f t="shared" ref="C81:F81" si="136">IFERROR(C216/C351,0)</f>
        <v>0.95</v>
      </c>
      <c r="D81" s="109">
        <f t="shared" si="136"/>
        <v>1</v>
      </c>
      <c r="E81" s="109">
        <f t="shared" si="136"/>
        <v>1.1229314420803782</v>
      </c>
      <c r="F81" s="224">
        <f t="shared" si="136"/>
        <v>1.1229314420803784</v>
      </c>
      <c r="G81" s="223">
        <f t="shared" ref="G81:BB81" si="137">IFERROR(G216/G351,0)</f>
        <v>0.95</v>
      </c>
      <c r="H81" s="109">
        <f t="shared" si="137"/>
        <v>2</v>
      </c>
      <c r="I81" s="109">
        <f t="shared" si="137"/>
        <v>7.3425925925925926</v>
      </c>
      <c r="J81" s="224">
        <f t="shared" si="137"/>
        <v>3.6712962962962958</v>
      </c>
      <c r="K81" s="223">
        <f t="shared" si="137"/>
        <v>0.95</v>
      </c>
      <c r="L81" s="109">
        <f t="shared" si="137"/>
        <v>0.52380952380952384</v>
      </c>
      <c r="M81" s="109">
        <f t="shared" si="137"/>
        <v>0.39857651245551601</v>
      </c>
      <c r="N81" s="224">
        <f t="shared" si="137"/>
        <v>0.76091879650598504</v>
      </c>
      <c r="O81" s="223">
        <f t="shared" si="137"/>
        <v>0</v>
      </c>
      <c r="P81" s="109">
        <f t="shared" si="137"/>
        <v>0</v>
      </c>
      <c r="Q81" s="109">
        <f t="shared" si="137"/>
        <v>0</v>
      </c>
      <c r="R81" s="224">
        <f t="shared" si="137"/>
        <v>0</v>
      </c>
      <c r="S81" s="223">
        <f t="shared" si="137"/>
        <v>0</v>
      </c>
      <c r="T81" s="109">
        <f t="shared" si="137"/>
        <v>0</v>
      </c>
      <c r="U81" s="109">
        <f t="shared" si="137"/>
        <v>0</v>
      </c>
      <c r="V81" s="224">
        <f t="shared" si="137"/>
        <v>0</v>
      </c>
      <c r="W81" s="223">
        <f t="shared" si="137"/>
        <v>0</v>
      </c>
      <c r="X81" s="109">
        <f t="shared" si="137"/>
        <v>0</v>
      </c>
      <c r="Y81" s="109">
        <f t="shared" si="137"/>
        <v>0</v>
      </c>
      <c r="Z81" s="224">
        <f t="shared" si="137"/>
        <v>0</v>
      </c>
      <c r="AA81" s="223">
        <f t="shared" si="137"/>
        <v>0</v>
      </c>
      <c r="AB81" s="109">
        <f t="shared" si="137"/>
        <v>0</v>
      </c>
      <c r="AC81" s="109">
        <f t="shared" si="137"/>
        <v>0</v>
      </c>
      <c r="AD81" s="224">
        <f t="shared" si="137"/>
        <v>0</v>
      </c>
      <c r="AE81" s="223">
        <f t="shared" si="137"/>
        <v>0</v>
      </c>
      <c r="AF81" s="109">
        <f t="shared" si="137"/>
        <v>0</v>
      </c>
      <c r="AG81" s="109">
        <f t="shared" si="137"/>
        <v>0</v>
      </c>
      <c r="AH81" s="224">
        <f t="shared" si="137"/>
        <v>0</v>
      </c>
      <c r="AI81" s="223">
        <f t="shared" si="137"/>
        <v>0</v>
      </c>
      <c r="AJ81" s="109">
        <f t="shared" si="137"/>
        <v>0</v>
      </c>
      <c r="AK81" s="109">
        <f t="shared" si="137"/>
        <v>0</v>
      </c>
      <c r="AL81" s="224">
        <f t="shared" si="137"/>
        <v>0</v>
      </c>
      <c r="AM81" s="223">
        <f t="shared" si="137"/>
        <v>0</v>
      </c>
      <c r="AN81" s="109">
        <f t="shared" si="137"/>
        <v>0</v>
      </c>
      <c r="AO81" s="109">
        <f t="shared" si="137"/>
        <v>0</v>
      </c>
      <c r="AP81" s="224">
        <f t="shared" si="137"/>
        <v>0</v>
      </c>
      <c r="AQ81" s="223">
        <f t="shared" si="137"/>
        <v>0</v>
      </c>
      <c r="AR81" s="109">
        <f t="shared" si="137"/>
        <v>0</v>
      </c>
      <c r="AS81" s="109">
        <f t="shared" si="137"/>
        <v>0</v>
      </c>
      <c r="AT81" s="224">
        <f t="shared" si="137"/>
        <v>0</v>
      </c>
      <c r="AU81" s="223">
        <f t="shared" si="137"/>
        <v>0</v>
      </c>
      <c r="AV81" s="109">
        <f t="shared" si="137"/>
        <v>0</v>
      </c>
      <c r="AW81" s="109">
        <f t="shared" si="137"/>
        <v>0</v>
      </c>
      <c r="AX81" s="231">
        <f t="shared" si="137"/>
        <v>0</v>
      </c>
      <c r="AY81" s="331">
        <f t="shared" si="137"/>
        <v>0.95</v>
      </c>
      <c r="AZ81" s="332">
        <f t="shared" si="137"/>
        <v>1.0555555555555556</v>
      </c>
      <c r="BA81" s="332">
        <f t="shared" si="137"/>
        <v>1.6995073891625616</v>
      </c>
      <c r="BB81" s="333">
        <f t="shared" si="137"/>
        <v>1.6100596318382163</v>
      </c>
    </row>
    <row r="82" spans="2:54" ht="14.1" customHeight="1" outlineLevel="1">
      <c r="B82" s="282" t="s">
        <v>57</v>
      </c>
      <c r="C82" s="223">
        <f t="shared" ref="C82:F82" si="138">IFERROR(C217/C352,0)</f>
        <v>1</v>
      </c>
      <c r="D82" s="109">
        <f t="shared" si="138"/>
        <v>0.8571428571428571</v>
      </c>
      <c r="E82" s="109">
        <f t="shared" si="138"/>
        <v>0.73076923076923073</v>
      </c>
      <c r="F82" s="224">
        <f t="shared" si="138"/>
        <v>0.85256410256410253</v>
      </c>
      <c r="G82" s="223">
        <f t="shared" ref="G82:BB82" si="139">IFERROR(G217/G352,0)</f>
        <v>1</v>
      </c>
      <c r="H82" s="109">
        <f t="shared" si="139"/>
        <v>1</v>
      </c>
      <c r="I82" s="109">
        <f t="shared" si="139"/>
        <v>1.20703125</v>
      </c>
      <c r="J82" s="224">
        <f t="shared" si="139"/>
        <v>1.2070312500000002</v>
      </c>
      <c r="K82" s="223">
        <f t="shared" si="139"/>
        <v>0.9285714285714286</v>
      </c>
      <c r="L82" s="109">
        <f t="shared" si="139"/>
        <v>1.1428571428571428</v>
      </c>
      <c r="M82" s="109">
        <f t="shared" si="139"/>
        <v>0.93913043478260871</v>
      </c>
      <c r="N82" s="224">
        <f t="shared" si="139"/>
        <v>0.82173913043478264</v>
      </c>
      <c r="O82" s="223">
        <f t="shared" si="139"/>
        <v>0</v>
      </c>
      <c r="P82" s="109">
        <f t="shared" si="139"/>
        <v>0</v>
      </c>
      <c r="Q82" s="109">
        <f t="shared" si="139"/>
        <v>0</v>
      </c>
      <c r="R82" s="224">
        <f t="shared" si="139"/>
        <v>0</v>
      </c>
      <c r="S82" s="223">
        <f t="shared" si="139"/>
        <v>0</v>
      </c>
      <c r="T82" s="109">
        <f t="shared" si="139"/>
        <v>0</v>
      </c>
      <c r="U82" s="109">
        <f t="shared" si="139"/>
        <v>0</v>
      </c>
      <c r="V82" s="224">
        <f t="shared" si="139"/>
        <v>0</v>
      </c>
      <c r="W82" s="223">
        <f t="shared" si="139"/>
        <v>0</v>
      </c>
      <c r="X82" s="109">
        <f t="shared" si="139"/>
        <v>0</v>
      </c>
      <c r="Y82" s="109">
        <f t="shared" si="139"/>
        <v>0</v>
      </c>
      <c r="Z82" s="224">
        <f t="shared" si="139"/>
        <v>0</v>
      </c>
      <c r="AA82" s="223">
        <f t="shared" si="139"/>
        <v>0</v>
      </c>
      <c r="AB82" s="109">
        <f t="shared" si="139"/>
        <v>0</v>
      </c>
      <c r="AC82" s="109">
        <f t="shared" si="139"/>
        <v>0</v>
      </c>
      <c r="AD82" s="224">
        <f t="shared" si="139"/>
        <v>0</v>
      </c>
      <c r="AE82" s="223">
        <f t="shared" si="139"/>
        <v>0</v>
      </c>
      <c r="AF82" s="109">
        <f t="shared" si="139"/>
        <v>0</v>
      </c>
      <c r="AG82" s="109">
        <f t="shared" si="139"/>
        <v>0</v>
      </c>
      <c r="AH82" s="224">
        <f t="shared" si="139"/>
        <v>0</v>
      </c>
      <c r="AI82" s="223">
        <f t="shared" si="139"/>
        <v>0</v>
      </c>
      <c r="AJ82" s="109">
        <f t="shared" si="139"/>
        <v>0</v>
      </c>
      <c r="AK82" s="109">
        <f t="shared" si="139"/>
        <v>0</v>
      </c>
      <c r="AL82" s="224">
        <f t="shared" si="139"/>
        <v>0</v>
      </c>
      <c r="AM82" s="223">
        <f t="shared" si="139"/>
        <v>0</v>
      </c>
      <c r="AN82" s="109">
        <f t="shared" si="139"/>
        <v>0</v>
      </c>
      <c r="AO82" s="109">
        <f t="shared" si="139"/>
        <v>0</v>
      </c>
      <c r="AP82" s="224">
        <f t="shared" si="139"/>
        <v>0</v>
      </c>
      <c r="AQ82" s="223">
        <f t="shared" si="139"/>
        <v>0</v>
      </c>
      <c r="AR82" s="109">
        <f t="shared" si="139"/>
        <v>0</v>
      </c>
      <c r="AS82" s="109">
        <f t="shared" si="139"/>
        <v>0</v>
      </c>
      <c r="AT82" s="224">
        <f t="shared" si="139"/>
        <v>0</v>
      </c>
      <c r="AU82" s="223">
        <f t="shared" si="139"/>
        <v>0</v>
      </c>
      <c r="AV82" s="109">
        <f t="shared" si="139"/>
        <v>0</v>
      </c>
      <c r="AW82" s="109">
        <f t="shared" si="139"/>
        <v>0</v>
      </c>
      <c r="AX82" s="231">
        <f t="shared" si="139"/>
        <v>0</v>
      </c>
      <c r="AY82" s="331">
        <f t="shared" si="139"/>
        <v>0.97619047619047616</v>
      </c>
      <c r="AZ82" s="332">
        <f t="shared" si="139"/>
        <v>1</v>
      </c>
      <c r="BA82" s="332">
        <f t="shared" si="139"/>
        <v>0.95844504021447718</v>
      </c>
      <c r="BB82" s="333">
        <f t="shared" si="139"/>
        <v>0.9584450402144773</v>
      </c>
    </row>
    <row r="83" spans="2:54" s="122" customFormat="1">
      <c r="B83" s="269" t="s">
        <v>119</v>
      </c>
      <c r="C83" s="217">
        <f t="shared" ref="C83:F83" si="140">IFERROR(C218/C353,0)</f>
        <v>1.0256410256410255</v>
      </c>
      <c r="D83" s="121">
        <f t="shared" si="140"/>
        <v>1.0387811634349031</v>
      </c>
      <c r="E83" s="121">
        <f t="shared" si="140"/>
        <v>1.058665211102974</v>
      </c>
      <c r="F83" s="218">
        <f t="shared" si="140"/>
        <v>1.019141709888463</v>
      </c>
      <c r="G83" s="217">
        <f t="shared" ref="G83:BB83" si="141">IFERROR(G218/G353,0)</f>
        <v>1.0216836734693877</v>
      </c>
      <c r="H83" s="121">
        <f t="shared" si="141"/>
        <v>1.0067750677506775</v>
      </c>
      <c r="I83" s="121">
        <f t="shared" si="141"/>
        <v>0.92064732111112912</v>
      </c>
      <c r="J83" s="218">
        <f t="shared" si="141"/>
        <v>0.91445184788696265</v>
      </c>
      <c r="K83" s="217">
        <f t="shared" si="141"/>
        <v>1.0126582278481013</v>
      </c>
      <c r="L83" s="121">
        <f t="shared" si="141"/>
        <v>0.98002663115845534</v>
      </c>
      <c r="M83" s="121">
        <f t="shared" si="141"/>
        <v>0.82490007267441856</v>
      </c>
      <c r="N83" s="218">
        <f t="shared" si="141"/>
        <v>0.84171189480772879</v>
      </c>
      <c r="O83" s="217">
        <f t="shared" si="141"/>
        <v>0</v>
      </c>
      <c r="P83" s="121">
        <f t="shared" si="141"/>
        <v>0</v>
      </c>
      <c r="Q83" s="121">
        <f t="shared" si="141"/>
        <v>0</v>
      </c>
      <c r="R83" s="218">
        <f t="shared" si="141"/>
        <v>0</v>
      </c>
      <c r="S83" s="217">
        <f t="shared" si="141"/>
        <v>0</v>
      </c>
      <c r="T83" s="121">
        <f t="shared" si="141"/>
        <v>0</v>
      </c>
      <c r="U83" s="121">
        <f t="shared" si="141"/>
        <v>0</v>
      </c>
      <c r="V83" s="218">
        <f t="shared" si="141"/>
        <v>0</v>
      </c>
      <c r="W83" s="217">
        <f t="shared" si="141"/>
        <v>0</v>
      </c>
      <c r="X83" s="121">
        <f t="shared" si="141"/>
        <v>0</v>
      </c>
      <c r="Y83" s="121">
        <f t="shared" si="141"/>
        <v>0</v>
      </c>
      <c r="Z83" s="218">
        <f t="shared" si="141"/>
        <v>0</v>
      </c>
      <c r="AA83" s="217">
        <f t="shared" si="141"/>
        <v>0</v>
      </c>
      <c r="AB83" s="121">
        <f t="shared" si="141"/>
        <v>0</v>
      </c>
      <c r="AC83" s="121">
        <f t="shared" si="141"/>
        <v>0</v>
      </c>
      <c r="AD83" s="218">
        <f t="shared" si="141"/>
        <v>0</v>
      </c>
      <c r="AE83" s="217">
        <f t="shared" si="141"/>
        <v>0</v>
      </c>
      <c r="AF83" s="121">
        <f t="shared" si="141"/>
        <v>0</v>
      </c>
      <c r="AG83" s="121">
        <f t="shared" si="141"/>
        <v>0</v>
      </c>
      <c r="AH83" s="218">
        <f t="shared" si="141"/>
        <v>0</v>
      </c>
      <c r="AI83" s="217">
        <f t="shared" si="141"/>
        <v>0</v>
      </c>
      <c r="AJ83" s="121">
        <f t="shared" si="141"/>
        <v>0</v>
      </c>
      <c r="AK83" s="121">
        <f t="shared" si="141"/>
        <v>0</v>
      </c>
      <c r="AL83" s="218">
        <f t="shared" si="141"/>
        <v>0</v>
      </c>
      <c r="AM83" s="217">
        <f t="shared" si="141"/>
        <v>0</v>
      </c>
      <c r="AN83" s="121">
        <f t="shared" si="141"/>
        <v>0</v>
      </c>
      <c r="AO83" s="121">
        <f t="shared" si="141"/>
        <v>0</v>
      </c>
      <c r="AP83" s="218">
        <f t="shared" si="141"/>
        <v>0</v>
      </c>
      <c r="AQ83" s="217">
        <f t="shared" si="141"/>
        <v>0</v>
      </c>
      <c r="AR83" s="121">
        <f t="shared" si="141"/>
        <v>0</v>
      </c>
      <c r="AS83" s="121">
        <f t="shared" si="141"/>
        <v>0</v>
      </c>
      <c r="AT83" s="218">
        <f t="shared" si="141"/>
        <v>0</v>
      </c>
      <c r="AU83" s="217">
        <f t="shared" si="141"/>
        <v>0</v>
      </c>
      <c r="AV83" s="121">
        <f t="shared" si="141"/>
        <v>0</v>
      </c>
      <c r="AW83" s="121">
        <f t="shared" si="141"/>
        <v>0</v>
      </c>
      <c r="AX83" s="228">
        <f t="shared" si="141"/>
        <v>0</v>
      </c>
      <c r="AY83" s="319">
        <f t="shared" si="141"/>
        <v>1.019966015293118</v>
      </c>
      <c r="AZ83" s="320">
        <f t="shared" si="141"/>
        <v>1.0081411126187245</v>
      </c>
      <c r="BA83" s="320">
        <f t="shared" si="141"/>
        <v>0.93087294018637434</v>
      </c>
      <c r="BB83" s="321">
        <f t="shared" si="141"/>
        <v>0.92335579665862433</v>
      </c>
    </row>
    <row r="84" spans="2:54" s="76" customFormat="1" ht="14.1" customHeight="1" outlineLevel="1">
      <c r="B84" s="281" t="s">
        <v>51</v>
      </c>
      <c r="C84" s="397">
        <f t="shared" ref="C84:F84" si="142">IFERROR(C219/C354,0)</f>
        <v>0.76923076923076927</v>
      </c>
      <c r="D84" s="398">
        <f t="shared" si="142"/>
        <v>0</v>
      </c>
      <c r="E84" s="398">
        <f t="shared" si="142"/>
        <v>0</v>
      </c>
      <c r="F84" s="399">
        <f t="shared" si="142"/>
        <v>0</v>
      </c>
      <c r="G84" s="397">
        <f t="shared" ref="G84:BB84" si="143">IFERROR(G219/G354,0)</f>
        <v>0.76923076923076927</v>
      </c>
      <c r="H84" s="398">
        <f t="shared" si="143"/>
        <v>0</v>
      </c>
      <c r="I84" s="398">
        <f t="shared" si="143"/>
        <v>0</v>
      </c>
      <c r="J84" s="399">
        <f t="shared" si="143"/>
        <v>0</v>
      </c>
      <c r="K84" s="397">
        <f t="shared" si="143"/>
        <v>0.83333333333333337</v>
      </c>
      <c r="L84" s="398">
        <f t="shared" si="143"/>
        <v>0</v>
      </c>
      <c r="M84" s="398">
        <f t="shared" si="143"/>
        <v>0</v>
      </c>
      <c r="N84" s="399">
        <f t="shared" si="143"/>
        <v>0</v>
      </c>
      <c r="O84" s="397">
        <f t="shared" si="143"/>
        <v>0</v>
      </c>
      <c r="P84" s="398">
        <f t="shared" si="143"/>
        <v>0</v>
      </c>
      <c r="Q84" s="398">
        <f t="shared" si="143"/>
        <v>0</v>
      </c>
      <c r="R84" s="399">
        <f t="shared" si="143"/>
        <v>0</v>
      </c>
      <c r="S84" s="397">
        <f t="shared" si="143"/>
        <v>0</v>
      </c>
      <c r="T84" s="398">
        <f t="shared" si="143"/>
        <v>0</v>
      </c>
      <c r="U84" s="398">
        <f t="shared" si="143"/>
        <v>0</v>
      </c>
      <c r="V84" s="399">
        <f t="shared" si="143"/>
        <v>0</v>
      </c>
      <c r="W84" s="397">
        <f t="shared" si="143"/>
        <v>0</v>
      </c>
      <c r="X84" s="398">
        <f t="shared" si="143"/>
        <v>0</v>
      </c>
      <c r="Y84" s="398">
        <f t="shared" si="143"/>
        <v>0</v>
      </c>
      <c r="Z84" s="399">
        <f t="shared" si="143"/>
        <v>0</v>
      </c>
      <c r="AA84" s="397">
        <f t="shared" si="143"/>
        <v>0</v>
      </c>
      <c r="AB84" s="398">
        <f t="shared" si="143"/>
        <v>0</v>
      </c>
      <c r="AC84" s="398">
        <f t="shared" si="143"/>
        <v>0</v>
      </c>
      <c r="AD84" s="399">
        <f t="shared" si="143"/>
        <v>0</v>
      </c>
      <c r="AE84" s="397">
        <f t="shared" si="143"/>
        <v>0</v>
      </c>
      <c r="AF84" s="398">
        <f t="shared" si="143"/>
        <v>0</v>
      </c>
      <c r="AG84" s="398">
        <f t="shared" si="143"/>
        <v>0</v>
      </c>
      <c r="AH84" s="399">
        <f t="shared" si="143"/>
        <v>0</v>
      </c>
      <c r="AI84" s="397">
        <f t="shared" si="143"/>
        <v>0</v>
      </c>
      <c r="AJ84" s="398">
        <f t="shared" si="143"/>
        <v>0</v>
      </c>
      <c r="AK84" s="398">
        <f t="shared" si="143"/>
        <v>0</v>
      </c>
      <c r="AL84" s="399">
        <f t="shared" si="143"/>
        <v>0</v>
      </c>
      <c r="AM84" s="397">
        <f t="shared" si="143"/>
        <v>0</v>
      </c>
      <c r="AN84" s="398">
        <f t="shared" si="143"/>
        <v>0</v>
      </c>
      <c r="AO84" s="398">
        <f t="shared" si="143"/>
        <v>0</v>
      </c>
      <c r="AP84" s="399">
        <f t="shared" si="143"/>
        <v>0</v>
      </c>
      <c r="AQ84" s="397">
        <f t="shared" si="143"/>
        <v>0</v>
      </c>
      <c r="AR84" s="398">
        <f t="shared" si="143"/>
        <v>0</v>
      </c>
      <c r="AS84" s="398">
        <f t="shared" si="143"/>
        <v>0</v>
      </c>
      <c r="AT84" s="399">
        <f t="shared" si="143"/>
        <v>0</v>
      </c>
      <c r="AU84" s="397">
        <f t="shared" si="143"/>
        <v>0</v>
      </c>
      <c r="AV84" s="398">
        <f t="shared" si="143"/>
        <v>0</v>
      </c>
      <c r="AW84" s="398">
        <f t="shared" si="143"/>
        <v>0</v>
      </c>
      <c r="AX84" s="400">
        <f t="shared" si="143"/>
        <v>0</v>
      </c>
      <c r="AY84" s="322">
        <f t="shared" si="143"/>
        <v>0.78947368421052633</v>
      </c>
      <c r="AZ84" s="323">
        <f t="shared" si="143"/>
        <v>0</v>
      </c>
      <c r="BA84" s="323">
        <f t="shared" si="143"/>
        <v>0</v>
      </c>
      <c r="BB84" s="324">
        <f t="shared" si="143"/>
        <v>0</v>
      </c>
    </row>
    <row r="85" spans="2:54" s="76" customFormat="1" ht="14.1" customHeight="1" outlineLevel="1">
      <c r="B85" s="281" t="s">
        <v>54</v>
      </c>
      <c r="C85" s="397">
        <f t="shared" ref="C85:F85" si="144">IFERROR(C220/C355,0)</f>
        <v>1.0406504065040652</v>
      </c>
      <c r="D85" s="398">
        <f t="shared" si="144"/>
        <v>1.0491803278688525</v>
      </c>
      <c r="E85" s="398">
        <f t="shared" si="144"/>
        <v>0.97834954502667082</v>
      </c>
      <c r="F85" s="399">
        <f t="shared" si="144"/>
        <v>0.93248941010354569</v>
      </c>
      <c r="G85" s="397">
        <f t="shared" ref="G85:BB85" si="145">IFERROR(G220/G355,0)</f>
        <v>1.0158730158730158</v>
      </c>
      <c r="H85" s="398">
        <f t="shared" si="145"/>
        <v>1.024</v>
      </c>
      <c r="I85" s="398">
        <f t="shared" si="145"/>
        <v>0.89996987044290444</v>
      </c>
      <c r="J85" s="399">
        <f t="shared" si="145"/>
        <v>0.87887682660439892</v>
      </c>
      <c r="K85" s="397">
        <f t="shared" si="145"/>
        <v>1</v>
      </c>
      <c r="L85" s="398">
        <f t="shared" si="145"/>
        <v>1.0078740157480315</v>
      </c>
      <c r="M85" s="398">
        <f t="shared" si="145"/>
        <v>0.93616414933029357</v>
      </c>
      <c r="N85" s="399">
        <f t="shared" si="145"/>
        <v>0.92885036691365064</v>
      </c>
      <c r="O85" s="397">
        <f t="shared" si="145"/>
        <v>0</v>
      </c>
      <c r="P85" s="398">
        <f t="shared" si="145"/>
        <v>0</v>
      </c>
      <c r="Q85" s="398">
        <f t="shared" si="145"/>
        <v>0</v>
      </c>
      <c r="R85" s="399">
        <f t="shared" si="145"/>
        <v>0</v>
      </c>
      <c r="S85" s="397">
        <f t="shared" si="145"/>
        <v>0</v>
      </c>
      <c r="T85" s="398">
        <f t="shared" si="145"/>
        <v>0</v>
      </c>
      <c r="U85" s="398">
        <f t="shared" si="145"/>
        <v>0</v>
      </c>
      <c r="V85" s="399">
        <f t="shared" si="145"/>
        <v>0</v>
      </c>
      <c r="W85" s="397">
        <f t="shared" si="145"/>
        <v>0</v>
      </c>
      <c r="X85" s="398">
        <f t="shared" si="145"/>
        <v>0</v>
      </c>
      <c r="Y85" s="398">
        <f t="shared" si="145"/>
        <v>0</v>
      </c>
      <c r="Z85" s="399">
        <f t="shared" si="145"/>
        <v>0</v>
      </c>
      <c r="AA85" s="397">
        <f t="shared" si="145"/>
        <v>0</v>
      </c>
      <c r="AB85" s="398">
        <f t="shared" si="145"/>
        <v>0</v>
      </c>
      <c r="AC85" s="398">
        <f t="shared" si="145"/>
        <v>0</v>
      </c>
      <c r="AD85" s="399">
        <f t="shared" si="145"/>
        <v>0</v>
      </c>
      <c r="AE85" s="397">
        <f t="shared" si="145"/>
        <v>0</v>
      </c>
      <c r="AF85" s="398">
        <f t="shared" si="145"/>
        <v>0</v>
      </c>
      <c r="AG85" s="398">
        <f t="shared" si="145"/>
        <v>0</v>
      </c>
      <c r="AH85" s="399">
        <f t="shared" si="145"/>
        <v>0</v>
      </c>
      <c r="AI85" s="397">
        <f t="shared" si="145"/>
        <v>0</v>
      </c>
      <c r="AJ85" s="398">
        <f t="shared" si="145"/>
        <v>0</v>
      </c>
      <c r="AK85" s="398">
        <f t="shared" si="145"/>
        <v>0</v>
      </c>
      <c r="AL85" s="399">
        <f t="shared" si="145"/>
        <v>0</v>
      </c>
      <c r="AM85" s="397">
        <f t="shared" si="145"/>
        <v>0</v>
      </c>
      <c r="AN85" s="398">
        <f t="shared" si="145"/>
        <v>0</v>
      </c>
      <c r="AO85" s="398">
        <f t="shared" si="145"/>
        <v>0</v>
      </c>
      <c r="AP85" s="399">
        <f t="shared" si="145"/>
        <v>0</v>
      </c>
      <c r="AQ85" s="397">
        <f t="shared" si="145"/>
        <v>0</v>
      </c>
      <c r="AR85" s="398">
        <f t="shared" si="145"/>
        <v>0</v>
      </c>
      <c r="AS85" s="398">
        <f t="shared" si="145"/>
        <v>0</v>
      </c>
      <c r="AT85" s="399">
        <f t="shared" si="145"/>
        <v>0</v>
      </c>
      <c r="AU85" s="397">
        <f t="shared" si="145"/>
        <v>0</v>
      </c>
      <c r="AV85" s="398">
        <f t="shared" si="145"/>
        <v>0</v>
      </c>
      <c r="AW85" s="398">
        <f t="shared" si="145"/>
        <v>0</v>
      </c>
      <c r="AX85" s="400">
        <f t="shared" si="145"/>
        <v>0</v>
      </c>
      <c r="AY85" s="322">
        <f t="shared" si="145"/>
        <v>1.0185676392572944</v>
      </c>
      <c r="AZ85" s="323">
        <f t="shared" si="145"/>
        <v>1.0267379679144386</v>
      </c>
      <c r="BA85" s="323">
        <f t="shared" si="145"/>
        <v>0.93759360958562155</v>
      </c>
      <c r="BB85" s="324">
        <f t="shared" si="145"/>
        <v>0.91317710933599605</v>
      </c>
    </row>
    <row r="86" spans="2:54" ht="14.1" customHeight="1" outlineLevel="1">
      <c r="B86" s="285" t="s">
        <v>137</v>
      </c>
      <c r="C86" s="223">
        <f t="shared" ref="C86:F86" si="146">IFERROR(C221/C356,0)</f>
        <v>1</v>
      </c>
      <c r="D86" s="109">
        <f t="shared" si="146"/>
        <v>1</v>
      </c>
      <c r="E86" s="109">
        <f t="shared" si="146"/>
        <v>0.77419354838709675</v>
      </c>
      <c r="F86" s="224">
        <f t="shared" si="146"/>
        <v>0.77419354838709675</v>
      </c>
      <c r="G86" s="223">
        <f t="shared" ref="G86:BB86" si="147">IFERROR(G221/G356,0)</f>
        <v>1</v>
      </c>
      <c r="H86" s="109">
        <f t="shared" si="147"/>
        <v>1</v>
      </c>
      <c r="I86" s="109">
        <f t="shared" si="147"/>
        <v>0.5</v>
      </c>
      <c r="J86" s="224">
        <f t="shared" si="147"/>
        <v>0.5</v>
      </c>
      <c r="K86" s="223">
        <f t="shared" si="147"/>
        <v>1</v>
      </c>
      <c r="L86" s="109">
        <f t="shared" si="147"/>
        <v>1</v>
      </c>
      <c r="M86" s="109">
        <f t="shared" si="147"/>
        <v>0.77419354838709675</v>
      </c>
      <c r="N86" s="224">
        <f t="shared" si="147"/>
        <v>0.77419354838709675</v>
      </c>
      <c r="O86" s="223">
        <f t="shared" si="147"/>
        <v>0</v>
      </c>
      <c r="P86" s="109">
        <f t="shared" si="147"/>
        <v>0</v>
      </c>
      <c r="Q86" s="109">
        <f t="shared" si="147"/>
        <v>0</v>
      </c>
      <c r="R86" s="224">
        <f t="shared" si="147"/>
        <v>0</v>
      </c>
      <c r="S86" s="223">
        <f t="shared" si="147"/>
        <v>0</v>
      </c>
      <c r="T86" s="109">
        <f t="shared" si="147"/>
        <v>0</v>
      </c>
      <c r="U86" s="109">
        <f t="shared" si="147"/>
        <v>0</v>
      </c>
      <c r="V86" s="224">
        <f t="shared" si="147"/>
        <v>0</v>
      </c>
      <c r="W86" s="223">
        <f t="shared" si="147"/>
        <v>0</v>
      </c>
      <c r="X86" s="109">
        <f t="shared" si="147"/>
        <v>0</v>
      </c>
      <c r="Y86" s="109">
        <f t="shared" si="147"/>
        <v>0</v>
      </c>
      <c r="Z86" s="224">
        <f t="shared" si="147"/>
        <v>0</v>
      </c>
      <c r="AA86" s="223">
        <f t="shared" si="147"/>
        <v>0</v>
      </c>
      <c r="AB86" s="109">
        <f t="shared" si="147"/>
        <v>0</v>
      </c>
      <c r="AC86" s="109">
        <f t="shared" si="147"/>
        <v>0</v>
      </c>
      <c r="AD86" s="224">
        <f t="shared" si="147"/>
        <v>0</v>
      </c>
      <c r="AE86" s="223">
        <f t="shared" si="147"/>
        <v>0</v>
      </c>
      <c r="AF86" s="109">
        <f t="shared" si="147"/>
        <v>0</v>
      </c>
      <c r="AG86" s="109">
        <f t="shared" si="147"/>
        <v>0</v>
      </c>
      <c r="AH86" s="224">
        <f t="shared" si="147"/>
        <v>0</v>
      </c>
      <c r="AI86" s="223">
        <f t="shared" si="147"/>
        <v>0</v>
      </c>
      <c r="AJ86" s="109">
        <f t="shared" si="147"/>
        <v>0</v>
      </c>
      <c r="AK86" s="109">
        <f t="shared" si="147"/>
        <v>0</v>
      </c>
      <c r="AL86" s="224">
        <f t="shared" si="147"/>
        <v>0</v>
      </c>
      <c r="AM86" s="223">
        <f t="shared" si="147"/>
        <v>0</v>
      </c>
      <c r="AN86" s="109">
        <f t="shared" si="147"/>
        <v>0</v>
      </c>
      <c r="AO86" s="109">
        <f t="shared" si="147"/>
        <v>0</v>
      </c>
      <c r="AP86" s="224">
        <f t="shared" si="147"/>
        <v>0</v>
      </c>
      <c r="AQ86" s="223">
        <f t="shared" si="147"/>
        <v>0</v>
      </c>
      <c r="AR86" s="109">
        <f t="shared" si="147"/>
        <v>0</v>
      </c>
      <c r="AS86" s="109">
        <f t="shared" si="147"/>
        <v>0</v>
      </c>
      <c r="AT86" s="224">
        <f t="shared" si="147"/>
        <v>0</v>
      </c>
      <c r="AU86" s="223">
        <f t="shared" si="147"/>
        <v>0</v>
      </c>
      <c r="AV86" s="109">
        <f t="shared" si="147"/>
        <v>0</v>
      </c>
      <c r="AW86" s="109">
        <f t="shared" si="147"/>
        <v>0</v>
      </c>
      <c r="AX86" s="231">
        <f t="shared" si="147"/>
        <v>0</v>
      </c>
      <c r="AY86" s="331">
        <f t="shared" si="147"/>
        <v>1</v>
      </c>
      <c r="AZ86" s="332">
        <f t="shared" si="147"/>
        <v>1</v>
      </c>
      <c r="BA86" s="332">
        <f t="shared" si="147"/>
        <v>0.68888888888888888</v>
      </c>
      <c r="BB86" s="333">
        <f t="shared" si="147"/>
        <v>0.68888888888888888</v>
      </c>
    </row>
    <row r="87" spans="2:54" ht="14.1" customHeight="1" outlineLevel="1">
      <c r="B87" s="285" t="s">
        <v>133</v>
      </c>
      <c r="C87" s="223">
        <f t="shared" ref="C87:F87" si="148">IFERROR(C222/C357,0)</f>
        <v>1.0188679245283019</v>
      </c>
      <c r="D87" s="109">
        <f t="shared" si="148"/>
        <v>1.0384615384615385</v>
      </c>
      <c r="E87" s="109">
        <f t="shared" si="148"/>
        <v>0.86382393397524071</v>
      </c>
      <c r="F87" s="224">
        <f t="shared" si="148"/>
        <v>0.83183045493912078</v>
      </c>
      <c r="G87" s="223">
        <f t="shared" ref="G87:BB87" si="149">IFERROR(G222/G357,0)</f>
        <v>0.98181818181818181</v>
      </c>
      <c r="H87" s="109">
        <f t="shared" si="149"/>
        <v>1</v>
      </c>
      <c r="I87" s="109">
        <f t="shared" si="149"/>
        <v>0.83123759099933814</v>
      </c>
      <c r="J87" s="224">
        <f t="shared" si="149"/>
        <v>0.83123759099933825</v>
      </c>
      <c r="K87" s="223">
        <f t="shared" si="149"/>
        <v>0.94736842105263153</v>
      </c>
      <c r="L87" s="109">
        <f t="shared" si="149"/>
        <v>0.9642857142857143</v>
      </c>
      <c r="M87" s="109">
        <f t="shared" si="149"/>
        <v>0.9102646868947708</v>
      </c>
      <c r="N87" s="224">
        <f t="shared" si="149"/>
        <v>0.94397819381679937</v>
      </c>
      <c r="O87" s="223">
        <f t="shared" si="149"/>
        <v>0</v>
      </c>
      <c r="P87" s="109">
        <f t="shared" si="149"/>
        <v>0</v>
      </c>
      <c r="Q87" s="109">
        <f t="shared" si="149"/>
        <v>0</v>
      </c>
      <c r="R87" s="224">
        <f t="shared" si="149"/>
        <v>0</v>
      </c>
      <c r="S87" s="223">
        <f t="shared" si="149"/>
        <v>0</v>
      </c>
      <c r="T87" s="109">
        <f t="shared" si="149"/>
        <v>0</v>
      </c>
      <c r="U87" s="109">
        <f t="shared" si="149"/>
        <v>0</v>
      </c>
      <c r="V87" s="224">
        <f t="shared" si="149"/>
        <v>0</v>
      </c>
      <c r="W87" s="223">
        <f t="shared" si="149"/>
        <v>0</v>
      </c>
      <c r="X87" s="109">
        <f t="shared" si="149"/>
        <v>0</v>
      </c>
      <c r="Y87" s="109">
        <f t="shared" si="149"/>
        <v>0</v>
      </c>
      <c r="Z87" s="224">
        <f t="shared" si="149"/>
        <v>0</v>
      </c>
      <c r="AA87" s="223">
        <f t="shared" si="149"/>
        <v>0</v>
      </c>
      <c r="AB87" s="109">
        <f t="shared" si="149"/>
        <v>0</v>
      </c>
      <c r="AC87" s="109">
        <f t="shared" si="149"/>
        <v>0</v>
      </c>
      <c r="AD87" s="224">
        <f t="shared" si="149"/>
        <v>0</v>
      </c>
      <c r="AE87" s="223">
        <f t="shared" si="149"/>
        <v>0</v>
      </c>
      <c r="AF87" s="109">
        <f t="shared" si="149"/>
        <v>0</v>
      </c>
      <c r="AG87" s="109">
        <f t="shared" si="149"/>
        <v>0</v>
      </c>
      <c r="AH87" s="224">
        <f t="shared" si="149"/>
        <v>0</v>
      </c>
      <c r="AI87" s="223">
        <f t="shared" si="149"/>
        <v>0</v>
      </c>
      <c r="AJ87" s="109">
        <f t="shared" si="149"/>
        <v>0</v>
      </c>
      <c r="AK87" s="109">
        <f t="shared" si="149"/>
        <v>0</v>
      </c>
      <c r="AL87" s="224">
        <f t="shared" si="149"/>
        <v>0</v>
      </c>
      <c r="AM87" s="223">
        <f t="shared" si="149"/>
        <v>0</v>
      </c>
      <c r="AN87" s="109">
        <f t="shared" si="149"/>
        <v>0</v>
      </c>
      <c r="AO87" s="109">
        <f t="shared" si="149"/>
        <v>0</v>
      </c>
      <c r="AP87" s="224">
        <f t="shared" si="149"/>
        <v>0</v>
      </c>
      <c r="AQ87" s="223">
        <f t="shared" si="149"/>
        <v>0</v>
      </c>
      <c r="AR87" s="109">
        <f t="shared" si="149"/>
        <v>0</v>
      </c>
      <c r="AS87" s="109">
        <f t="shared" si="149"/>
        <v>0</v>
      </c>
      <c r="AT87" s="224">
        <f t="shared" si="149"/>
        <v>0</v>
      </c>
      <c r="AU87" s="223">
        <f t="shared" si="149"/>
        <v>0</v>
      </c>
      <c r="AV87" s="109">
        <f t="shared" si="149"/>
        <v>0</v>
      </c>
      <c r="AW87" s="109">
        <f t="shared" si="149"/>
        <v>0</v>
      </c>
      <c r="AX87" s="231">
        <f t="shared" si="149"/>
        <v>0</v>
      </c>
      <c r="AY87" s="331">
        <f t="shared" si="149"/>
        <v>0.98181818181818181</v>
      </c>
      <c r="AZ87" s="332">
        <f t="shared" si="149"/>
        <v>1</v>
      </c>
      <c r="BA87" s="332">
        <f t="shared" si="149"/>
        <v>0.86885245901639341</v>
      </c>
      <c r="BB87" s="333">
        <f t="shared" si="149"/>
        <v>0.86885245901639352</v>
      </c>
    </row>
    <row r="88" spans="2:54" ht="14.1" customHeight="1" outlineLevel="1">
      <c r="B88" s="285" t="s">
        <v>136</v>
      </c>
      <c r="C88" s="223">
        <f t="shared" ref="C88:F88" si="150">IFERROR(C223/C358,0)</f>
        <v>1.0579710144927537</v>
      </c>
      <c r="D88" s="109">
        <f t="shared" si="150"/>
        <v>1.0579710144927537</v>
      </c>
      <c r="E88" s="109">
        <f t="shared" si="150"/>
        <v>1.0799059929494712</v>
      </c>
      <c r="F88" s="224">
        <f t="shared" si="150"/>
        <v>1.0207330618289521</v>
      </c>
      <c r="G88" s="223">
        <f t="shared" ref="G88:BB88" si="151">IFERROR(G223/G358,0)</f>
        <v>1.0428571428571429</v>
      </c>
      <c r="H88" s="109">
        <f t="shared" si="151"/>
        <v>1.0428571428571429</v>
      </c>
      <c r="I88" s="109">
        <f t="shared" si="151"/>
        <v>0.96460674157303372</v>
      </c>
      <c r="J88" s="224">
        <f t="shared" si="151"/>
        <v>0.92496536863167622</v>
      </c>
      <c r="K88" s="223">
        <f t="shared" si="151"/>
        <v>1.0428571428571429</v>
      </c>
      <c r="L88" s="109">
        <f t="shared" si="151"/>
        <v>1.0428571428571429</v>
      </c>
      <c r="M88" s="109">
        <f t="shared" si="151"/>
        <v>0.95956454121306378</v>
      </c>
      <c r="N88" s="224">
        <f t="shared" si="151"/>
        <v>0.92013038198512964</v>
      </c>
      <c r="O88" s="223">
        <f t="shared" si="151"/>
        <v>0</v>
      </c>
      <c r="P88" s="109">
        <f t="shared" si="151"/>
        <v>0</v>
      </c>
      <c r="Q88" s="109">
        <f t="shared" si="151"/>
        <v>0</v>
      </c>
      <c r="R88" s="224">
        <f t="shared" si="151"/>
        <v>0</v>
      </c>
      <c r="S88" s="223">
        <f t="shared" si="151"/>
        <v>0</v>
      </c>
      <c r="T88" s="109">
        <f t="shared" si="151"/>
        <v>0</v>
      </c>
      <c r="U88" s="109">
        <f t="shared" si="151"/>
        <v>0</v>
      </c>
      <c r="V88" s="224">
        <f t="shared" si="151"/>
        <v>0</v>
      </c>
      <c r="W88" s="223">
        <f t="shared" si="151"/>
        <v>0</v>
      </c>
      <c r="X88" s="109">
        <f t="shared" si="151"/>
        <v>0</v>
      </c>
      <c r="Y88" s="109">
        <f t="shared" si="151"/>
        <v>0</v>
      </c>
      <c r="Z88" s="224">
        <f t="shared" si="151"/>
        <v>0</v>
      </c>
      <c r="AA88" s="223">
        <f t="shared" si="151"/>
        <v>0</v>
      </c>
      <c r="AB88" s="109">
        <f t="shared" si="151"/>
        <v>0</v>
      </c>
      <c r="AC88" s="109">
        <f t="shared" si="151"/>
        <v>0</v>
      </c>
      <c r="AD88" s="224">
        <f t="shared" si="151"/>
        <v>0</v>
      </c>
      <c r="AE88" s="223">
        <f t="shared" si="151"/>
        <v>0</v>
      </c>
      <c r="AF88" s="109">
        <f t="shared" si="151"/>
        <v>0</v>
      </c>
      <c r="AG88" s="109">
        <f t="shared" si="151"/>
        <v>0</v>
      </c>
      <c r="AH88" s="224">
        <f t="shared" si="151"/>
        <v>0</v>
      </c>
      <c r="AI88" s="223">
        <f t="shared" si="151"/>
        <v>0</v>
      </c>
      <c r="AJ88" s="109">
        <f t="shared" si="151"/>
        <v>0</v>
      </c>
      <c r="AK88" s="109">
        <f t="shared" si="151"/>
        <v>0</v>
      </c>
      <c r="AL88" s="224">
        <f t="shared" si="151"/>
        <v>0</v>
      </c>
      <c r="AM88" s="223">
        <f t="shared" si="151"/>
        <v>0</v>
      </c>
      <c r="AN88" s="109">
        <f t="shared" si="151"/>
        <v>0</v>
      </c>
      <c r="AO88" s="109">
        <f t="shared" si="151"/>
        <v>0</v>
      </c>
      <c r="AP88" s="224">
        <f t="shared" si="151"/>
        <v>0</v>
      </c>
      <c r="AQ88" s="223">
        <f t="shared" si="151"/>
        <v>0</v>
      </c>
      <c r="AR88" s="109">
        <f t="shared" si="151"/>
        <v>0</v>
      </c>
      <c r="AS88" s="109">
        <f t="shared" si="151"/>
        <v>0</v>
      </c>
      <c r="AT88" s="224">
        <f t="shared" si="151"/>
        <v>0</v>
      </c>
      <c r="AU88" s="223">
        <f t="shared" si="151"/>
        <v>0</v>
      </c>
      <c r="AV88" s="109">
        <f t="shared" si="151"/>
        <v>0</v>
      </c>
      <c r="AW88" s="109">
        <f t="shared" si="151"/>
        <v>0</v>
      </c>
      <c r="AX88" s="231">
        <f t="shared" si="151"/>
        <v>0</v>
      </c>
      <c r="AY88" s="331">
        <f t="shared" si="151"/>
        <v>1.0478468899521531</v>
      </c>
      <c r="AZ88" s="332">
        <f t="shared" si="151"/>
        <v>1.0478468899521531</v>
      </c>
      <c r="BA88" s="332">
        <f t="shared" si="151"/>
        <v>0.99907595638514135</v>
      </c>
      <c r="BB88" s="333">
        <f t="shared" si="151"/>
        <v>0.95345604970088826</v>
      </c>
    </row>
    <row r="89" spans="2:54" s="76" customFormat="1" ht="14.1" customHeight="1" outlineLevel="1">
      <c r="B89" s="281" t="s">
        <v>45</v>
      </c>
      <c r="C89" s="401">
        <f t="shared" ref="C89:F89" si="152">IFERROR(C224/C359,0)</f>
        <v>1.3333333333333333</v>
      </c>
      <c r="D89" s="402">
        <f t="shared" si="152"/>
        <v>4</v>
      </c>
      <c r="E89" s="402">
        <f t="shared" si="152"/>
        <v>2.8823529411764706</v>
      </c>
      <c r="F89" s="403">
        <f t="shared" si="152"/>
        <v>0.72058823529411764</v>
      </c>
      <c r="G89" s="401">
        <f t="shared" ref="G89:BB89" si="153">IFERROR(G224/G359,0)</f>
        <v>1.3333333333333333</v>
      </c>
      <c r="H89" s="402">
        <f t="shared" si="153"/>
        <v>1.3333333333333333</v>
      </c>
      <c r="I89" s="402">
        <f t="shared" si="153"/>
        <v>0.68235294117647061</v>
      </c>
      <c r="J89" s="403">
        <f t="shared" si="153"/>
        <v>0.51176470588235301</v>
      </c>
      <c r="K89" s="401">
        <f t="shared" si="153"/>
        <v>1.3333333333333333</v>
      </c>
      <c r="L89" s="402">
        <f t="shared" si="153"/>
        <v>1</v>
      </c>
      <c r="M89" s="402">
        <f t="shared" si="153"/>
        <v>0.16981132075471697</v>
      </c>
      <c r="N89" s="403">
        <f t="shared" si="153"/>
        <v>0.16981132075471697</v>
      </c>
      <c r="O89" s="401">
        <f t="shared" si="153"/>
        <v>0</v>
      </c>
      <c r="P89" s="402">
        <f t="shared" si="153"/>
        <v>0</v>
      </c>
      <c r="Q89" s="402">
        <f t="shared" si="153"/>
        <v>0</v>
      </c>
      <c r="R89" s="403">
        <f t="shared" si="153"/>
        <v>0</v>
      </c>
      <c r="S89" s="401">
        <f t="shared" si="153"/>
        <v>0</v>
      </c>
      <c r="T89" s="402">
        <f t="shared" si="153"/>
        <v>0</v>
      </c>
      <c r="U89" s="402">
        <f t="shared" si="153"/>
        <v>0</v>
      </c>
      <c r="V89" s="403">
        <f t="shared" si="153"/>
        <v>0</v>
      </c>
      <c r="W89" s="401">
        <f t="shared" si="153"/>
        <v>0</v>
      </c>
      <c r="X89" s="402">
        <f t="shared" si="153"/>
        <v>0</v>
      </c>
      <c r="Y89" s="402">
        <f t="shared" si="153"/>
        <v>0</v>
      </c>
      <c r="Z89" s="403">
        <f t="shared" si="153"/>
        <v>0</v>
      </c>
      <c r="AA89" s="401">
        <f t="shared" si="153"/>
        <v>0</v>
      </c>
      <c r="AB89" s="402">
        <f t="shared" si="153"/>
        <v>0</v>
      </c>
      <c r="AC89" s="402">
        <f t="shared" si="153"/>
        <v>0</v>
      </c>
      <c r="AD89" s="403">
        <f t="shared" si="153"/>
        <v>0</v>
      </c>
      <c r="AE89" s="401">
        <f t="shared" si="153"/>
        <v>0</v>
      </c>
      <c r="AF89" s="402">
        <f t="shared" si="153"/>
        <v>0</v>
      </c>
      <c r="AG89" s="402">
        <f t="shared" si="153"/>
        <v>0</v>
      </c>
      <c r="AH89" s="403">
        <f t="shared" si="153"/>
        <v>0</v>
      </c>
      <c r="AI89" s="401">
        <f t="shared" si="153"/>
        <v>0</v>
      </c>
      <c r="AJ89" s="402">
        <f t="shared" si="153"/>
        <v>0</v>
      </c>
      <c r="AK89" s="402">
        <f t="shared" si="153"/>
        <v>0</v>
      </c>
      <c r="AL89" s="403">
        <f t="shared" si="153"/>
        <v>0</v>
      </c>
      <c r="AM89" s="401">
        <f t="shared" si="153"/>
        <v>0</v>
      </c>
      <c r="AN89" s="402">
        <f t="shared" si="153"/>
        <v>0</v>
      </c>
      <c r="AO89" s="402">
        <f t="shared" si="153"/>
        <v>0</v>
      </c>
      <c r="AP89" s="403">
        <f t="shared" si="153"/>
        <v>0</v>
      </c>
      <c r="AQ89" s="401">
        <f t="shared" si="153"/>
        <v>0</v>
      </c>
      <c r="AR89" s="402">
        <f t="shared" si="153"/>
        <v>0</v>
      </c>
      <c r="AS89" s="402">
        <f t="shared" si="153"/>
        <v>0</v>
      </c>
      <c r="AT89" s="403">
        <f t="shared" si="153"/>
        <v>0</v>
      </c>
      <c r="AU89" s="401">
        <f t="shared" si="153"/>
        <v>0</v>
      </c>
      <c r="AV89" s="402">
        <f t="shared" si="153"/>
        <v>0</v>
      </c>
      <c r="AW89" s="402">
        <f t="shared" si="153"/>
        <v>0</v>
      </c>
      <c r="AX89" s="404">
        <f t="shared" si="153"/>
        <v>0</v>
      </c>
      <c r="AY89" s="322">
        <f t="shared" si="153"/>
        <v>1.3333333333333333</v>
      </c>
      <c r="AZ89" s="323">
        <f t="shared" si="153"/>
        <v>1.5714285714285714</v>
      </c>
      <c r="BA89" s="323">
        <f t="shared" si="153"/>
        <v>0.77333333333333332</v>
      </c>
      <c r="BB89" s="324">
        <f t="shared" si="153"/>
        <v>0.49212121212121207</v>
      </c>
    </row>
    <row r="90" spans="2:54" s="76" customFormat="1" ht="14.1" customHeight="1" outlineLevel="1">
      <c r="B90" s="281" t="s">
        <v>43</v>
      </c>
      <c r="C90" s="397">
        <f t="shared" ref="C90:F90" si="154">IFERROR(C225/C360,0)</f>
        <v>1</v>
      </c>
      <c r="D90" s="398">
        <f t="shared" si="154"/>
        <v>1.625</v>
      </c>
      <c r="E90" s="398">
        <f t="shared" si="154"/>
        <v>1.5909090909090908</v>
      </c>
      <c r="F90" s="399">
        <f t="shared" si="154"/>
        <v>0.97902097902097907</v>
      </c>
      <c r="G90" s="397">
        <f t="shared" ref="G90:BB90" si="155">IFERROR(G225/G360,0)</f>
        <v>1.0512820512820513</v>
      </c>
      <c r="H90" s="398">
        <f t="shared" si="155"/>
        <v>0.75</v>
      </c>
      <c r="I90" s="398">
        <f t="shared" si="155"/>
        <v>0.36564625850340138</v>
      </c>
      <c r="J90" s="399">
        <f t="shared" si="155"/>
        <v>0.48752834467120182</v>
      </c>
      <c r="K90" s="397">
        <f t="shared" si="155"/>
        <v>1</v>
      </c>
      <c r="L90" s="398">
        <f t="shared" si="155"/>
        <v>0.76666666666666672</v>
      </c>
      <c r="M90" s="398">
        <f t="shared" si="155"/>
        <v>0.2441860465116279</v>
      </c>
      <c r="N90" s="399">
        <f t="shared" si="155"/>
        <v>0.31850353892821032</v>
      </c>
      <c r="O90" s="397">
        <f t="shared" si="155"/>
        <v>0</v>
      </c>
      <c r="P90" s="398">
        <f t="shared" si="155"/>
        <v>0</v>
      </c>
      <c r="Q90" s="398">
        <f t="shared" si="155"/>
        <v>0</v>
      </c>
      <c r="R90" s="399">
        <f t="shared" si="155"/>
        <v>0</v>
      </c>
      <c r="S90" s="397">
        <f t="shared" si="155"/>
        <v>0</v>
      </c>
      <c r="T90" s="398">
        <f t="shared" si="155"/>
        <v>0</v>
      </c>
      <c r="U90" s="398">
        <f t="shared" si="155"/>
        <v>0</v>
      </c>
      <c r="V90" s="399">
        <f t="shared" si="155"/>
        <v>0</v>
      </c>
      <c r="W90" s="397">
        <f t="shared" si="155"/>
        <v>0</v>
      </c>
      <c r="X90" s="398">
        <f t="shared" si="155"/>
        <v>0</v>
      </c>
      <c r="Y90" s="398">
        <f t="shared" si="155"/>
        <v>0</v>
      </c>
      <c r="Z90" s="399">
        <f t="shared" si="155"/>
        <v>0</v>
      </c>
      <c r="AA90" s="397">
        <f t="shared" si="155"/>
        <v>0</v>
      </c>
      <c r="AB90" s="398">
        <f t="shared" si="155"/>
        <v>0</v>
      </c>
      <c r="AC90" s="398">
        <f t="shared" si="155"/>
        <v>0</v>
      </c>
      <c r="AD90" s="399">
        <f t="shared" si="155"/>
        <v>0</v>
      </c>
      <c r="AE90" s="397">
        <f t="shared" si="155"/>
        <v>0</v>
      </c>
      <c r="AF90" s="398">
        <f t="shared" si="155"/>
        <v>0</v>
      </c>
      <c r="AG90" s="398">
        <f t="shared" si="155"/>
        <v>0</v>
      </c>
      <c r="AH90" s="399">
        <f t="shared" si="155"/>
        <v>0</v>
      </c>
      <c r="AI90" s="397">
        <f t="shared" si="155"/>
        <v>0</v>
      </c>
      <c r="AJ90" s="398">
        <f t="shared" si="155"/>
        <v>0</v>
      </c>
      <c r="AK90" s="398">
        <f t="shared" si="155"/>
        <v>0</v>
      </c>
      <c r="AL90" s="399">
        <f t="shared" si="155"/>
        <v>0</v>
      </c>
      <c r="AM90" s="397">
        <f t="shared" si="155"/>
        <v>0</v>
      </c>
      <c r="AN90" s="398">
        <f t="shared" si="155"/>
        <v>0</v>
      </c>
      <c r="AO90" s="398">
        <f t="shared" si="155"/>
        <v>0</v>
      </c>
      <c r="AP90" s="399">
        <f t="shared" si="155"/>
        <v>0</v>
      </c>
      <c r="AQ90" s="397">
        <f t="shared" si="155"/>
        <v>0</v>
      </c>
      <c r="AR90" s="398">
        <f t="shared" si="155"/>
        <v>0</v>
      </c>
      <c r="AS90" s="398">
        <f t="shared" si="155"/>
        <v>0</v>
      </c>
      <c r="AT90" s="399">
        <f t="shared" si="155"/>
        <v>0</v>
      </c>
      <c r="AU90" s="397">
        <f t="shared" si="155"/>
        <v>0</v>
      </c>
      <c r="AV90" s="398">
        <f t="shared" si="155"/>
        <v>0</v>
      </c>
      <c r="AW90" s="398">
        <f t="shared" si="155"/>
        <v>0</v>
      </c>
      <c r="AX90" s="400">
        <f t="shared" si="155"/>
        <v>0</v>
      </c>
      <c r="AY90" s="322">
        <f t="shared" si="155"/>
        <v>1.0168067226890756</v>
      </c>
      <c r="AZ90" s="323">
        <f t="shared" si="155"/>
        <v>0.95714285714285718</v>
      </c>
      <c r="BA90" s="323">
        <f t="shared" si="155"/>
        <v>0.55113636363636365</v>
      </c>
      <c r="BB90" s="324">
        <f t="shared" si="155"/>
        <v>0.57581411126187243</v>
      </c>
    </row>
    <row r="91" spans="2:54" ht="14.1" customHeight="1" outlineLevel="1">
      <c r="B91" s="285" t="s">
        <v>172</v>
      </c>
      <c r="C91" s="223">
        <f t="shared" ref="C91:F91" si="156">IFERROR(C226/C361,0)</f>
        <v>1</v>
      </c>
      <c r="D91" s="109">
        <f t="shared" si="156"/>
        <v>0</v>
      </c>
      <c r="E91" s="109">
        <f t="shared" si="156"/>
        <v>0</v>
      </c>
      <c r="F91" s="224">
        <f t="shared" si="156"/>
        <v>0</v>
      </c>
      <c r="G91" s="223">
        <f t="shared" ref="G91:BB91" si="157">IFERROR(G226/G361,0)</f>
        <v>1.1666666666666667</v>
      </c>
      <c r="H91" s="109">
        <f t="shared" si="157"/>
        <v>0</v>
      </c>
      <c r="I91" s="109">
        <f t="shared" si="157"/>
        <v>0</v>
      </c>
      <c r="J91" s="224">
        <f t="shared" si="157"/>
        <v>0</v>
      </c>
      <c r="K91" s="223">
        <f t="shared" si="157"/>
        <v>1</v>
      </c>
      <c r="L91" s="109">
        <f t="shared" si="157"/>
        <v>0</v>
      </c>
      <c r="M91" s="109">
        <f t="shared" si="157"/>
        <v>0</v>
      </c>
      <c r="N91" s="224">
        <f t="shared" si="157"/>
        <v>0</v>
      </c>
      <c r="O91" s="223">
        <f t="shared" si="157"/>
        <v>0</v>
      </c>
      <c r="P91" s="109">
        <f t="shared" si="157"/>
        <v>0</v>
      </c>
      <c r="Q91" s="109">
        <f t="shared" si="157"/>
        <v>0</v>
      </c>
      <c r="R91" s="224">
        <f t="shared" si="157"/>
        <v>0</v>
      </c>
      <c r="S91" s="223">
        <f t="shared" si="157"/>
        <v>0</v>
      </c>
      <c r="T91" s="109">
        <f t="shared" si="157"/>
        <v>0</v>
      </c>
      <c r="U91" s="109">
        <f t="shared" si="157"/>
        <v>0</v>
      </c>
      <c r="V91" s="224">
        <f t="shared" si="157"/>
        <v>0</v>
      </c>
      <c r="W91" s="223">
        <f t="shared" si="157"/>
        <v>0</v>
      </c>
      <c r="X91" s="109">
        <f t="shared" si="157"/>
        <v>0</v>
      </c>
      <c r="Y91" s="109">
        <f t="shared" si="157"/>
        <v>0</v>
      </c>
      <c r="Z91" s="224">
        <f t="shared" si="157"/>
        <v>0</v>
      </c>
      <c r="AA91" s="223">
        <f t="shared" si="157"/>
        <v>0</v>
      </c>
      <c r="AB91" s="109">
        <f t="shared" si="157"/>
        <v>0</v>
      </c>
      <c r="AC91" s="109">
        <f t="shared" si="157"/>
        <v>0</v>
      </c>
      <c r="AD91" s="224">
        <f t="shared" si="157"/>
        <v>0</v>
      </c>
      <c r="AE91" s="223">
        <f t="shared" si="157"/>
        <v>0</v>
      </c>
      <c r="AF91" s="109">
        <f t="shared" si="157"/>
        <v>0</v>
      </c>
      <c r="AG91" s="109">
        <f t="shared" si="157"/>
        <v>0</v>
      </c>
      <c r="AH91" s="224">
        <f t="shared" si="157"/>
        <v>0</v>
      </c>
      <c r="AI91" s="223">
        <f t="shared" si="157"/>
        <v>0</v>
      </c>
      <c r="AJ91" s="109">
        <f t="shared" si="157"/>
        <v>0</v>
      </c>
      <c r="AK91" s="109">
        <f t="shared" si="157"/>
        <v>0</v>
      </c>
      <c r="AL91" s="224">
        <f t="shared" si="157"/>
        <v>0</v>
      </c>
      <c r="AM91" s="223">
        <f t="shared" si="157"/>
        <v>0</v>
      </c>
      <c r="AN91" s="109">
        <f t="shared" si="157"/>
        <v>0</v>
      </c>
      <c r="AO91" s="109">
        <f t="shared" si="157"/>
        <v>0</v>
      </c>
      <c r="AP91" s="224">
        <f t="shared" si="157"/>
        <v>0</v>
      </c>
      <c r="AQ91" s="223">
        <f t="shared" si="157"/>
        <v>0</v>
      </c>
      <c r="AR91" s="109">
        <f t="shared" si="157"/>
        <v>0</v>
      </c>
      <c r="AS91" s="109">
        <f t="shared" si="157"/>
        <v>0</v>
      </c>
      <c r="AT91" s="224">
        <f t="shared" si="157"/>
        <v>0</v>
      </c>
      <c r="AU91" s="223">
        <f t="shared" si="157"/>
        <v>0</v>
      </c>
      <c r="AV91" s="109">
        <f t="shared" si="157"/>
        <v>0</v>
      </c>
      <c r="AW91" s="109">
        <f t="shared" si="157"/>
        <v>0</v>
      </c>
      <c r="AX91" s="231">
        <f t="shared" si="157"/>
        <v>0</v>
      </c>
      <c r="AY91" s="331">
        <f t="shared" si="157"/>
        <v>1.0555555555555556</v>
      </c>
      <c r="AZ91" s="332">
        <f t="shared" si="157"/>
        <v>0.6</v>
      </c>
      <c r="BA91" s="332">
        <f t="shared" si="157"/>
        <v>0.29411764705882354</v>
      </c>
      <c r="BB91" s="333">
        <f t="shared" si="157"/>
        <v>0.49019607843137258</v>
      </c>
    </row>
    <row r="92" spans="2:54" ht="14.1" customHeight="1" outlineLevel="1">
      <c r="B92" s="285" t="s">
        <v>153</v>
      </c>
      <c r="C92" s="223">
        <f t="shared" ref="C92:F92" si="158">IFERROR(C227/C362,0)</f>
        <v>1</v>
      </c>
      <c r="D92" s="109">
        <f t="shared" si="158"/>
        <v>3</v>
      </c>
      <c r="E92" s="109">
        <f t="shared" si="158"/>
        <v>10.894736842105264</v>
      </c>
      <c r="F92" s="224">
        <f t="shared" si="158"/>
        <v>3.6315789473684212</v>
      </c>
      <c r="G92" s="223">
        <f t="shared" ref="G92:BB92" si="159">IFERROR(G227/G362,0)</f>
        <v>1.125</v>
      </c>
      <c r="H92" s="109">
        <f t="shared" si="159"/>
        <v>0.83333333333333337</v>
      </c>
      <c r="I92" s="109">
        <f t="shared" si="159"/>
        <v>0.36090225563909772</v>
      </c>
      <c r="J92" s="224">
        <f t="shared" si="159"/>
        <v>0.43308270676691724</v>
      </c>
      <c r="K92" s="223">
        <f t="shared" si="159"/>
        <v>1</v>
      </c>
      <c r="L92" s="109">
        <f t="shared" si="159"/>
        <v>0.8571428571428571</v>
      </c>
      <c r="M92" s="109">
        <f t="shared" si="159"/>
        <v>0.26829268292682928</v>
      </c>
      <c r="N92" s="224">
        <f t="shared" si="159"/>
        <v>0.31300813008130079</v>
      </c>
      <c r="O92" s="223">
        <f t="shared" si="159"/>
        <v>0</v>
      </c>
      <c r="P92" s="109">
        <f t="shared" si="159"/>
        <v>0</v>
      </c>
      <c r="Q92" s="109">
        <f t="shared" si="159"/>
        <v>0</v>
      </c>
      <c r="R92" s="224">
        <f t="shared" si="159"/>
        <v>0</v>
      </c>
      <c r="S92" s="223">
        <f t="shared" si="159"/>
        <v>0</v>
      </c>
      <c r="T92" s="109">
        <f t="shared" si="159"/>
        <v>0</v>
      </c>
      <c r="U92" s="109">
        <f t="shared" si="159"/>
        <v>0</v>
      </c>
      <c r="V92" s="224">
        <f t="shared" si="159"/>
        <v>0</v>
      </c>
      <c r="W92" s="223">
        <f t="shared" si="159"/>
        <v>0</v>
      </c>
      <c r="X92" s="109">
        <f t="shared" si="159"/>
        <v>0</v>
      </c>
      <c r="Y92" s="109">
        <f t="shared" si="159"/>
        <v>0</v>
      </c>
      <c r="Z92" s="224">
        <f t="shared" si="159"/>
        <v>0</v>
      </c>
      <c r="AA92" s="223">
        <f t="shared" si="159"/>
        <v>0</v>
      </c>
      <c r="AB92" s="109">
        <f t="shared" si="159"/>
        <v>0</v>
      </c>
      <c r="AC92" s="109">
        <f t="shared" si="159"/>
        <v>0</v>
      </c>
      <c r="AD92" s="224">
        <f t="shared" si="159"/>
        <v>0</v>
      </c>
      <c r="AE92" s="223">
        <f t="shared" si="159"/>
        <v>0</v>
      </c>
      <c r="AF92" s="109">
        <f t="shared" si="159"/>
        <v>0</v>
      </c>
      <c r="AG92" s="109">
        <f t="shared" si="159"/>
        <v>0</v>
      </c>
      <c r="AH92" s="224">
        <f t="shared" si="159"/>
        <v>0</v>
      </c>
      <c r="AI92" s="223">
        <f t="shared" si="159"/>
        <v>0</v>
      </c>
      <c r="AJ92" s="109">
        <f t="shared" si="159"/>
        <v>0</v>
      </c>
      <c r="AK92" s="109">
        <f t="shared" si="159"/>
        <v>0</v>
      </c>
      <c r="AL92" s="224">
        <f t="shared" si="159"/>
        <v>0</v>
      </c>
      <c r="AM92" s="223">
        <f t="shared" si="159"/>
        <v>0</v>
      </c>
      <c r="AN92" s="109">
        <f t="shared" si="159"/>
        <v>0</v>
      </c>
      <c r="AO92" s="109">
        <f t="shared" si="159"/>
        <v>0</v>
      </c>
      <c r="AP92" s="224">
        <f t="shared" si="159"/>
        <v>0</v>
      </c>
      <c r="AQ92" s="223">
        <f t="shared" si="159"/>
        <v>0</v>
      </c>
      <c r="AR92" s="109">
        <f t="shared" si="159"/>
        <v>0</v>
      </c>
      <c r="AS92" s="109">
        <f t="shared" si="159"/>
        <v>0</v>
      </c>
      <c r="AT92" s="224">
        <f t="shared" si="159"/>
        <v>0</v>
      </c>
      <c r="AU92" s="223">
        <f t="shared" si="159"/>
        <v>0</v>
      </c>
      <c r="AV92" s="109">
        <f t="shared" si="159"/>
        <v>0</v>
      </c>
      <c r="AW92" s="109">
        <f t="shared" si="159"/>
        <v>0</v>
      </c>
      <c r="AX92" s="231">
        <f t="shared" si="159"/>
        <v>0</v>
      </c>
      <c r="AY92" s="331">
        <f t="shared" si="159"/>
        <v>1.04</v>
      </c>
      <c r="AZ92" s="332">
        <f t="shared" si="159"/>
        <v>1.1333333333333333</v>
      </c>
      <c r="BA92" s="332">
        <f t="shared" si="159"/>
        <v>1.0472727272727274</v>
      </c>
      <c r="BB92" s="333">
        <f t="shared" si="159"/>
        <v>0.92406417112299477</v>
      </c>
    </row>
    <row r="93" spans="2:54" ht="14.1" customHeight="1" outlineLevel="1">
      <c r="B93" s="285" t="s">
        <v>124</v>
      </c>
      <c r="C93" s="223">
        <f t="shared" ref="C93:F93" si="160">IFERROR(C228/C363,0)</f>
        <v>0</v>
      </c>
      <c r="D93" s="109">
        <f t="shared" si="160"/>
        <v>0</v>
      </c>
      <c r="E93" s="109">
        <f t="shared" si="160"/>
        <v>0</v>
      </c>
      <c r="F93" s="224">
        <f t="shared" si="160"/>
        <v>0</v>
      </c>
      <c r="G93" s="223">
        <f t="shared" ref="G93:BB93" si="161">IFERROR(G228/G363,0)</f>
        <v>0</v>
      </c>
      <c r="H93" s="109">
        <f t="shared" si="161"/>
        <v>0</v>
      </c>
      <c r="I93" s="109">
        <f t="shared" si="161"/>
        <v>0</v>
      </c>
      <c r="J93" s="224">
        <f t="shared" si="161"/>
        <v>0</v>
      </c>
      <c r="K93" s="223">
        <f t="shared" si="161"/>
        <v>0</v>
      </c>
      <c r="L93" s="109">
        <f t="shared" si="161"/>
        <v>0</v>
      </c>
      <c r="M93" s="109">
        <f t="shared" si="161"/>
        <v>0</v>
      </c>
      <c r="N93" s="224">
        <f t="shared" si="161"/>
        <v>0</v>
      </c>
      <c r="O93" s="223">
        <f t="shared" si="161"/>
        <v>0</v>
      </c>
      <c r="P93" s="109">
        <f t="shared" si="161"/>
        <v>0</v>
      </c>
      <c r="Q93" s="109">
        <f t="shared" si="161"/>
        <v>0</v>
      </c>
      <c r="R93" s="224">
        <f t="shared" si="161"/>
        <v>0</v>
      </c>
      <c r="S93" s="223">
        <f t="shared" si="161"/>
        <v>0</v>
      </c>
      <c r="T93" s="109">
        <f t="shared" si="161"/>
        <v>0</v>
      </c>
      <c r="U93" s="109">
        <f t="shared" si="161"/>
        <v>0</v>
      </c>
      <c r="V93" s="224">
        <f t="shared" si="161"/>
        <v>0</v>
      </c>
      <c r="W93" s="223">
        <f t="shared" si="161"/>
        <v>0</v>
      </c>
      <c r="X93" s="109">
        <f t="shared" si="161"/>
        <v>0</v>
      </c>
      <c r="Y93" s="109">
        <f t="shared" si="161"/>
        <v>0</v>
      </c>
      <c r="Z93" s="224">
        <f t="shared" si="161"/>
        <v>0</v>
      </c>
      <c r="AA93" s="223">
        <f t="shared" si="161"/>
        <v>0</v>
      </c>
      <c r="AB93" s="109">
        <f t="shared" si="161"/>
        <v>0</v>
      </c>
      <c r="AC93" s="109">
        <f t="shared" si="161"/>
        <v>0</v>
      </c>
      <c r="AD93" s="224">
        <f t="shared" si="161"/>
        <v>0</v>
      </c>
      <c r="AE93" s="223">
        <f t="shared" si="161"/>
        <v>0</v>
      </c>
      <c r="AF93" s="109">
        <f t="shared" si="161"/>
        <v>0</v>
      </c>
      <c r="AG93" s="109">
        <f t="shared" si="161"/>
        <v>0</v>
      </c>
      <c r="AH93" s="224">
        <f t="shared" si="161"/>
        <v>0</v>
      </c>
      <c r="AI93" s="223">
        <f t="shared" si="161"/>
        <v>0</v>
      </c>
      <c r="AJ93" s="109">
        <f t="shared" si="161"/>
        <v>0</v>
      </c>
      <c r="AK93" s="109">
        <f t="shared" si="161"/>
        <v>0</v>
      </c>
      <c r="AL93" s="224">
        <f t="shared" si="161"/>
        <v>0</v>
      </c>
      <c r="AM93" s="223">
        <f t="shared" si="161"/>
        <v>0</v>
      </c>
      <c r="AN93" s="109">
        <f t="shared" si="161"/>
        <v>0</v>
      </c>
      <c r="AO93" s="109">
        <f t="shared" si="161"/>
        <v>0</v>
      </c>
      <c r="AP93" s="224">
        <f t="shared" si="161"/>
        <v>0</v>
      </c>
      <c r="AQ93" s="223">
        <f t="shared" si="161"/>
        <v>0</v>
      </c>
      <c r="AR93" s="109">
        <f t="shared" si="161"/>
        <v>0</v>
      </c>
      <c r="AS93" s="109">
        <f t="shared" si="161"/>
        <v>0</v>
      </c>
      <c r="AT93" s="224">
        <f t="shared" si="161"/>
        <v>0</v>
      </c>
      <c r="AU93" s="223">
        <f t="shared" si="161"/>
        <v>0</v>
      </c>
      <c r="AV93" s="109">
        <f t="shared" si="161"/>
        <v>0</v>
      </c>
      <c r="AW93" s="109">
        <f t="shared" si="161"/>
        <v>0</v>
      </c>
      <c r="AX93" s="231">
        <f t="shared" si="161"/>
        <v>0</v>
      </c>
      <c r="AY93" s="331">
        <f t="shared" si="161"/>
        <v>0</v>
      </c>
      <c r="AZ93" s="332">
        <f t="shared" si="161"/>
        <v>0</v>
      </c>
      <c r="BA93" s="332">
        <f t="shared" si="161"/>
        <v>0</v>
      </c>
      <c r="BB93" s="333">
        <f t="shared" si="161"/>
        <v>0</v>
      </c>
    </row>
    <row r="94" spans="2:54" ht="14.1" customHeight="1" outlineLevel="1">
      <c r="B94" s="285" t="s">
        <v>120</v>
      </c>
      <c r="C94" s="223">
        <f t="shared" ref="C94:F94" si="162">IFERROR(C229/C364,0)</f>
        <v>1</v>
      </c>
      <c r="D94" s="109">
        <f t="shared" si="162"/>
        <v>0.66666666666666663</v>
      </c>
      <c r="E94" s="109">
        <f t="shared" si="162"/>
        <v>0.4759036144578313</v>
      </c>
      <c r="F94" s="224">
        <f t="shared" si="162"/>
        <v>0.71385542168674698</v>
      </c>
      <c r="G94" s="223">
        <f t="shared" ref="G94:BB94" si="163">IFERROR(G229/G364,0)</f>
        <v>0.77777777777777779</v>
      </c>
      <c r="H94" s="109">
        <f t="shared" si="163"/>
        <v>0.625</v>
      </c>
      <c r="I94" s="109">
        <f t="shared" si="163"/>
        <v>0.28205128205128205</v>
      </c>
      <c r="J94" s="224">
        <f t="shared" si="163"/>
        <v>0.45128205128205123</v>
      </c>
      <c r="K94" s="223">
        <f t="shared" si="163"/>
        <v>0.8</v>
      </c>
      <c r="L94" s="109">
        <f t="shared" si="163"/>
        <v>0.66666666666666663</v>
      </c>
      <c r="M94" s="109">
        <f t="shared" si="163"/>
        <v>0.17721518987341772</v>
      </c>
      <c r="N94" s="224">
        <f t="shared" si="163"/>
        <v>0.26582278481012656</v>
      </c>
      <c r="O94" s="223">
        <f t="shared" si="163"/>
        <v>0</v>
      </c>
      <c r="P94" s="109">
        <f t="shared" si="163"/>
        <v>0</v>
      </c>
      <c r="Q94" s="109">
        <f t="shared" si="163"/>
        <v>0</v>
      </c>
      <c r="R94" s="224">
        <f t="shared" si="163"/>
        <v>0</v>
      </c>
      <c r="S94" s="223">
        <f t="shared" si="163"/>
        <v>0</v>
      </c>
      <c r="T94" s="109">
        <f t="shared" si="163"/>
        <v>0</v>
      </c>
      <c r="U94" s="109">
        <f t="shared" si="163"/>
        <v>0</v>
      </c>
      <c r="V94" s="224">
        <f t="shared" si="163"/>
        <v>0</v>
      </c>
      <c r="W94" s="223">
        <f t="shared" si="163"/>
        <v>0</v>
      </c>
      <c r="X94" s="109">
        <f t="shared" si="163"/>
        <v>0</v>
      </c>
      <c r="Y94" s="109">
        <f t="shared" si="163"/>
        <v>0</v>
      </c>
      <c r="Z94" s="224">
        <f t="shared" si="163"/>
        <v>0</v>
      </c>
      <c r="AA94" s="223">
        <f t="shared" si="163"/>
        <v>0</v>
      </c>
      <c r="AB94" s="109">
        <f t="shared" si="163"/>
        <v>0</v>
      </c>
      <c r="AC94" s="109">
        <f t="shared" si="163"/>
        <v>0</v>
      </c>
      <c r="AD94" s="224">
        <f t="shared" si="163"/>
        <v>0</v>
      </c>
      <c r="AE94" s="223">
        <f t="shared" si="163"/>
        <v>0</v>
      </c>
      <c r="AF94" s="109">
        <f t="shared" si="163"/>
        <v>0</v>
      </c>
      <c r="AG94" s="109">
        <f t="shared" si="163"/>
        <v>0</v>
      </c>
      <c r="AH94" s="224">
        <f t="shared" si="163"/>
        <v>0</v>
      </c>
      <c r="AI94" s="223">
        <f t="shared" si="163"/>
        <v>0</v>
      </c>
      <c r="AJ94" s="109">
        <f t="shared" si="163"/>
        <v>0</v>
      </c>
      <c r="AK94" s="109">
        <f t="shared" si="163"/>
        <v>0</v>
      </c>
      <c r="AL94" s="224">
        <f t="shared" si="163"/>
        <v>0</v>
      </c>
      <c r="AM94" s="223">
        <f t="shared" si="163"/>
        <v>0</v>
      </c>
      <c r="AN94" s="109">
        <f t="shared" si="163"/>
        <v>0</v>
      </c>
      <c r="AO94" s="109">
        <f t="shared" si="163"/>
        <v>0</v>
      </c>
      <c r="AP94" s="224">
        <f t="shared" si="163"/>
        <v>0</v>
      </c>
      <c r="AQ94" s="223">
        <f t="shared" si="163"/>
        <v>0</v>
      </c>
      <c r="AR94" s="109">
        <f t="shared" si="163"/>
        <v>0</v>
      </c>
      <c r="AS94" s="109">
        <f t="shared" si="163"/>
        <v>0</v>
      </c>
      <c r="AT94" s="224">
        <f t="shared" si="163"/>
        <v>0</v>
      </c>
      <c r="AU94" s="223">
        <f t="shared" si="163"/>
        <v>0</v>
      </c>
      <c r="AV94" s="109">
        <f t="shared" si="163"/>
        <v>0</v>
      </c>
      <c r="AW94" s="109">
        <f t="shared" si="163"/>
        <v>0</v>
      </c>
      <c r="AX94" s="231">
        <f t="shared" si="163"/>
        <v>0</v>
      </c>
      <c r="AY94" s="331">
        <f t="shared" si="163"/>
        <v>0.8571428571428571</v>
      </c>
      <c r="AZ94" s="332">
        <f t="shared" si="163"/>
        <v>0.65217391304347827</v>
      </c>
      <c r="BA94" s="332">
        <f t="shared" si="163"/>
        <v>0.28072625698324022</v>
      </c>
      <c r="BB94" s="333">
        <f t="shared" si="163"/>
        <v>0.43044692737430168</v>
      </c>
    </row>
    <row r="95" spans="2:54" ht="14.1" customHeight="1" outlineLevel="1">
      <c r="B95" s="285" t="s">
        <v>135</v>
      </c>
      <c r="C95" s="223">
        <f t="shared" ref="C95:F95" si="164">IFERROR(C230/C365,0)</f>
        <v>0.66666666666666663</v>
      </c>
      <c r="D95" s="109">
        <f t="shared" si="164"/>
        <v>0.83333333333333337</v>
      </c>
      <c r="E95" s="109">
        <f t="shared" si="164"/>
        <v>1.273972602739726</v>
      </c>
      <c r="F95" s="224">
        <f t="shared" si="164"/>
        <v>1.5287671232876714</v>
      </c>
      <c r="G95" s="223">
        <f t="shared" ref="G95:BB95" si="165">IFERROR(G230/G365,0)</f>
        <v>0.77777777777777779</v>
      </c>
      <c r="H95" s="109">
        <f t="shared" si="165"/>
        <v>1.1666666666666667</v>
      </c>
      <c r="I95" s="109">
        <f t="shared" si="165"/>
        <v>0.7767857142857143</v>
      </c>
      <c r="J95" s="224">
        <f t="shared" si="165"/>
        <v>0.66581632653061218</v>
      </c>
      <c r="K95" s="223">
        <f t="shared" si="165"/>
        <v>0.77777777777777779</v>
      </c>
      <c r="L95" s="109">
        <f t="shared" si="165"/>
        <v>1</v>
      </c>
      <c r="M95" s="109">
        <f t="shared" si="165"/>
        <v>0.25203252032520324</v>
      </c>
      <c r="N95" s="224">
        <f t="shared" si="165"/>
        <v>0.25203252032520329</v>
      </c>
      <c r="O95" s="223">
        <f t="shared" si="165"/>
        <v>0</v>
      </c>
      <c r="P95" s="109">
        <f t="shared" si="165"/>
        <v>0</v>
      </c>
      <c r="Q95" s="109">
        <f t="shared" si="165"/>
        <v>0</v>
      </c>
      <c r="R95" s="224">
        <f t="shared" si="165"/>
        <v>0</v>
      </c>
      <c r="S95" s="223">
        <f t="shared" si="165"/>
        <v>0</v>
      </c>
      <c r="T95" s="109">
        <f t="shared" si="165"/>
        <v>0</v>
      </c>
      <c r="U95" s="109">
        <f t="shared" si="165"/>
        <v>0</v>
      </c>
      <c r="V95" s="224">
        <f t="shared" si="165"/>
        <v>0</v>
      </c>
      <c r="W95" s="223">
        <f t="shared" si="165"/>
        <v>0</v>
      </c>
      <c r="X95" s="109">
        <f t="shared" si="165"/>
        <v>0</v>
      </c>
      <c r="Y95" s="109">
        <f t="shared" si="165"/>
        <v>0</v>
      </c>
      <c r="Z95" s="224">
        <f t="shared" si="165"/>
        <v>0</v>
      </c>
      <c r="AA95" s="223">
        <f t="shared" si="165"/>
        <v>0</v>
      </c>
      <c r="AB95" s="109">
        <f t="shared" si="165"/>
        <v>0</v>
      </c>
      <c r="AC95" s="109">
        <f t="shared" si="165"/>
        <v>0</v>
      </c>
      <c r="AD95" s="224">
        <f t="shared" si="165"/>
        <v>0</v>
      </c>
      <c r="AE95" s="223">
        <f t="shared" si="165"/>
        <v>0</v>
      </c>
      <c r="AF95" s="109">
        <f t="shared" si="165"/>
        <v>0</v>
      </c>
      <c r="AG95" s="109">
        <f t="shared" si="165"/>
        <v>0</v>
      </c>
      <c r="AH95" s="224">
        <f t="shared" si="165"/>
        <v>0</v>
      </c>
      <c r="AI95" s="223">
        <f t="shared" si="165"/>
        <v>0</v>
      </c>
      <c r="AJ95" s="109">
        <f t="shared" si="165"/>
        <v>0</v>
      </c>
      <c r="AK95" s="109">
        <f t="shared" si="165"/>
        <v>0</v>
      </c>
      <c r="AL95" s="224">
        <f t="shared" si="165"/>
        <v>0</v>
      </c>
      <c r="AM95" s="223">
        <f t="shared" si="165"/>
        <v>0</v>
      </c>
      <c r="AN95" s="109">
        <f t="shared" si="165"/>
        <v>0</v>
      </c>
      <c r="AO95" s="109">
        <f t="shared" si="165"/>
        <v>0</v>
      </c>
      <c r="AP95" s="224">
        <f t="shared" si="165"/>
        <v>0</v>
      </c>
      <c r="AQ95" s="223">
        <f t="shared" si="165"/>
        <v>0</v>
      </c>
      <c r="AR95" s="109">
        <f t="shared" si="165"/>
        <v>0</v>
      </c>
      <c r="AS95" s="109">
        <f t="shared" si="165"/>
        <v>0</v>
      </c>
      <c r="AT95" s="224">
        <f t="shared" si="165"/>
        <v>0</v>
      </c>
      <c r="AU95" s="223">
        <f t="shared" si="165"/>
        <v>0</v>
      </c>
      <c r="AV95" s="109">
        <f t="shared" si="165"/>
        <v>0</v>
      </c>
      <c r="AW95" s="109">
        <f t="shared" si="165"/>
        <v>0</v>
      </c>
      <c r="AX95" s="231">
        <f t="shared" si="165"/>
        <v>0</v>
      </c>
      <c r="AY95" s="331">
        <f t="shared" si="165"/>
        <v>0.7407407407407407</v>
      </c>
      <c r="AZ95" s="332">
        <f t="shared" si="165"/>
        <v>1</v>
      </c>
      <c r="BA95" s="332">
        <f t="shared" si="165"/>
        <v>0.68506493506493504</v>
      </c>
      <c r="BB95" s="333">
        <f t="shared" si="165"/>
        <v>0.68506493506493504</v>
      </c>
    </row>
    <row r="96" spans="2:54" ht="14.1" customHeight="1" outlineLevel="1">
      <c r="B96" s="285" t="s">
        <v>175</v>
      </c>
      <c r="C96" s="223">
        <f t="shared" ref="C96:F96" si="166">IFERROR(C231/C366,0)</f>
        <v>2.5</v>
      </c>
      <c r="D96" s="109">
        <f t="shared" si="166"/>
        <v>2.5</v>
      </c>
      <c r="E96" s="109">
        <f t="shared" si="166"/>
        <v>1.62</v>
      </c>
      <c r="F96" s="224">
        <f t="shared" si="166"/>
        <v>0.64800000000000002</v>
      </c>
      <c r="G96" s="223">
        <f t="shared" ref="G96:BB96" si="167">IFERROR(G231/G366,0)</f>
        <v>3</v>
      </c>
      <c r="H96" s="109">
        <f t="shared" si="167"/>
        <v>0.5</v>
      </c>
      <c r="I96" s="109">
        <f t="shared" si="167"/>
        <v>0.13861386138613863</v>
      </c>
      <c r="J96" s="224">
        <f t="shared" si="167"/>
        <v>0.27722772277227725</v>
      </c>
      <c r="K96" s="223">
        <f t="shared" si="167"/>
        <v>3</v>
      </c>
      <c r="L96" s="109">
        <f t="shared" si="167"/>
        <v>4</v>
      </c>
      <c r="M96" s="109">
        <f t="shared" si="167"/>
        <v>3.6666666666666665</v>
      </c>
      <c r="N96" s="224">
        <f t="shared" si="167"/>
        <v>0.91666666666666663</v>
      </c>
      <c r="O96" s="223">
        <f t="shared" si="167"/>
        <v>0</v>
      </c>
      <c r="P96" s="109">
        <f t="shared" si="167"/>
        <v>0</v>
      </c>
      <c r="Q96" s="109">
        <f t="shared" si="167"/>
        <v>0</v>
      </c>
      <c r="R96" s="224">
        <f t="shared" si="167"/>
        <v>0</v>
      </c>
      <c r="S96" s="223">
        <f t="shared" si="167"/>
        <v>0</v>
      </c>
      <c r="T96" s="109">
        <f t="shared" si="167"/>
        <v>0</v>
      </c>
      <c r="U96" s="109">
        <f t="shared" si="167"/>
        <v>0</v>
      </c>
      <c r="V96" s="224">
        <f t="shared" si="167"/>
        <v>0</v>
      </c>
      <c r="W96" s="223">
        <f t="shared" si="167"/>
        <v>0</v>
      </c>
      <c r="X96" s="109">
        <f t="shared" si="167"/>
        <v>0</v>
      </c>
      <c r="Y96" s="109">
        <f t="shared" si="167"/>
        <v>0</v>
      </c>
      <c r="Z96" s="224">
        <f t="shared" si="167"/>
        <v>0</v>
      </c>
      <c r="AA96" s="223">
        <f t="shared" si="167"/>
        <v>0</v>
      </c>
      <c r="AB96" s="109">
        <f t="shared" si="167"/>
        <v>0</v>
      </c>
      <c r="AC96" s="109">
        <f t="shared" si="167"/>
        <v>0</v>
      </c>
      <c r="AD96" s="224">
        <f t="shared" si="167"/>
        <v>0</v>
      </c>
      <c r="AE96" s="223">
        <f t="shared" si="167"/>
        <v>0</v>
      </c>
      <c r="AF96" s="109">
        <f t="shared" si="167"/>
        <v>0</v>
      </c>
      <c r="AG96" s="109">
        <f t="shared" si="167"/>
        <v>0</v>
      </c>
      <c r="AH96" s="224">
        <f t="shared" si="167"/>
        <v>0</v>
      </c>
      <c r="AI96" s="223">
        <f t="shared" si="167"/>
        <v>0</v>
      </c>
      <c r="AJ96" s="109">
        <f t="shared" si="167"/>
        <v>0</v>
      </c>
      <c r="AK96" s="109">
        <f t="shared" si="167"/>
        <v>0</v>
      </c>
      <c r="AL96" s="224">
        <f t="shared" si="167"/>
        <v>0</v>
      </c>
      <c r="AM96" s="223">
        <f t="shared" si="167"/>
        <v>0</v>
      </c>
      <c r="AN96" s="109">
        <f t="shared" si="167"/>
        <v>0</v>
      </c>
      <c r="AO96" s="109">
        <f t="shared" si="167"/>
        <v>0</v>
      </c>
      <c r="AP96" s="224">
        <f t="shared" si="167"/>
        <v>0</v>
      </c>
      <c r="AQ96" s="223">
        <f t="shared" si="167"/>
        <v>0</v>
      </c>
      <c r="AR96" s="109">
        <f t="shared" si="167"/>
        <v>0</v>
      </c>
      <c r="AS96" s="109">
        <f t="shared" si="167"/>
        <v>0</v>
      </c>
      <c r="AT96" s="224">
        <f t="shared" si="167"/>
        <v>0</v>
      </c>
      <c r="AU96" s="223">
        <f t="shared" si="167"/>
        <v>0</v>
      </c>
      <c r="AV96" s="109">
        <f t="shared" si="167"/>
        <v>0</v>
      </c>
      <c r="AW96" s="109">
        <f t="shared" si="167"/>
        <v>0</v>
      </c>
      <c r="AX96" s="231">
        <f t="shared" si="167"/>
        <v>0</v>
      </c>
      <c r="AY96" s="331">
        <f t="shared" si="167"/>
        <v>2.8333333333333335</v>
      </c>
      <c r="AZ96" s="332">
        <f t="shared" si="167"/>
        <v>2</v>
      </c>
      <c r="BA96" s="332">
        <f t="shared" si="167"/>
        <v>0.85276073619631898</v>
      </c>
      <c r="BB96" s="333">
        <f t="shared" si="167"/>
        <v>0.42638036809815949</v>
      </c>
    </row>
    <row r="97" spans="2:54" ht="14.1" customHeight="1" outlineLevel="1">
      <c r="B97" s="285" t="s">
        <v>174</v>
      </c>
      <c r="C97" s="223">
        <f t="shared" ref="C97:F97" si="168">IFERROR(C232/C367,0)</f>
        <v>1</v>
      </c>
      <c r="D97" s="109">
        <f t="shared" si="168"/>
        <v>0</v>
      </c>
      <c r="E97" s="109">
        <f t="shared" si="168"/>
        <v>0</v>
      </c>
      <c r="F97" s="224">
        <f t="shared" si="168"/>
        <v>0</v>
      </c>
      <c r="G97" s="223">
        <f t="shared" ref="G97:BB97" si="169">IFERROR(G232/G367,0)</f>
        <v>1</v>
      </c>
      <c r="H97" s="109">
        <f t="shared" si="169"/>
        <v>0</v>
      </c>
      <c r="I97" s="109">
        <f t="shared" si="169"/>
        <v>0</v>
      </c>
      <c r="J97" s="224">
        <f t="shared" si="169"/>
        <v>0</v>
      </c>
      <c r="K97" s="223">
        <f t="shared" si="169"/>
        <v>1</v>
      </c>
      <c r="L97" s="109">
        <f t="shared" si="169"/>
        <v>0.25</v>
      </c>
      <c r="M97" s="109">
        <f t="shared" si="169"/>
        <v>4.5454545454545456E-2</v>
      </c>
      <c r="N97" s="224">
        <f t="shared" si="169"/>
        <v>0.18181818181818182</v>
      </c>
      <c r="O97" s="223">
        <f t="shared" si="169"/>
        <v>0</v>
      </c>
      <c r="P97" s="109">
        <f t="shared" si="169"/>
        <v>0</v>
      </c>
      <c r="Q97" s="109">
        <f t="shared" si="169"/>
        <v>0</v>
      </c>
      <c r="R97" s="224">
        <f t="shared" si="169"/>
        <v>0</v>
      </c>
      <c r="S97" s="223">
        <f t="shared" si="169"/>
        <v>0</v>
      </c>
      <c r="T97" s="109">
        <f t="shared" si="169"/>
        <v>0</v>
      </c>
      <c r="U97" s="109">
        <f t="shared" si="169"/>
        <v>0</v>
      </c>
      <c r="V97" s="224">
        <f t="shared" si="169"/>
        <v>0</v>
      </c>
      <c r="W97" s="223">
        <f t="shared" si="169"/>
        <v>0</v>
      </c>
      <c r="X97" s="109">
        <f t="shared" si="169"/>
        <v>0</v>
      </c>
      <c r="Y97" s="109">
        <f t="shared" si="169"/>
        <v>0</v>
      </c>
      <c r="Z97" s="224">
        <f t="shared" si="169"/>
        <v>0</v>
      </c>
      <c r="AA97" s="223">
        <f t="shared" si="169"/>
        <v>0</v>
      </c>
      <c r="AB97" s="109">
        <f t="shared" si="169"/>
        <v>0</v>
      </c>
      <c r="AC97" s="109">
        <f t="shared" si="169"/>
        <v>0</v>
      </c>
      <c r="AD97" s="224">
        <f t="shared" si="169"/>
        <v>0</v>
      </c>
      <c r="AE97" s="223">
        <f t="shared" si="169"/>
        <v>0</v>
      </c>
      <c r="AF97" s="109">
        <f t="shared" si="169"/>
        <v>0</v>
      </c>
      <c r="AG97" s="109">
        <f t="shared" si="169"/>
        <v>0</v>
      </c>
      <c r="AH97" s="224">
        <f t="shared" si="169"/>
        <v>0</v>
      </c>
      <c r="AI97" s="223">
        <f t="shared" si="169"/>
        <v>0</v>
      </c>
      <c r="AJ97" s="109">
        <f t="shared" si="169"/>
        <v>0</v>
      </c>
      <c r="AK97" s="109">
        <f t="shared" si="169"/>
        <v>0</v>
      </c>
      <c r="AL97" s="224">
        <f t="shared" si="169"/>
        <v>0</v>
      </c>
      <c r="AM97" s="223">
        <f t="shared" si="169"/>
        <v>0</v>
      </c>
      <c r="AN97" s="109">
        <f t="shared" si="169"/>
        <v>0</v>
      </c>
      <c r="AO97" s="109">
        <f t="shared" si="169"/>
        <v>0</v>
      </c>
      <c r="AP97" s="224">
        <f t="shared" si="169"/>
        <v>0</v>
      </c>
      <c r="AQ97" s="223">
        <f t="shared" si="169"/>
        <v>0</v>
      </c>
      <c r="AR97" s="109">
        <f t="shared" si="169"/>
        <v>0</v>
      </c>
      <c r="AS97" s="109">
        <f t="shared" si="169"/>
        <v>0</v>
      </c>
      <c r="AT97" s="224">
        <f t="shared" si="169"/>
        <v>0</v>
      </c>
      <c r="AU97" s="223">
        <f t="shared" si="169"/>
        <v>0</v>
      </c>
      <c r="AV97" s="109">
        <f t="shared" si="169"/>
        <v>0</v>
      </c>
      <c r="AW97" s="109">
        <f t="shared" si="169"/>
        <v>0</v>
      </c>
      <c r="AX97" s="231">
        <f t="shared" si="169"/>
        <v>0</v>
      </c>
      <c r="AY97" s="331">
        <f t="shared" si="169"/>
        <v>1</v>
      </c>
      <c r="AZ97" s="332">
        <f t="shared" si="169"/>
        <v>1</v>
      </c>
      <c r="BA97" s="332">
        <f t="shared" si="169"/>
        <v>0.27272727272727271</v>
      </c>
      <c r="BB97" s="333">
        <f t="shared" si="169"/>
        <v>0.27272727272727271</v>
      </c>
    </row>
    <row r="98" spans="2:54" s="76" customFormat="1" ht="14.1" customHeight="1" outlineLevel="1">
      <c r="B98" s="281" t="s">
        <v>44</v>
      </c>
      <c r="C98" s="401">
        <f t="shared" ref="C98:F98" si="170">IFERROR(C233/C368,0)</f>
        <v>1.3125</v>
      </c>
      <c r="D98" s="402">
        <f t="shared" si="170"/>
        <v>2</v>
      </c>
      <c r="E98" s="402">
        <f t="shared" si="170"/>
        <v>1.6213592233009708</v>
      </c>
      <c r="F98" s="403">
        <f t="shared" si="170"/>
        <v>0.81067961165048541</v>
      </c>
      <c r="G98" s="401">
        <f t="shared" ref="G98:BB98" si="171">IFERROR(G233/G368,0)</f>
        <v>1.25</v>
      </c>
      <c r="H98" s="402">
        <f t="shared" si="171"/>
        <v>2</v>
      </c>
      <c r="I98" s="402">
        <f t="shared" si="171"/>
        <v>1.2</v>
      </c>
      <c r="J98" s="403">
        <f t="shared" si="171"/>
        <v>0.6</v>
      </c>
      <c r="K98" s="401">
        <f t="shared" si="171"/>
        <v>1.25</v>
      </c>
      <c r="L98" s="402">
        <f t="shared" si="171"/>
        <v>1.25</v>
      </c>
      <c r="M98" s="402">
        <f t="shared" si="171"/>
        <v>0.4765625</v>
      </c>
      <c r="N98" s="403">
        <f t="shared" si="171"/>
        <v>0.38124999999999998</v>
      </c>
      <c r="O98" s="401">
        <f t="shared" si="171"/>
        <v>0</v>
      </c>
      <c r="P98" s="402">
        <f t="shared" si="171"/>
        <v>0</v>
      </c>
      <c r="Q98" s="402">
        <f t="shared" si="171"/>
        <v>0</v>
      </c>
      <c r="R98" s="403">
        <f t="shared" si="171"/>
        <v>0</v>
      </c>
      <c r="S98" s="401">
        <f t="shared" si="171"/>
        <v>0</v>
      </c>
      <c r="T98" s="402">
        <f t="shared" si="171"/>
        <v>0</v>
      </c>
      <c r="U98" s="402">
        <f t="shared" si="171"/>
        <v>0</v>
      </c>
      <c r="V98" s="403">
        <f t="shared" si="171"/>
        <v>0</v>
      </c>
      <c r="W98" s="401">
        <f t="shared" si="171"/>
        <v>0</v>
      </c>
      <c r="X98" s="402">
        <f t="shared" si="171"/>
        <v>0</v>
      </c>
      <c r="Y98" s="402">
        <f t="shared" si="171"/>
        <v>0</v>
      </c>
      <c r="Z98" s="403">
        <f t="shared" si="171"/>
        <v>0</v>
      </c>
      <c r="AA98" s="401">
        <f t="shared" si="171"/>
        <v>0</v>
      </c>
      <c r="AB98" s="402">
        <f t="shared" si="171"/>
        <v>0</v>
      </c>
      <c r="AC98" s="402">
        <f t="shared" si="171"/>
        <v>0</v>
      </c>
      <c r="AD98" s="403">
        <f t="shared" si="171"/>
        <v>0</v>
      </c>
      <c r="AE98" s="401">
        <f t="shared" si="171"/>
        <v>0</v>
      </c>
      <c r="AF98" s="402">
        <f t="shared" si="171"/>
        <v>0</v>
      </c>
      <c r="AG98" s="402">
        <f t="shared" si="171"/>
        <v>0</v>
      </c>
      <c r="AH98" s="403">
        <f t="shared" si="171"/>
        <v>0</v>
      </c>
      <c r="AI98" s="401">
        <f t="shared" si="171"/>
        <v>0</v>
      </c>
      <c r="AJ98" s="402">
        <f t="shared" si="171"/>
        <v>0</v>
      </c>
      <c r="AK98" s="402">
        <f t="shared" si="171"/>
        <v>0</v>
      </c>
      <c r="AL98" s="403">
        <f t="shared" si="171"/>
        <v>0</v>
      </c>
      <c r="AM98" s="401">
        <f t="shared" si="171"/>
        <v>0</v>
      </c>
      <c r="AN98" s="402">
        <f t="shared" si="171"/>
        <v>0</v>
      </c>
      <c r="AO98" s="402">
        <f t="shared" si="171"/>
        <v>0</v>
      </c>
      <c r="AP98" s="403">
        <f t="shared" si="171"/>
        <v>0</v>
      </c>
      <c r="AQ98" s="401">
        <f t="shared" si="171"/>
        <v>0</v>
      </c>
      <c r="AR98" s="402">
        <f t="shared" si="171"/>
        <v>0</v>
      </c>
      <c r="AS98" s="402">
        <f t="shared" si="171"/>
        <v>0</v>
      </c>
      <c r="AT98" s="403">
        <f t="shared" si="171"/>
        <v>0</v>
      </c>
      <c r="AU98" s="401">
        <f t="shared" si="171"/>
        <v>0</v>
      </c>
      <c r="AV98" s="402">
        <f t="shared" si="171"/>
        <v>0</v>
      </c>
      <c r="AW98" s="402">
        <f t="shared" si="171"/>
        <v>0</v>
      </c>
      <c r="AX98" s="404">
        <f t="shared" si="171"/>
        <v>0</v>
      </c>
      <c r="AY98" s="322">
        <f t="shared" si="171"/>
        <v>1.2708333333333333</v>
      </c>
      <c r="AZ98" s="323">
        <f t="shared" si="171"/>
        <v>1.75</v>
      </c>
      <c r="BA98" s="323">
        <f t="shared" si="171"/>
        <v>1.0673854447439353</v>
      </c>
      <c r="BB98" s="324">
        <f t="shared" si="171"/>
        <v>0.60993453985367729</v>
      </c>
    </row>
    <row r="99" spans="2:54" ht="14.1" customHeight="1" outlineLevel="1">
      <c r="B99" s="285" t="s">
        <v>150</v>
      </c>
      <c r="C99" s="223">
        <f t="shared" ref="C99:F99" si="172">IFERROR(C234/C369,0)</f>
        <v>1.125</v>
      </c>
      <c r="D99" s="109">
        <f t="shared" si="172"/>
        <v>3.5</v>
      </c>
      <c r="E99" s="109">
        <f t="shared" si="172"/>
        <v>2.2608695652173911</v>
      </c>
      <c r="F99" s="224">
        <f t="shared" si="172"/>
        <v>0.64596273291925466</v>
      </c>
      <c r="G99" s="223">
        <f t="shared" ref="G99:BB99" si="173">IFERROR(G234/G369,0)</f>
        <v>1.125</v>
      </c>
      <c r="H99" s="109">
        <f t="shared" si="173"/>
        <v>7</v>
      </c>
      <c r="I99" s="109">
        <f t="shared" si="173"/>
        <v>1.36</v>
      </c>
      <c r="J99" s="224">
        <f t="shared" si="173"/>
        <v>0.19428571428571428</v>
      </c>
      <c r="K99" s="223">
        <f t="shared" si="173"/>
        <v>1.125</v>
      </c>
      <c r="L99" s="109">
        <f t="shared" si="173"/>
        <v>1</v>
      </c>
      <c r="M99" s="109">
        <f t="shared" si="173"/>
        <v>0.3</v>
      </c>
      <c r="N99" s="224">
        <f t="shared" si="173"/>
        <v>0.3</v>
      </c>
      <c r="O99" s="223">
        <f t="shared" si="173"/>
        <v>0</v>
      </c>
      <c r="P99" s="109">
        <f t="shared" si="173"/>
        <v>0</v>
      </c>
      <c r="Q99" s="109">
        <f t="shared" si="173"/>
        <v>0</v>
      </c>
      <c r="R99" s="224">
        <f t="shared" si="173"/>
        <v>0</v>
      </c>
      <c r="S99" s="223">
        <f t="shared" si="173"/>
        <v>0</v>
      </c>
      <c r="T99" s="109">
        <f t="shared" si="173"/>
        <v>0</v>
      </c>
      <c r="U99" s="109">
        <f t="shared" si="173"/>
        <v>0</v>
      </c>
      <c r="V99" s="224">
        <f t="shared" si="173"/>
        <v>0</v>
      </c>
      <c r="W99" s="223">
        <f t="shared" si="173"/>
        <v>0</v>
      </c>
      <c r="X99" s="109">
        <f t="shared" si="173"/>
        <v>0</v>
      </c>
      <c r="Y99" s="109">
        <f t="shared" si="173"/>
        <v>0</v>
      </c>
      <c r="Z99" s="224">
        <f t="shared" si="173"/>
        <v>0</v>
      </c>
      <c r="AA99" s="223">
        <f t="shared" si="173"/>
        <v>0</v>
      </c>
      <c r="AB99" s="109">
        <f t="shared" si="173"/>
        <v>0</v>
      </c>
      <c r="AC99" s="109">
        <f t="shared" si="173"/>
        <v>0</v>
      </c>
      <c r="AD99" s="224">
        <f t="shared" si="173"/>
        <v>0</v>
      </c>
      <c r="AE99" s="223">
        <f t="shared" si="173"/>
        <v>0</v>
      </c>
      <c r="AF99" s="109">
        <f t="shared" si="173"/>
        <v>0</v>
      </c>
      <c r="AG99" s="109">
        <f t="shared" si="173"/>
        <v>0</v>
      </c>
      <c r="AH99" s="224">
        <f t="shared" si="173"/>
        <v>0</v>
      </c>
      <c r="AI99" s="223">
        <f t="shared" si="173"/>
        <v>0</v>
      </c>
      <c r="AJ99" s="109">
        <f t="shared" si="173"/>
        <v>0</v>
      </c>
      <c r="AK99" s="109">
        <f t="shared" si="173"/>
        <v>0</v>
      </c>
      <c r="AL99" s="224">
        <f t="shared" si="173"/>
        <v>0</v>
      </c>
      <c r="AM99" s="223">
        <f t="shared" si="173"/>
        <v>0</v>
      </c>
      <c r="AN99" s="109">
        <f t="shared" si="173"/>
        <v>0</v>
      </c>
      <c r="AO99" s="109">
        <f t="shared" si="173"/>
        <v>0</v>
      </c>
      <c r="AP99" s="224">
        <f t="shared" si="173"/>
        <v>0</v>
      </c>
      <c r="AQ99" s="223">
        <f t="shared" si="173"/>
        <v>0</v>
      </c>
      <c r="AR99" s="109">
        <f t="shared" si="173"/>
        <v>0</v>
      </c>
      <c r="AS99" s="109">
        <f t="shared" si="173"/>
        <v>0</v>
      </c>
      <c r="AT99" s="224">
        <f t="shared" si="173"/>
        <v>0</v>
      </c>
      <c r="AU99" s="223">
        <f t="shared" si="173"/>
        <v>0</v>
      </c>
      <c r="AV99" s="109">
        <f t="shared" si="173"/>
        <v>0</v>
      </c>
      <c r="AW99" s="109">
        <f t="shared" si="173"/>
        <v>0</v>
      </c>
      <c r="AX99" s="231">
        <f t="shared" si="173"/>
        <v>0</v>
      </c>
      <c r="AY99" s="331">
        <f t="shared" si="173"/>
        <v>1.125</v>
      </c>
      <c r="AZ99" s="332">
        <f t="shared" si="173"/>
        <v>3.75</v>
      </c>
      <c r="BA99" s="332">
        <f t="shared" si="173"/>
        <v>1.3529411764705883</v>
      </c>
      <c r="BB99" s="333">
        <f t="shared" si="173"/>
        <v>0.36078431372549025</v>
      </c>
    </row>
    <row r="100" spans="2:54" ht="14.1" customHeight="1" outlineLevel="1">
      <c r="B100" s="285" t="s">
        <v>155</v>
      </c>
      <c r="C100" s="223">
        <f t="shared" ref="C100:F100" si="174">IFERROR(C235/C370,0)</f>
        <v>1.125</v>
      </c>
      <c r="D100" s="109">
        <f t="shared" si="174"/>
        <v>1.1666666666666667</v>
      </c>
      <c r="E100" s="109">
        <f t="shared" si="174"/>
        <v>1.1625000000000001</v>
      </c>
      <c r="F100" s="224">
        <f t="shared" si="174"/>
        <v>0.99642857142857144</v>
      </c>
      <c r="G100" s="223">
        <f t="shared" ref="G100:BB100" si="175">IFERROR(G235/G370,0)</f>
        <v>1.125</v>
      </c>
      <c r="H100" s="109">
        <f t="shared" si="175"/>
        <v>1</v>
      </c>
      <c r="I100" s="109">
        <f t="shared" si="175"/>
        <v>0.81739130434782614</v>
      </c>
      <c r="J100" s="224">
        <f t="shared" si="175"/>
        <v>0.81739130434782614</v>
      </c>
      <c r="K100" s="223">
        <f t="shared" si="175"/>
        <v>1.125</v>
      </c>
      <c r="L100" s="109">
        <f t="shared" si="175"/>
        <v>1</v>
      </c>
      <c r="M100" s="109">
        <f t="shared" si="175"/>
        <v>0.31481481481481483</v>
      </c>
      <c r="N100" s="224">
        <f t="shared" si="175"/>
        <v>0.31481481481481477</v>
      </c>
      <c r="O100" s="223">
        <f t="shared" si="175"/>
        <v>0</v>
      </c>
      <c r="P100" s="109">
        <f t="shared" si="175"/>
        <v>0</v>
      </c>
      <c r="Q100" s="109">
        <f t="shared" si="175"/>
        <v>0</v>
      </c>
      <c r="R100" s="224">
        <f t="shared" si="175"/>
        <v>0</v>
      </c>
      <c r="S100" s="223">
        <f t="shared" si="175"/>
        <v>0</v>
      </c>
      <c r="T100" s="109">
        <f t="shared" si="175"/>
        <v>0</v>
      </c>
      <c r="U100" s="109">
        <f t="shared" si="175"/>
        <v>0</v>
      </c>
      <c r="V100" s="224">
        <f t="shared" si="175"/>
        <v>0</v>
      </c>
      <c r="W100" s="223">
        <f t="shared" si="175"/>
        <v>0</v>
      </c>
      <c r="X100" s="109">
        <f t="shared" si="175"/>
        <v>0</v>
      </c>
      <c r="Y100" s="109">
        <f t="shared" si="175"/>
        <v>0</v>
      </c>
      <c r="Z100" s="224">
        <f t="shared" si="175"/>
        <v>0</v>
      </c>
      <c r="AA100" s="223">
        <f t="shared" si="175"/>
        <v>0</v>
      </c>
      <c r="AB100" s="109">
        <f t="shared" si="175"/>
        <v>0</v>
      </c>
      <c r="AC100" s="109">
        <f t="shared" si="175"/>
        <v>0</v>
      </c>
      <c r="AD100" s="224">
        <f t="shared" si="175"/>
        <v>0</v>
      </c>
      <c r="AE100" s="223">
        <f t="shared" si="175"/>
        <v>0</v>
      </c>
      <c r="AF100" s="109">
        <f t="shared" si="175"/>
        <v>0</v>
      </c>
      <c r="AG100" s="109">
        <f t="shared" si="175"/>
        <v>0</v>
      </c>
      <c r="AH100" s="224">
        <f t="shared" si="175"/>
        <v>0</v>
      </c>
      <c r="AI100" s="223">
        <f t="shared" si="175"/>
        <v>0</v>
      </c>
      <c r="AJ100" s="109">
        <f t="shared" si="175"/>
        <v>0</v>
      </c>
      <c r="AK100" s="109">
        <f t="shared" si="175"/>
        <v>0</v>
      </c>
      <c r="AL100" s="224">
        <f t="shared" si="175"/>
        <v>0</v>
      </c>
      <c r="AM100" s="223">
        <f t="shared" si="175"/>
        <v>0</v>
      </c>
      <c r="AN100" s="109">
        <f t="shared" si="175"/>
        <v>0</v>
      </c>
      <c r="AO100" s="109">
        <f t="shared" si="175"/>
        <v>0</v>
      </c>
      <c r="AP100" s="224">
        <f t="shared" si="175"/>
        <v>0</v>
      </c>
      <c r="AQ100" s="223">
        <f t="shared" si="175"/>
        <v>0</v>
      </c>
      <c r="AR100" s="109">
        <f t="shared" si="175"/>
        <v>0</v>
      </c>
      <c r="AS100" s="109">
        <f t="shared" si="175"/>
        <v>0</v>
      </c>
      <c r="AT100" s="224">
        <f t="shared" si="175"/>
        <v>0</v>
      </c>
      <c r="AU100" s="223">
        <f t="shared" si="175"/>
        <v>0</v>
      </c>
      <c r="AV100" s="109">
        <f t="shared" si="175"/>
        <v>0</v>
      </c>
      <c r="AW100" s="109">
        <f t="shared" si="175"/>
        <v>0</v>
      </c>
      <c r="AX100" s="231">
        <f t="shared" si="175"/>
        <v>0</v>
      </c>
      <c r="AY100" s="331">
        <f t="shared" si="175"/>
        <v>1.125</v>
      </c>
      <c r="AZ100" s="332">
        <f t="shared" si="175"/>
        <v>1.05</v>
      </c>
      <c r="BA100" s="332">
        <f t="shared" si="175"/>
        <v>0.72937293729372932</v>
      </c>
      <c r="BB100" s="333">
        <f t="shared" si="175"/>
        <v>0.69464089266069462</v>
      </c>
    </row>
    <row r="101" spans="2:54" ht="14.1" customHeight="1" outlineLevel="1">
      <c r="B101" s="286" t="s">
        <v>188</v>
      </c>
      <c r="C101" s="223">
        <f t="shared" ref="C101:F101" si="176">IFERROR(C236/C371,0)</f>
        <v>0</v>
      </c>
      <c r="D101" s="109">
        <f t="shared" si="176"/>
        <v>0</v>
      </c>
      <c r="E101" s="109">
        <f t="shared" si="176"/>
        <v>0</v>
      </c>
      <c r="F101" s="224">
        <f t="shared" si="176"/>
        <v>0</v>
      </c>
      <c r="G101" s="223">
        <f t="shared" ref="G101:BB101" si="177">IFERROR(G236/G371,0)</f>
        <v>0</v>
      </c>
      <c r="H101" s="109">
        <f t="shared" si="177"/>
        <v>0</v>
      </c>
      <c r="I101" s="109">
        <f t="shared" si="177"/>
        <v>0</v>
      </c>
      <c r="J101" s="224">
        <f t="shared" si="177"/>
        <v>0</v>
      </c>
      <c r="K101" s="223">
        <f t="shared" si="177"/>
        <v>0</v>
      </c>
      <c r="L101" s="109">
        <f t="shared" si="177"/>
        <v>0</v>
      </c>
      <c r="M101" s="109">
        <f t="shared" si="177"/>
        <v>0</v>
      </c>
      <c r="N101" s="224">
        <f t="shared" si="177"/>
        <v>0</v>
      </c>
      <c r="O101" s="223">
        <f t="shared" si="177"/>
        <v>0</v>
      </c>
      <c r="P101" s="109">
        <f t="shared" si="177"/>
        <v>0</v>
      </c>
      <c r="Q101" s="109">
        <f t="shared" si="177"/>
        <v>0</v>
      </c>
      <c r="R101" s="224">
        <f t="shared" si="177"/>
        <v>0</v>
      </c>
      <c r="S101" s="223">
        <f t="shared" si="177"/>
        <v>0</v>
      </c>
      <c r="T101" s="109">
        <f t="shared" si="177"/>
        <v>0</v>
      </c>
      <c r="U101" s="109">
        <f t="shared" si="177"/>
        <v>0</v>
      </c>
      <c r="V101" s="224">
        <f t="shared" si="177"/>
        <v>0</v>
      </c>
      <c r="W101" s="223">
        <f t="shared" si="177"/>
        <v>0</v>
      </c>
      <c r="X101" s="109">
        <f t="shared" si="177"/>
        <v>0</v>
      </c>
      <c r="Y101" s="109">
        <f t="shared" si="177"/>
        <v>0</v>
      </c>
      <c r="Z101" s="224">
        <f t="shared" si="177"/>
        <v>0</v>
      </c>
      <c r="AA101" s="223">
        <f t="shared" si="177"/>
        <v>0</v>
      </c>
      <c r="AB101" s="109">
        <f t="shared" si="177"/>
        <v>0</v>
      </c>
      <c r="AC101" s="109">
        <f t="shared" si="177"/>
        <v>0</v>
      </c>
      <c r="AD101" s="224">
        <f t="shared" si="177"/>
        <v>0</v>
      </c>
      <c r="AE101" s="223">
        <f t="shared" si="177"/>
        <v>0</v>
      </c>
      <c r="AF101" s="109">
        <f t="shared" si="177"/>
        <v>0</v>
      </c>
      <c r="AG101" s="109">
        <f t="shared" si="177"/>
        <v>0</v>
      </c>
      <c r="AH101" s="224">
        <f t="shared" si="177"/>
        <v>0</v>
      </c>
      <c r="AI101" s="223">
        <f t="shared" si="177"/>
        <v>0</v>
      </c>
      <c r="AJ101" s="109">
        <f t="shared" si="177"/>
        <v>0</v>
      </c>
      <c r="AK101" s="109">
        <f t="shared" si="177"/>
        <v>0</v>
      </c>
      <c r="AL101" s="224">
        <f t="shared" si="177"/>
        <v>0</v>
      </c>
      <c r="AM101" s="223">
        <f t="shared" si="177"/>
        <v>0</v>
      </c>
      <c r="AN101" s="109">
        <f t="shared" si="177"/>
        <v>0</v>
      </c>
      <c r="AO101" s="109">
        <f t="shared" si="177"/>
        <v>0</v>
      </c>
      <c r="AP101" s="224">
        <f t="shared" si="177"/>
        <v>0</v>
      </c>
      <c r="AQ101" s="223">
        <f t="shared" si="177"/>
        <v>0</v>
      </c>
      <c r="AR101" s="109">
        <f t="shared" si="177"/>
        <v>0</v>
      </c>
      <c r="AS101" s="109">
        <f t="shared" si="177"/>
        <v>0</v>
      </c>
      <c r="AT101" s="224">
        <f t="shared" si="177"/>
        <v>0</v>
      </c>
      <c r="AU101" s="223">
        <f t="shared" si="177"/>
        <v>0</v>
      </c>
      <c r="AV101" s="109">
        <f t="shared" si="177"/>
        <v>0</v>
      </c>
      <c r="AW101" s="109">
        <f t="shared" si="177"/>
        <v>0</v>
      </c>
      <c r="AX101" s="231">
        <f t="shared" si="177"/>
        <v>0</v>
      </c>
      <c r="AY101" s="331">
        <f t="shared" si="177"/>
        <v>0</v>
      </c>
      <c r="AZ101" s="332">
        <f t="shared" si="177"/>
        <v>0</v>
      </c>
      <c r="BA101" s="332">
        <f t="shared" si="177"/>
        <v>0</v>
      </c>
      <c r="BB101" s="333">
        <f t="shared" si="177"/>
        <v>0</v>
      </c>
    </row>
    <row r="102" spans="2:54" s="76" customFormat="1" ht="14.1" customHeight="1" outlineLevel="1">
      <c r="B102" s="281" t="s">
        <v>48</v>
      </c>
      <c r="C102" s="397">
        <f t="shared" ref="C102:F102" si="178">IFERROR(C237/C372,0)</f>
        <v>1.5</v>
      </c>
      <c r="D102" s="398">
        <f t="shared" si="178"/>
        <v>1</v>
      </c>
      <c r="E102" s="398">
        <f t="shared" si="178"/>
        <v>1.5714285714285714</v>
      </c>
      <c r="F102" s="399">
        <f t="shared" si="178"/>
        <v>1.5714285714285714</v>
      </c>
      <c r="G102" s="397">
        <f t="shared" ref="G102:BB102" si="179">IFERROR(G237/G372,0)</f>
        <v>1.5</v>
      </c>
      <c r="H102" s="398">
        <f t="shared" si="179"/>
        <v>2</v>
      </c>
      <c r="I102" s="398">
        <f t="shared" si="179"/>
        <v>0.58333333333333337</v>
      </c>
      <c r="J102" s="399">
        <f t="shared" si="179"/>
        <v>0.29166666666666669</v>
      </c>
      <c r="K102" s="397">
        <f t="shared" si="179"/>
        <v>1.5</v>
      </c>
      <c r="L102" s="398">
        <f t="shared" si="179"/>
        <v>0</v>
      </c>
      <c r="M102" s="398">
        <f t="shared" si="179"/>
        <v>0</v>
      </c>
      <c r="N102" s="399">
        <f t="shared" si="179"/>
        <v>0</v>
      </c>
      <c r="O102" s="397">
        <f t="shared" si="179"/>
        <v>0</v>
      </c>
      <c r="P102" s="398">
        <f t="shared" si="179"/>
        <v>0</v>
      </c>
      <c r="Q102" s="398">
        <f t="shared" si="179"/>
        <v>0</v>
      </c>
      <c r="R102" s="399">
        <f t="shared" si="179"/>
        <v>0</v>
      </c>
      <c r="S102" s="397">
        <f t="shared" si="179"/>
        <v>0</v>
      </c>
      <c r="T102" s="398">
        <f t="shared" si="179"/>
        <v>0</v>
      </c>
      <c r="U102" s="398">
        <f t="shared" si="179"/>
        <v>0</v>
      </c>
      <c r="V102" s="399">
        <f t="shared" si="179"/>
        <v>0</v>
      </c>
      <c r="W102" s="397">
        <f t="shared" si="179"/>
        <v>0</v>
      </c>
      <c r="X102" s="398">
        <f t="shared" si="179"/>
        <v>0</v>
      </c>
      <c r="Y102" s="398">
        <f t="shared" si="179"/>
        <v>0</v>
      </c>
      <c r="Z102" s="399">
        <f t="shared" si="179"/>
        <v>0</v>
      </c>
      <c r="AA102" s="397">
        <f t="shared" si="179"/>
        <v>0</v>
      </c>
      <c r="AB102" s="398">
        <f t="shared" si="179"/>
        <v>0</v>
      </c>
      <c r="AC102" s="398">
        <f t="shared" si="179"/>
        <v>0</v>
      </c>
      <c r="AD102" s="399">
        <f t="shared" si="179"/>
        <v>0</v>
      </c>
      <c r="AE102" s="397">
        <f t="shared" si="179"/>
        <v>0</v>
      </c>
      <c r="AF102" s="398">
        <f t="shared" si="179"/>
        <v>0</v>
      </c>
      <c r="AG102" s="398">
        <f t="shared" si="179"/>
        <v>0</v>
      </c>
      <c r="AH102" s="399">
        <f t="shared" si="179"/>
        <v>0</v>
      </c>
      <c r="AI102" s="397">
        <f t="shared" si="179"/>
        <v>0</v>
      </c>
      <c r="AJ102" s="398">
        <f t="shared" si="179"/>
        <v>0</v>
      </c>
      <c r="AK102" s="398">
        <f t="shared" si="179"/>
        <v>0</v>
      </c>
      <c r="AL102" s="399">
        <f t="shared" si="179"/>
        <v>0</v>
      </c>
      <c r="AM102" s="397">
        <f t="shared" si="179"/>
        <v>0</v>
      </c>
      <c r="AN102" s="398">
        <f t="shared" si="179"/>
        <v>0</v>
      </c>
      <c r="AO102" s="398">
        <f t="shared" si="179"/>
        <v>0</v>
      </c>
      <c r="AP102" s="399">
        <f t="shared" si="179"/>
        <v>0</v>
      </c>
      <c r="AQ102" s="397">
        <f t="shared" si="179"/>
        <v>0</v>
      </c>
      <c r="AR102" s="398">
        <f t="shared" si="179"/>
        <v>0</v>
      </c>
      <c r="AS102" s="398">
        <f t="shared" si="179"/>
        <v>0</v>
      </c>
      <c r="AT102" s="399">
        <f t="shared" si="179"/>
        <v>0</v>
      </c>
      <c r="AU102" s="397">
        <f t="shared" si="179"/>
        <v>0</v>
      </c>
      <c r="AV102" s="398">
        <f t="shared" si="179"/>
        <v>0</v>
      </c>
      <c r="AW102" s="398">
        <f t="shared" si="179"/>
        <v>0</v>
      </c>
      <c r="AX102" s="400">
        <f t="shared" si="179"/>
        <v>0</v>
      </c>
      <c r="AY102" s="322">
        <f t="shared" si="179"/>
        <v>1.5</v>
      </c>
      <c r="AZ102" s="323">
        <f t="shared" si="179"/>
        <v>1</v>
      </c>
      <c r="BA102" s="323">
        <f t="shared" si="179"/>
        <v>0.5625</v>
      </c>
      <c r="BB102" s="324">
        <f t="shared" si="179"/>
        <v>0.5625</v>
      </c>
    </row>
    <row r="103" spans="2:54" ht="14.1" customHeight="1" outlineLevel="1">
      <c r="B103" s="285" t="s">
        <v>168</v>
      </c>
      <c r="C103" s="223">
        <f t="shared" ref="C103:F103" si="180">IFERROR(C238/C373,0)</f>
        <v>2</v>
      </c>
      <c r="D103" s="109">
        <f t="shared" si="180"/>
        <v>1</v>
      </c>
      <c r="E103" s="109">
        <f t="shared" si="180"/>
        <v>1.5714285714285714</v>
      </c>
      <c r="F103" s="224">
        <f t="shared" si="180"/>
        <v>1.5714285714285714</v>
      </c>
      <c r="G103" s="223">
        <f t="shared" ref="G103:BB103" si="181">IFERROR(G238/G373,0)</f>
        <v>2</v>
      </c>
      <c r="H103" s="109">
        <f t="shared" si="181"/>
        <v>2</v>
      </c>
      <c r="I103" s="109">
        <f t="shared" si="181"/>
        <v>0.58333333333333337</v>
      </c>
      <c r="J103" s="224">
        <f t="shared" si="181"/>
        <v>0.29166666666666669</v>
      </c>
      <c r="K103" s="223">
        <f t="shared" si="181"/>
        <v>2</v>
      </c>
      <c r="L103" s="109">
        <f t="shared" si="181"/>
        <v>0</v>
      </c>
      <c r="M103" s="109">
        <f t="shared" si="181"/>
        <v>0</v>
      </c>
      <c r="N103" s="224">
        <f t="shared" si="181"/>
        <v>0</v>
      </c>
      <c r="O103" s="223">
        <f t="shared" si="181"/>
        <v>0</v>
      </c>
      <c r="P103" s="109">
        <f t="shared" si="181"/>
        <v>0</v>
      </c>
      <c r="Q103" s="109">
        <f t="shared" si="181"/>
        <v>0</v>
      </c>
      <c r="R103" s="224">
        <f t="shared" si="181"/>
        <v>0</v>
      </c>
      <c r="S103" s="223">
        <f t="shared" si="181"/>
        <v>0</v>
      </c>
      <c r="T103" s="109">
        <f t="shared" si="181"/>
        <v>0</v>
      </c>
      <c r="U103" s="109">
        <f t="shared" si="181"/>
        <v>0</v>
      </c>
      <c r="V103" s="224">
        <f t="shared" si="181"/>
        <v>0</v>
      </c>
      <c r="W103" s="223">
        <f t="shared" si="181"/>
        <v>0</v>
      </c>
      <c r="X103" s="109">
        <f t="shared" si="181"/>
        <v>0</v>
      </c>
      <c r="Y103" s="109">
        <f t="shared" si="181"/>
        <v>0</v>
      </c>
      <c r="Z103" s="224">
        <f t="shared" si="181"/>
        <v>0</v>
      </c>
      <c r="AA103" s="223">
        <f t="shared" si="181"/>
        <v>0</v>
      </c>
      <c r="AB103" s="109">
        <f t="shared" si="181"/>
        <v>0</v>
      </c>
      <c r="AC103" s="109">
        <f t="shared" si="181"/>
        <v>0</v>
      </c>
      <c r="AD103" s="224">
        <f t="shared" si="181"/>
        <v>0</v>
      </c>
      <c r="AE103" s="223">
        <f t="shared" si="181"/>
        <v>0</v>
      </c>
      <c r="AF103" s="109">
        <f t="shared" si="181"/>
        <v>0</v>
      </c>
      <c r="AG103" s="109">
        <f t="shared" si="181"/>
        <v>0</v>
      </c>
      <c r="AH103" s="224">
        <f t="shared" si="181"/>
        <v>0</v>
      </c>
      <c r="AI103" s="223">
        <f t="shared" si="181"/>
        <v>0</v>
      </c>
      <c r="AJ103" s="109">
        <f t="shared" si="181"/>
        <v>0</v>
      </c>
      <c r="AK103" s="109">
        <f t="shared" si="181"/>
        <v>0</v>
      </c>
      <c r="AL103" s="224">
        <f t="shared" si="181"/>
        <v>0</v>
      </c>
      <c r="AM103" s="223">
        <f t="shared" si="181"/>
        <v>0</v>
      </c>
      <c r="AN103" s="109">
        <f t="shared" si="181"/>
        <v>0</v>
      </c>
      <c r="AO103" s="109">
        <f t="shared" si="181"/>
        <v>0</v>
      </c>
      <c r="AP103" s="224">
        <f t="shared" si="181"/>
        <v>0</v>
      </c>
      <c r="AQ103" s="223">
        <f t="shared" si="181"/>
        <v>0</v>
      </c>
      <c r="AR103" s="109">
        <f t="shared" si="181"/>
        <v>0</v>
      </c>
      <c r="AS103" s="109">
        <f t="shared" si="181"/>
        <v>0</v>
      </c>
      <c r="AT103" s="224">
        <f t="shared" si="181"/>
        <v>0</v>
      </c>
      <c r="AU103" s="223">
        <f t="shared" si="181"/>
        <v>0</v>
      </c>
      <c r="AV103" s="109">
        <f t="shared" si="181"/>
        <v>0</v>
      </c>
      <c r="AW103" s="109">
        <f t="shared" si="181"/>
        <v>0</v>
      </c>
      <c r="AX103" s="231">
        <f t="shared" si="181"/>
        <v>0</v>
      </c>
      <c r="AY103" s="331">
        <f t="shared" si="181"/>
        <v>2</v>
      </c>
      <c r="AZ103" s="332">
        <f t="shared" si="181"/>
        <v>1</v>
      </c>
      <c r="BA103" s="332">
        <f t="shared" si="181"/>
        <v>0.5625</v>
      </c>
      <c r="BB103" s="333">
        <f t="shared" si="181"/>
        <v>0.5625</v>
      </c>
    </row>
    <row r="104" spans="2:54" ht="14.1" customHeight="1" outlineLevel="1">
      <c r="B104" s="285" t="s">
        <v>151</v>
      </c>
      <c r="C104" s="223">
        <f t="shared" ref="C104:F104" si="182">IFERROR(C239/C374,0)</f>
        <v>1</v>
      </c>
      <c r="D104" s="109">
        <f t="shared" si="182"/>
        <v>0</v>
      </c>
      <c r="E104" s="109">
        <f t="shared" si="182"/>
        <v>0</v>
      </c>
      <c r="F104" s="224">
        <f t="shared" si="182"/>
        <v>0</v>
      </c>
      <c r="G104" s="223">
        <f t="shared" ref="G104:BB104" si="183">IFERROR(G239/G374,0)</f>
        <v>1</v>
      </c>
      <c r="H104" s="109">
        <f t="shared" si="183"/>
        <v>0</v>
      </c>
      <c r="I104" s="109">
        <f t="shared" si="183"/>
        <v>0</v>
      </c>
      <c r="J104" s="224">
        <f t="shared" si="183"/>
        <v>0</v>
      </c>
      <c r="K104" s="223">
        <f t="shared" si="183"/>
        <v>1</v>
      </c>
      <c r="L104" s="109">
        <f t="shared" si="183"/>
        <v>0</v>
      </c>
      <c r="M104" s="109">
        <f t="shared" si="183"/>
        <v>0</v>
      </c>
      <c r="N104" s="224">
        <f t="shared" si="183"/>
        <v>0</v>
      </c>
      <c r="O104" s="223">
        <f t="shared" si="183"/>
        <v>0</v>
      </c>
      <c r="P104" s="109">
        <f t="shared" si="183"/>
        <v>0</v>
      </c>
      <c r="Q104" s="109">
        <f t="shared" si="183"/>
        <v>0</v>
      </c>
      <c r="R104" s="224">
        <f t="shared" si="183"/>
        <v>0</v>
      </c>
      <c r="S104" s="223">
        <f t="shared" si="183"/>
        <v>0</v>
      </c>
      <c r="T104" s="109">
        <f t="shared" si="183"/>
        <v>0</v>
      </c>
      <c r="U104" s="109">
        <f t="shared" si="183"/>
        <v>0</v>
      </c>
      <c r="V104" s="224">
        <f t="shared" si="183"/>
        <v>0</v>
      </c>
      <c r="W104" s="223">
        <f t="shared" si="183"/>
        <v>0</v>
      </c>
      <c r="X104" s="109">
        <f t="shared" si="183"/>
        <v>0</v>
      </c>
      <c r="Y104" s="109">
        <f t="shared" si="183"/>
        <v>0</v>
      </c>
      <c r="Z104" s="224">
        <f t="shared" si="183"/>
        <v>0</v>
      </c>
      <c r="AA104" s="223">
        <f t="shared" si="183"/>
        <v>0</v>
      </c>
      <c r="AB104" s="109">
        <f t="shared" si="183"/>
        <v>0</v>
      </c>
      <c r="AC104" s="109">
        <f t="shared" si="183"/>
        <v>0</v>
      </c>
      <c r="AD104" s="224">
        <f t="shared" si="183"/>
        <v>0</v>
      </c>
      <c r="AE104" s="223">
        <f t="shared" si="183"/>
        <v>0</v>
      </c>
      <c r="AF104" s="109">
        <f t="shared" si="183"/>
        <v>0</v>
      </c>
      <c r="AG104" s="109">
        <f t="shared" si="183"/>
        <v>0</v>
      </c>
      <c r="AH104" s="224">
        <f t="shared" si="183"/>
        <v>0</v>
      </c>
      <c r="AI104" s="223">
        <f t="shared" si="183"/>
        <v>0</v>
      </c>
      <c r="AJ104" s="109">
        <f t="shared" si="183"/>
        <v>0</v>
      </c>
      <c r="AK104" s="109">
        <f t="shared" si="183"/>
        <v>0</v>
      </c>
      <c r="AL104" s="224">
        <f t="shared" si="183"/>
        <v>0</v>
      </c>
      <c r="AM104" s="223">
        <f t="shared" si="183"/>
        <v>0</v>
      </c>
      <c r="AN104" s="109">
        <f t="shared" si="183"/>
        <v>0</v>
      </c>
      <c r="AO104" s="109">
        <f t="shared" si="183"/>
        <v>0</v>
      </c>
      <c r="AP104" s="224">
        <f t="shared" si="183"/>
        <v>0</v>
      </c>
      <c r="AQ104" s="223">
        <f t="shared" si="183"/>
        <v>0</v>
      </c>
      <c r="AR104" s="109">
        <f t="shared" si="183"/>
        <v>0</v>
      </c>
      <c r="AS104" s="109">
        <f t="shared" si="183"/>
        <v>0</v>
      </c>
      <c r="AT104" s="224">
        <f t="shared" si="183"/>
        <v>0</v>
      </c>
      <c r="AU104" s="223">
        <f t="shared" si="183"/>
        <v>0</v>
      </c>
      <c r="AV104" s="109">
        <f t="shared" si="183"/>
        <v>0</v>
      </c>
      <c r="AW104" s="109">
        <f t="shared" si="183"/>
        <v>0</v>
      </c>
      <c r="AX104" s="231">
        <f t="shared" si="183"/>
        <v>0</v>
      </c>
      <c r="AY104" s="331">
        <f t="shared" si="183"/>
        <v>1</v>
      </c>
      <c r="AZ104" s="332">
        <f t="shared" si="183"/>
        <v>0</v>
      </c>
      <c r="BA104" s="332">
        <f t="shared" si="183"/>
        <v>0</v>
      </c>
      <c r="BB104" s="333">
        <f t="shared" si="183"/>
        <v>0</v>
      </c>
    </row>
    <row r="105" spans="2:54" s="76" customFormat="1" ht="14.1" customHeight="1" outlineLevel="1">
      <c r="B105" s="281" t="s">
        <v>47</v>
      </c>
      <c r="C105" s="397">
        <f t="shared" ref="C105:F105" si="184">IFERROR(C240/C375,0)</f>
        <v>1.4</v>
      </c>
      <c r="D105" s="398">
        <f t="shared" si="184"/>
        <v>0.5</v>
      </c>
      <c r="E105" s="398">
        <f t="shared" si="184"/>
        <v>0.21428571428571427</v>
      </c>
      <c r="F105" s="399">
        <f t="shared" si="184"/>
        <v>0.42857142857142855</v>
      </c>
      <c r="G105" s="397">
        <f t="shared" ref="G105:BB105" si="185">IFERROR(G240/G375,0)</f>
        <v>1.4</v>
      </c>
      <c r="H105" s="398">
        <f t="shared" si="185"/>
        <v>0.66666666666666663</v>
      </c>
      <c r="I105" s="398">
        <f t="shared" si="185"/>
        <v>1.8214285714285714</v>
      </c>
      <c r="J105" s="399">
        <f t="shared" si="185"/>
        <v>2.7321428571428568</v>
      </c>
      <c r="K105" s="397">
        <f t="shared" si="185"/>
        <v>1.4</v>
      </c>
      <c r="L105" s="398">
        <f t="shared" si="185"/>
        <v>0.66666666666666663</v>
      </c>
      <c r="M105" s="398">
        <f t="shared" si="185"/>
        <v>1.0694444444444444</v>
      </c>
      <c r="N105" s="399">
        <f t="shared" si="185"/>
        <v>1.6041666666666667</v>
      </c>
      <c r="O105" s="397">
        <f t="shared" si="185"/>
        <v>0</v>
      </c>
      <c r="P105" s="398">
        <f t="shared" si="185"/>
        <v>0</v>
      </c>
      <c r="Q105" s="398">
        <f t="shared" si="185"/>
        <v>0</v>
      </c>
      <c r="R105" s="399">
        <f t="shared" si="185"/>
        <v>0</v>
      </c>
      <c r="S105" s="397">
        <f t="shared" si="185"/>
        <v>0</v>
      </c>
      <c r="T105" s="398">
        <f t="shared" si="185"/>
        <v>0</v>
      </c>
      <c r="U105" s="398">
        <f t="shared" si="185"/>
        <v>0</v>
      </c>
      <c r="V105" s="399">
        <f t="shared" si="185"/>
        <v>0</v>
      </c>
      <c r="W105" s="397">
        <f t="shared" si="185"/>
        <v>0</v>
      </c>
      <c r="X105" s="398">
        <f t="shared" si="185"/>
        <v>0</v>
      </c>
      <c r="Y105" s="398">
        <f t="shared" si="185"/>
        <v>0</v>
      </c>
      <c r="Z105" s="399">
        <f t="shared" si="185"/>
        <v>0</v>
      </c>
      <c r="AA105" s="397">
        <f t="shared" si="185"/>
        <v>0</v>
      </c>
      <c r="AB105" s="398">
        <f t="shared" si="185"/>
        <v>0</v>
      </c>
      <c r="AC105" s="398">
        <f t="shared" si="185"/>
        <v>0</v>
      </c>
      <c r="AD105" s="399">
        <f t="shared" si="185"/>
        <v>0</v>
      </c>
      <c r="AE105" s="397">
        <f t="shared" si="185"/>
        <v>0</v>
      </c>
      <c r="AF105" s="398">
        <f t="shared" si="185"/>
        <v>0</v>
      </c>
      <c r="AG105" s="398">
        <f t="shared" si="185"/>
        <v>0</v>
      </c>
      <c r="AH105" s="399">
        <f t="shared" si="185"/>
        <v>0</v>
      </c>
      <c r="AI105" s="397">
        <f t="shared" si="185"/>
        <v>0</v>
      </c>
      <c r="AJ105" s="398">
        <f t="shared" si="185"/>
        <v>0</v>
      </c>
      <c r="AK105" s="398">
        <f t="shared" si="185"/>
        <v>0</v>
      </c>
      <c r="AL105" s="399">
        <f t="shared" si="185"/>
        <v>0</v>
      </c>
      <c r="AM105" s="397">
        <f t="shared" si="185"/>
        <v>0</v>
      </c>
      <c r="AN105" s="398">
        <f t="shared" si="185"/>
        <v>0</v>
      </c>
      <c r="AO105" s="398">
        <f t="shared" si="185"/>
        <v>0</v>
      </c>
      <c r="AP105" s="399">
        <f t="shared" si="185"/>
        <v>0</v>
      </c>
      <c r="AQ105" s="397">
        <f t="shared" si="185"/>
        <v>0</v>
      </c>
      <c r="AR105" s="398">
        <f t="shared" si="185"/>
        <v>0</v>
      </c>
      <c r="AS105" s="398">
        <f t="shared" si="185"/>
        <v>0</v>
      </c>
      <c r="AT105" s="399">
        <f t="shared" si="185"/>
        <v>0</v>
      </c>
      <c r="AU105" s="397">
        <f t="shared" si="185"/>
        <v>0</v>
      </c>
      <c r="AV105" s="398">
        <f t="shared" si="185"/>
        <v>0</v>
      </c>
      <c r="AW105" s="398">
        <f t="shared" si="185"/>
        <v>0</v>
      </c>
      <c r="AX105" s="400">
        <f t="shared" si="185"/>
        <v>0</v>
      </c>
      <c r="AY105" s="322">
        <f t="shared" si="185"/>
        <v>1.4</v>
      </c>
      <c r="AZ105" s="323">
        <f t="shared" si="185"/>
        <v>0.6</v>
      </c>
      <c r="BA105" s="323">
        <f t="shared" si="185"/>
        <v>0.92924528301886788</v>
      </c>
      <c r="BB105" s="324">
        <f t="shared" si="185"/>
        <v>1.5487421383647801</v>
      </c>
    </row>
    <row r="106" spans="2:54" ht="14.1" customHeight="1" outlineLevel="1">
      <c r="B106" s="285" t="s">
        <v>140</v>
      </c>
      <c r="C106" s="223">
        <f t="shared" ref="C106:F106" si="186">IFERROR(C241/C376,0)</f>
        <v>1.5</v>
      </c>
      <c r="D106" s="109">
        <f t="shared" si="186"/>
        <v>0</v>
      </c>
      <c r="E106" s="109">
        <f t="shared" si="186"/>
        <v>0</v>
      </c>
      <c r="F106" s="224">
        <f t="shared" si="186"/>
        <v>0</v>
      </c>
      <c r="G106" s="223">
        <f t="shared" ref="G106:BB106" si="187">IFERROR(G241/G376,0)</f>
        <v>1.5</v>
      </c>
      <c r="H106" s="109">
        <f t="shared" si="187"/>
        <v>1</v>
      </c>
      <c r="I106" s="109">
        <f t="shared" si="187"/>
        <v>2.04</v>
      </c>
      <c r="J106" s="224">
        <f t="shared" si="187"/>
        <v>2.04</v>
      </c>
      <c r="K106" s="223">
        <f t="shared" si="187"/>
        <v>1.5</v>
      </c>
      <c r="L106" s="109">
        <f t="shared" si="187"/>
        <v>1</v>
      </c>
      <c r="M106" s="109">
        <f t="shared" si="187"/>
        <v>1.6041666666666667</v>
      </c>
      <c r="N106" s="224">
        <f t="shared" si="187"/>
        <v>1.6041666666666667</v>
      </c>
      <c r="O106" s="223">
        <f t="shared" si="187"/>
        <v>0</v>
      </c>
      <c r="P106" s="109">
        <f t="shared" si="187"/>
        <v>0</v>
      </c>
      <c r="Q106" s="109">
        <f t="shared" si="187"/>
        <v>0</v>
      </c>
      <c r="R106" s="224">
        <f t="shared" si="187"/>
        <v>0</v>
      </c>
      <c r="S106" s="223">
        <f t="shared" si="187"/>
        <v>0</v>
      </c>
      <c r="T106" s="109">
        <f t="shared" si="187"/>
        <v>0</v>
      </c>
      <c r="U106" s="109">
        <f t="shared" si="187"/>
        <v>0</v>
      </c>
      <c r="V106" s="224">
        <f t="shared" si="187"/>
        <v>0</v>
      </c>
      <c r="W106" s="223">
        <f t="shared" si="187"/>
        <v>0</v>
      </c>
      <c r="X106" s="109">
        <f t="shared" si="187"/>
        <v>0</v>
      </c>
      <c r="Y106" s="109">
        <f t="shared" si="187"/>
        <v>0</v>
      </c>
      <c r="Z106" s="224">
        <f t="shared" si="187"/>
        <v>0</v>
      </c>
      <c r="AA106" s="223">
        <f t="shared" si="187"/>
        <v>0</v>
      </c>
      <c r="AB106" s="109">
        <f t="shared" si="187"/>
        <v>0</v>
      </c>
      <c r="AC106" s="109">
        <f t="shared" si="187"/>
        <v>0</v>
      </c>
      <c r="AD106" s="224">
        <f t="shared" si="187"/>
        <v>0</v>
      </c>
      <c r="AE106" s="223">
        <f t="shared" si="187"/>
        <v>0</v>
      </c>
      <c r="AF106" s="109">
        <f t="shared" si="187"/>
        <v>0</v>
      </c>
      <c r="AG106" s="109">
        <f t="shared" si="187"/>
        <v>0</v>
      </c>
      <c r="AH106" s="224">
        <f t="shared" si="187"/>
        <v>0</v>
      </c>
      <c r="AI106" s="223">
        <f t="shared" si="187"/>
        <v>0</v>
      </c>
      <c r="AJ106" s="109">
        <f t="shared" si="187"/>
        <v>0</v>
      </c>
      <c r="AK106" s="109">
        <f t="shared" si="187"/>
        <v>0</v>
      </c>
      <c r="AL106" s="224">
        <f t="shared" si="187"/>
        <v>0</v>
      </c>
      <c r="AM106" s="223">
        <f t="shared" si="187"/>
        <v>0</v>
      </c>
      <c r="AN106" s="109">
        <f t="shared" si="187"/>
        <v>0</v>
      </c>
      <c r="AO106" s="109">
        <f t="shared" si="187"/>
        <v>0</v>
      </c>
      <c r="AP106" s="224">
        <f t="shared" si="187"/>
        <v>0</v>
      </c>
      <c r="AQ106" s="223">
        <f t="shared" si="187"/>
        <v>0</v>
      </c>
      <c r="AR106" s="109">
        <f t="shared" si="187"/>
        <v>0</v>
      </c>
      <c r="AS106" s="109">
        <f t="shared" si="187"/>
        <v>0</v>
      </c>
      <c r="AT106" s="224">
        <f t="shared" si="187"/>
        <v>0</v>
      </c>
      <c r="AU106" s="223">
        <f t="shared" si="187"/>
        <v>0</v>
      </c>
      <c r="AV106" s="109">
        <f t="shared" si="187"/>
        <v>0</v>
      </c>
      <c r="AW106" s="109">
        <f t="shared" si="187"/>
        <v>0</v>
      </c>
      <c r="AX106" s="231">
        <f t="shared" si="187"/>
        <v>0</v>
      </c>
      <c r="AY106" s="331">
        <f t="shared" si="187"/>
        <v>1.5</v>
      </c>
      <c r="AZ106" s="332">
        <f t="shared" si="187"/>
        <v>0.66666666666666663</v>
      </c>
      <c r="BA106" s="332">
        <f t="shared" si="187"/>
        <v>1.0467836257309941</v>
      </c>
      <c r="BB106" s="333">
        <f t="shared" si="187"/>
        <v>1.5701754385964912</v>
      </c>
    </row>
    <row r="107" spans="2:54" ht="14.1" customHeight="1" outlineLevel="1">
      <c r="B107" s="285" t="s">
        <v>163</v>
      </c>
      <c r="C107" s="223">
        <f t="shared" ref="C107:F107" si="188">IFERROR(C242/C377,0)</f>
        <v>1.3333333333333333</v>
      </c>
      <c r="D107" s="109">
        <f t="shared" si="188"/>
        <v>1</v>
      </c>
      <c r="E107" s="109">
        <f t="shared" si="188"/>
        <v>1.6363636363636365</v>
      </c>
      <c r="F107" s="224">
        <f t="shared" si="188"/>
        <v>1.6363636363636365</v>
      </c>
      <c r="G107" s="223">
        <f t="shared" ref="G107:BB107" si="189">IFERROR(G242/G377,0)</f>
        <v>1.3333333333333333</v>
      </c>
      <c r="H107" s="109">
        <f t="shared" si="189"/>
        <v>0</v>
      </c>
      <c r="I107" s="109">
        <f t="shared" si="189"/>
        <v>0</v>
      </c>
      <c r="J107" s="224">
        <f t="shared" si="189"/>
        <v>0</v>
      </c>
      <c r="K107" s="223">
        <f t="shared" si="189"/>
        <v>1.3333333333333333</v>
      </c>
      <c r="L107" s="109">
        <f t="shared" si="189"/>
        <v>0</v>
      </c>
      <c r="M107" s="109">
        <f t="shared" si="189"/>
        <v>0</v>
      </c>
      <c r="N107" s="224">
        <f t="shared" si="189"/>
        <v>0</v>
      </c>
      <c r="O107" s="223">
        <f t="shared" si="189"/>
        <v>0</v>
      </c>
      <c r="P107" s="109">
        <f t="shared" si="189"/>
        <v>0</v>
      </c>
      <c r="Q107" s="109">
        <f t="shared" si="189"/>
        <v>0</v>
      </c>
      <c r="R107" s="224">
        <f t="shared" si="189"/>
        <v>0</v>
      </c>
      <c r="S107" s="223">
        <f t="shared" si="189"/>
        <v>0</v>
      </c>
      <c r="T107" s="109">
        <f t="shared" si="189"/>
        <v>0</v>
      </c>
      <c r="U107" s="109">
        <f t="shared" si="189"/>
        <v>0</v>
      </c>
      <c r="V107" s="224">
        <f t="shared" si="189"/>
        <v>0</v>
      </c>
      <c r="W107" s="223">
        <f t="shared" si="189"/>
        <v>0</v>
      </c>
      <c r="X107" s="109">
        <f t="shared" si="189"/>
        <v>0</v>
      </c>
      <c r="Y107" s="109">
        <f t="shared" si="189"/>
        <v>0</v>
      </c>
      <c r="Z107" s="224">
        <f t="shared" si="189"/>
        <v>0</v>
      </c>
      <c r="AA107" s="223">
        <f t="shared" si="189"/>
        <v>0</v>
      </c>
      <c r="AB107" s="109">
        <f t="shared" si="189"/>
        <v>0</v>
      </c>
      <c r="AC107" s="109">
        <f t="shared" si="189"/>
        <v>0</v>
      </c>
      <c r="AD107" s="224">
        <f t="shared" si="189"/>
        <v>0</v>
      </c>
      <c r="AE107" s="223">
        <f t="shared" si="189"/>
        <v>0</v>
      </c>
      <c r="AF107" s="109">
        <f t="shared" si="189"/>
        <v>0</v>
      </c>
      <c r="AG107" s="109">
        <f t="shared" si="189"/>
        <v>0</v>
      </c>
      <c r="AH107" s="224">
        <f t="shared" si="189"/>
        <v>0</v>
      </c>
      <c r="AI107" s="223">
        <f t="shared" si="189"/>
        <v>0</v>
      </c>
      <c r="AJ107" s="109">
        <f t="shared" si="189"/>
        <v>0</v>
      </c>
      <c r="AK107" s="109">
        <f t="shared" si="189"/>
        <v>0</v>
      </c>
      <c r="AL107" s="224">
        <f t="shared" si="189"/>
        <v>0</v>
      </c>
      <c r="AM107" s="223">
        <f t="shared" si="189"/>
        <v>0</v>
      </c>
      <c r="AN107" s="109">
        <f t="shared" si="189"/>
        <v>0</v>
      </c>
      <c r="AO107" s="109">
        <f t="shared" si="189"/>
        <v>0</v>
      </c>
      <c r="AP107" s="224">
        <f t="shared" si="189"/>
        <v>0</v>
      </c>
      <c r="AQ107" s="223">
        <f t="shared" si="189"/>
        <v>0</v>
      </c>
      <c r="AR107" s="109">
        <f t="shared" si="189"/>
        <v>0</v>
      </c>
      <c r="AS107" s="109">
        <f t="shared" si="189"/>
        <v>0</v>
      </c>
      <c r="AT107" s="224">
        <f t="shared" si="189"/>
        <v>0</v>
      </c>
      <c r="AU107" s="223">
        <f t="shared" si="189"/>
        <v>0</v>
      </c>
      <c r="AV107" s="109">
        <f t="shared" si="189"/>
        <v>0</v>
      </c>
      <c r="AW107" s="109">
        <f t="shared" si="189"/>
        <v>0</v>
      </c>
      <c r="AX107" s="231">
        <f t="shared" si="189"/>
        <v>0</v>
      </c>
      <c r="AY107" s="331">
        <f t="shared" si="189"/>
        <v>1.3333333333333333</v>
      </c>
      <c r="AZ107" s="332">
        <f t="shared" si="189"/>
        <v>0.5</v>
      </c>
      <c r="BA107" s="332">
        <f t="shared" si="189"/>
        <v>0.43902439024390244</v>
      </c>
      <c r="BB107" s="333">
        <f t="shared" si="189"/>
        <v>0.87804878048780488</v>
      </c>
    </row>
    <row r="108" spans="2:54" s="76" customFormat="1" ht="14.1" customHeight="1" outlineLevel="1">
      <c r="B108" s="281" t="s">
        <v>46</v>
      </c>
      <c r="C108" s="397">
        <f t="shared" ref="C108:F108" si="190">IFERROR(C243/C378,0)</f>
        <v>1</v>
      </c>
      <c r="D108" s="398">
        <f t="shared" si="190"/>
        <v>1.3333333333333333</v>
      </c>
      <c r="E108" s="398">
        <f t="shared" si="190"/>
        <v>2.1111111111111112</v>
      </c>
      <c r="F108" s="399">
        <f t="shared" si="190"/>
        <v>1.5833333333333333</v>
      </c>
      <c r="G108" s="397">
        <f t="shared" ref="G108:BB108" si="191">IFERROR(G243/G378,0)</f>
        <v>1</v>
      </c>
      <c r="H108" s="398">
        <f t="shared" si="191"/>
        <v>1.3333333333333333</v>
      </c>
      <c r="I108" s="398">
        <f t="shared" si="191"/>
        <v>1.4193548387096775</v>
      </c>
      <c r="J108" s="399">
        <f t="shared" si="191"/>
        <v>1.064516129032258</v>
      </c>
      <c r="K108" s="397">
        <f t="shared" si="191"/>
        <v>1</v>
      </c>
      <c r="L108" s="398">
        <f t="shared" si="191"/>
        <v>1</v>
      </c>
      <c r="M108" s="398">
        <f t="shared" si="191"/>
        <v>1.8</v>
      </c>
      <c r="N108" s="399">
        <f t="shared" si="191"/>
        <v>1.8</v>
      </c>
      <c r="O108" s="397">
        <f t="shared" si="191"/>
        <v>0</v>
      </c>
      <c r="P108" s="398">
        <f t="shared" si="191"/>
        <v>0</v>
      </c>
      <c r="Q108" s="398">
        <f t="shared" si="191"/>
        <v>0</v>
      </c>
      <c r="R108" s="399">
        <f t="shared" si="191"/>
        <v>0</v>
      </c>
      <c r="S108" s="397">
        <f t="shared" si="191"/>
        <v>0</v>
      </c>
      <c r="T108" s="398">
        <f t="shared" si="191"/>
        <v>0</v>
      </c>
      <c r="U108" s="398">
        <f t="shared" si="191"/>
        <v>0</v>
      </c>
      <c r="V108" s="399">
        <f t="shared" si="191"/>
        <v>0</v>
      </c>
      <c r="W108" s="397">
        <f t="shared" si="191"/>
        <v>0</v>
      </c>
      <c r="X108" s="398">
        <f t="shared" si="191"/>
        <v>0</v>
      </c>
      <c r="Y108" s="398">
        <f t="shared" si="191"/>
        <v>0</v>
      </c>
      <c r="Z108" s="399">
        <f t="shared" si="191"/>
        <v>0</v>
      </c>
      <c r="AA108" s="397">
        <f t="shared" si="191"/>
        <v>0</v>
      </c>
      <c r="AB108" s="398">
        <f t="shared" si="191"/>
        <v>0</v>
      </c>
      <c r="AC108" s="398">
        <f t="shared" si="191"/>
        <v>0</v>
      </c>
      <c r="AD108" s="399">
        <f t="shared" si="191"/>
        <v>0</v>
      </c>
      <c r="AE108" s="397">
        <f t="shared" si="191"/>
        <v>0</v>
      </c>
      <c r="AF108" s="398">
        <f t="shared" si="191"/>
        <v>0</v>
      </c>
      <c r="AG108" s="398">
        <f t="shared" si="191"/>
        <v>0</v>
      </c>
      <c r="AH108" s="399">
        <f t="shared" si="191"/>
        <v>0</v>
      </c>
      <c r="AI108" s="397">
        <f t="shared" si="191"/>
        <v>0</v>
      </c>
      <c r="AJ108" s="398">
        <f t="shared" si="191"/>
        <v>0</v>
      </c>
      <c r="AK108" s="398">
        <f t="shared" si="191"/>
        <v>0</v>
      </c>
      <c r="AL108" s="399">
        <f t="shared" si="191"/>
        <v>0</v>
      </c>
      <c r="AM108" s="397">
        <f t="shared" si="191"/>
        <v>0</v>
      </c>
      <c r="AN108" s="398">
        <f t="shared" si="191"/>
        <v>0</v>
      </c>
      <c r="AO108" s="398">
        <f t="shared" si="191"/>
        <v>0</v>
      </c>
      <c r="AP108" s="399">
        <f t="shared" si="191"/>
        <v>0</v>
      </c>
      <c r="AQ108" s="397">
        <f t="shared" si="191"/>
        <v>0</v>
      </c>
      <c r="AR108" s="398">
        <f t="shared" si="191"/>
        <v>0</v>
      </c>
      <c r="AS108" s="398">
        <f t="shared" si="191"/>
        <v>0</v>
      </c>
      <c r="AT108" s="399">
        <f t="shared" si="191"/>
        <v>0</v>
      </c>
      <c r="AU108" s="397">
        <f t="shared" si="191"/>
        <v>0</v>
      </c>
      <c r="AV108" s="398">
        <f t="shared" si="191"/>
        <v>0</v>
      </c>
      <c r="AW108" s="398">
        <f t="shared" si="191"/>
        <v>0</v>
      </c>
      <c r="AX108" s="400">
        <f t="shared" si="191"/>
        <v>0</v>
      </c>
      <c r="AY108" s="322">
        <f t="shared" si="191"/>
        <v>1</v>
      </c>
      <c r="AZ108" s="323">
        <f t="shared" si="191"/>
        <v>1.2</v>
      </c>
      <c r="BA108" s="323">
        <f t="shared" si="191"/>
        <v>1.7794871794871794</v>
      </c>
      <c r="BB108" s="324">
        <f t="shared" si="191"/>
        <v>1.482905982905983</v>
      </c>
    </row>
    <row r="109" spans="2:54" ht="14.1" customHeight="1" outlineLevel="1">
      <c r="B109" s="285" t="s">
        <v>164</v>
      </c>
      <c r="C109" s="223">
        <f t="shared" ref="C109:F109" si="192">IFERROR(C244/C379,0)</f>
        <v>0.66666666666666663</v>
      </c>
      <c r="D109" s="109">
        <f t="shared" si="192"/>
        <v>1</v>
      </c>
      <c r="E109" s="109">
        <f t="shared" si="192"/>
        <v>3.6</v>
      </c>
      <c r="F109" s="224">
        <f t="shared" si="192"/>
        <v>3.6</v>
      </c>
      <c r="G109" s="223">
        <f t="shared" ref="G109:BB109" si="193">IFERROR(G244/G379,0)</f>
        <v>0.66666666666666663</v>
      </c>
      <c r="H109" s="109">
        <f t="shared" si="193"/>
        <v>1</v>
      </c>
      <c r="I109" s="109">
        <f t="shared" si="193"/>
        <v>1.4375</v>
      </c>
      <c r="J109" s="224">
        <f t="shared" si="193"/>
        <v>1.4375</v>
      </c>
      <c r="K109" s="223">
        <f t="shared" si="193"/>
        <v>0.66666666666666663</v>
      </c>
      <c r="L109" s="109">
        <f t="shared" si="193"/>
        <v>0.66666666666666663</v>
      </c>
      <c r="M109" s="109">
        <f t="shared" si="193"/>
        <v>1.9333333333333333</v>
      </c>
      <c r="N109" s="224">
        <f t="shared" si="193"/>
        <v>2.9</v>
      </c>
      <c r="O109" s="223">
        <f t="shared" si="193"/>
        <v>0</v>
      </c>
      <c r="P109" s="109">
        <f t="shared" si="193"/>
        <v>0</v>
      </c>
      <c r="Q109" s="109">
        <f t="shared" si="193"/>
        <v>0</v>
      </c>
      <c r="R109" s="224">
        <f t="shared" si="193"/>
        <v>0</v>
      </c>
      <c r="S109" s="223">
        <f t="shared" si="193"/>
        <v>0</v>
      </c>
      <c r="T109" s="109">
        <f t="shared" si="193"/>
        <v>0</v>
      </c>
      <c r="U109" s="109">
        <f t="shared" si="193"/>
        <v>0</v>
      </c>
      <c r="V109" s="224">
        <f t="shared" si="193"/>
        <v>0</v>
      </c>
      <c r="W109" s="223">
        <f t="shared" si="193"/>
        <v>0</v>
      </c>
      <c r="X109" s="109">
        <f t="shared" si="193"/>
        <v>0</v>
      </c>
      <c r="Y109" s="109">
        <f t="shared" si="193"/>
        <v>0</v>
      </c>
      <c r="Z109" s="224">
        <f t="shared" si="193"/>
        <v>0</v>
      </c>
      <c r="AA109" s="223">
        <f t="shared" si="193"/>
        <v>0</v>
      </c>
      <c r="AB109" s="109">
        <f t="shared" si="193"/>
        <v>0</v>
      </c>
      <c r="AC109" s="109">
        <f t="shared" si="193"/>
        <v>0</v>
      </c>
      <c r="AD109" s="224">
        <f t="shared" si="193"/>
        <v>0</v>
      </c>
      <c r="AE109" s="223">
        <f t="shared" si="193"/>
        <v>0</v>
      </c>
      <c r="AF109" s="109">
        <f t="shared" si="193"/>
        <v>0</v>
      </c>
      <c r="AG109" s="109">
        <f t="shared" si="193"/>
        <v>0</v>
      </c>
      <c r="AH109" s="224">
        <f t="shared" si="193"/>
        <v>0</v>
      </c>
      <c r="AI109" s="223">
        <f t="shared" si="193"/>
        <v>0</v>
      </c>
      <c r="AJ109" s="109">
        <f t="shared" si="193"/>
        <v>0</v>
      </c>
      <c r="AK109" s="109">
        <f t="shared" si="193"/>
        <v>0</v>
      </c>
      <c r="AL109" s="224">
        <f t="shared" si="193"/>
        <v>0</v>
      </c>
      <c r="AM109" s="223">
        <f t="shared" si="193"/>
        <v>0</v>
      </c>
      <c r="AN109" s="109">
        <f t="shared" si="193"/>
        <v>0</v>
      </c>
      <c r="AO109" s="109">
        <f t="shared" si="193"/>
        <v>0</v>
      </c>
      <c r="AP109" s="224">
        <f t="shared" si="193"/>
        <v>0</v>
      </c>
      <c r="AQ109" s="223">
        <f t="shared" si="193"/>
        <v>0</v>
      </c>
      <c r="AR109" s="109">
        <f t="shared" si="193"/>
        <v>0</v>
      </c>
      <c r="AS109" s="109">
        <f t="shared" si="193"/>
        <v>0</v>
      </c>
      <c r="AT109" s="224">
        <f t="shared" si="193"/>
        <v>0</v>
      </c>
      <c r="AU109" s="223">
        <f t="shared" si="193"/>
        <v>0</v>
      </c>
      <c r="AV109" s="109">
        <f t="shared" si="193"/>
        <v>0</v>
      </c>
      <c r="AW109" s="109">
        <f t="shared" si="193"/>
        <v>0</v>
      </c>
      <c r="AX109" s="231">
        <f t="shared" si="193"/>
        <v>0</v>
      </c>
      <c r="AY109" s="331">
        <f t="shared" si="193"/>
        <v>0.66666666666666663</v>
      </c>
      <c r="AZ109" s="332">
        <f t="shared" si="193"/>
        <v>0.8571428571428571</v>
      </c>
      <c r="BA109" s="332">
        <f t="shared" si="193"/>
        <v>2.2298850574712645</v>
      </c>
      <c r="BB109" s="333">
        <f t="shared" si="193"/>
        <v>2.6015325670498086</v>
      </c>
    </row>
    <row r="110" spans="2:54" ht="14.1" customHeight="1" outlineLevel="1">
      <c r="B110" s="285" t="s">
        <v>158</v>
      </c>
      <c r="C110" s="223">
        <f t="shared" ref="C110:F110" si="194">IFERROR(C245/C380,0)</f>
        <v>2</v>
      </c>
      <c r="D110" s="109">
        <f t="shared" si="194"/>
        <v>2</v>
      </c>
      <c r="E110" s="109">
        <f t="shared" si="194"/>
        <v>1.131578947368421</v>
      </c>
      <c r="F110" s="224">
        <f t="shared" si="194"/>
        <v>0.56578947368421051</v>
      </c>
      <c r="G110" s="223">
        <f t="shared" ref="G110:BB110" si="195">IFERROR(G245/G380,0)</f>
        <v>2</v>
      </c>
      <c r="H110" s="109">
        <f t="shared" si="195"/>
        <v>2</v>
      </c>
      <c r="I110" s="109">
        <f t="shared" si="195"/>
        <v>1.4</v>
      </c>
      <c r="J110" s="224">
        <f t="shared" si="195"/>
        <v>0.7</v>
      </c>
      <c r="K110" s="223">
        <f t="shared" si="195"/>
        <v>2</v>
      </c>
      <c r="L110" s="109">
        <f t="shared" si="195"/>
        <v>2</v>
      </c>
      <c r="M110" s="109">
        <f t="shared" si="195"/>
        <v>1.7</v>
      </c>
      <c r="N110" s="224">
        <f t="shared" si="195"/>
        <v>0.85</v>
      </c>
      <c r="O110" s="223">
        <f t="shared" si="195"/>
        <v>0</v>
      </c>
      <c r="P110" s="109">
        <f t="shared" si="195"/>
        <v>0</v>
      </c>
      <c r="Q110" s="109">
        <f t="shared" si="195"/>
        <v>0</v>
      </c>
      <c r="R110" s="224">
        <f t="shared" si="195"/>
        <v>0</v>
      </c>
      <c r="S110" s="223">
        <f t="shared" si="195"/>
        <v>0</v>
      </c>
      <c r="T110" s="109">
        <f t="shared" si="195"/>
        <v>0</v>
      </c>
      <c r="U110" s="109">
        <f t="shared" si="195"/>
        <v>0</v>
      </c>
      <c r="V110" s="224">
        <f t="shared" si="195"/>
        <v>0</v>
      </c>
      <c r="W110" s="223">
        <f t="shared" si="195"/>
        <v>0</v>
      </c>
      <c r="X110" s="109">
        <f t="shared" si="195"/>
        <v>0</v>
      </c>
      <c r="Y110" s="109">
        <f t="shared" si="195"/>
        <v>0</v>
      </c>
      <c r="Z110" s="224">
        <f t="shared" si="195"/>
        <v>0</v>
      </c>
      <c r="AA110" s="223">
        <f t="shared" si="195"/>
        <v>0</v>
      </c>
      <c r="AB110" s="109">
        <f t="shared" si="195"/>
        <v>0</v>
      </c>
      <c r="AC110" s="109">
        <f t="shared" si="195"/>
        <v>0</v>
      </c>
      <c r="AD110" s="224">
        <f t="shared" si="195"/>
        <v>0</v>
      </c>
      <c r="AE110" s="223">
        <f t="shared" si="195"/>
        <v>0</v>
      </c>
      <c r="AF110" s="109">
        <f t="shared" si="195"/>
        <v>0</v>
      </c>
      <c r="AG110" s="109">
        <f t="shared" si="195"/>
        <v>0</v>
      </c>
      <c r="AH110" s="224">
        <f t="shared" si="195"/>
        <v>0</v>
      </c>
      <c r="AI110" s="223">
        <f t="shared" si="195"/>
        <v>0</v>
      </c>
      <c r="AJ110" s="109">
        <f t="shared" si="195"/>
        <v>0</v>
      </c>
      <c r="AK110" s="109">
        <f t="shared" si="195"/>
        <v>0</v>
      </c>
      <c r="AL110" s="224">
        <f t="shared" si="195"/>
        <v>0</v>
      </c>
      <c r="AM110" s="223">
        <f t="shared" si="195"/>
        <v>0</v>
      </c>
      <c r="AN110" s="109">
        <f t="shared" si="195"/>
        <v>0</v>
      </c>
      <c r="AO110" s="109">
        <f t="shared" si="195"/>
        <v>0</v>
      </c>
      <c r="AP110" s="224">
        <f t="shared" si="195"/>
        <v>0</v>
      </c>
      <c r="AQ110" s="223">
        <f t="shared" si="195"/>
        <v>0</v>
      </c>
      <c r="AR110" s="109">
        <f t="shared" si="195"/>
        <v>0</v>
      </c>
      <c r="AS110" s="109">
        <f t="shared" si="195"/>
        <v>0</v>
      </c>
      <c r="AT110" s="224">
        <f t="shared" si="195"/>
        <v>0</v>
      </c>
      <c r="AU110" s="223">
        <f t="shared" si="195"/>
        <v>0</v>
      </c>
      <c r="AV110" s="109">
        <f t="shared" si="195"/>
        <v>0</v>
      </c>
      <c r="AW110" s="109">
        <f t="shared" si="195"/>
        <v>0</v>
      </c>
      <c r="AX110" s="231">
        <f t="shared" si="195"/>
        <v>0</v>
      </c>
      <c r="AY110" s="331">
        <f t="shared" si="195"/>
        <v>2</v>
      </c>
      <c r="AZ110" s="332">
        <f t="shared" si="195"/>
        <v>2</v>
      </c>
      <c r="BA110" s="332">
        <f t="shared" si="195"/>
        <v>1.4166666666666667</v>
      </c>
      <c r="BB110" s="333">
        <f t="shared" si="195"/>
        <v>0.70833333333333337</v>
      </c>
    </row>
    <row r="111" spans="2:54" s="76" customFormat="1" ht="14.1" customHeight="1" outlineLevel="1">
      <c r="B111" s="281" t="s">
        <v>55</v>
      </c>
      <c r="C111" s="397">
        <f t="shared" ref="C111:F111" si="196">IFERROR(C246/C381,0)</f>
        <v>1.0338983050847457</v>
      </c>
      <c r="D111" s="398">
        <f t="shared" si="196"/>
        <v>1.017094017094017</v>
      </c>
      <c r="E111" s="398">
        <f t="shared" si="196"/>
        <v>1.0490084985835695</v>
      </c>
      <c r="F111" s="399">
        <f t="shared" si="196"/>
        <v>1.0313781036493919</v>
      </c>
      <c r="G111" s="397">
        <f t="shared" ref="G111:BB111" si="197">IFERROR(G246/G381,0)</f>
        <v>1.0338983050847457</v>
      </c>
      <c r="H111" s="398">
        <f t="shared" si="197"/>
        <v>1.0169491525423728</v>
      </c>
      <c r="I111" s="398">
        <f t="shared" si="197"/>
        <v>0.9632900910847364</v>
      </c>
      <c r="J111" s="399">
        <f t="shared" si="197"/>
        <v>0.94723525623332416</v>
      </c>
      <c r="K111" s="397">
        <f t="shared" si="197"/>
        <v>1.0168067226890756</v>
      </c>
      <c r="L111" s="398">
        <f t="shared" si="197"/>
        <v>1.0084745762711864</v>
      </c>
      <c r="M111" s="398">
        <f t="shared" si="197"/>
        <v>0.9689964645091107</v>
      </c>
      <c r="N111" s="399">
        <f t="shared" si="197"/>
        <v>0.96085363707626104</v>
      </c>
      <c r="O111" s="397">
        <f t="shared" si="197"/>
        <v>0</v>
      </c>
      <c r="P111" s="398">
        <f t="shared" si="197"/>
        <v>0</v>
      </c>
      <c r="Q111" s="398">
        <f t="shared" si="197"/>
        <v>0</v>
      </c>
      <c r="R111" s="399">
        <f t="shared" si="197"/>
        <v>0</v>
      </c>
      <c r="S111" s="397">
        <f t="shared" si="197"/>
        <v>0</v>
      </c>
      <c r="T111" s="398">
        <f t="shared" si="197"/>
        <v>0</v>
      </c>
      <c r="U111" s="398">
        <f t="shared" si="197"/>
        <v>0</v>
      </c>
      <c r="V111" s="399">
        <f t="shared" si="197"/>
        <v>0</v>
      </c>
      <c r="W111" s="397">
        <f t="shared" si="197"/>
        <v>0</v>
      </c>
      <c r="X111" s="398">
        <f t="shared" si="197"/>
        <v>0</v>
      </c>
      <c r="Y111" s="398">
        <f t="shared" si="197"/>
        <v>0</v>
      </c>
      <c r="Z111" s="399">
        <f t="shared" si="197"/>
        <v>0</v>
      </c>
      <c r="AA111" s="397">
        <f t="shared" si="197"/>
        <v>0</v>
      </c>
      <c r="AB111" s="398">
        <f t="shared" si="197"/>
        <v>0</v>
      </c>
      <c r="AC111" s="398">
        <f t="shared" si="197"/>
        <v>0</v>
      </c>
      <c r="AD111" s="399">
        <f t="shared" si="197"/>
        <v>0</v>
      </c>
      <c r="AE111" s="397">
        <f t="shared" si="197"/>
        <v>0</v>
      </c>
      <c r="AF111" s="398">
        <f t="shared" si="197"/>
        <v>0</v>
      </c>
      <c r="AG111" s="398">
        <f t="shared" si="197"/>
        <v>0</v>
      </c>
      <c r="AH111" s="399">
        <f t="shared" si="197"/>
        <v>0</v>
      </c>
      <c r="AI111" s="397">
        <f t="shared" si="197"/>
        <v>0</v>
      </c>
      <c r="AJ111" s="398">
        <f t="shared" si="197"/>
        <v>0</v>
      </c>
      <c r="AK111" s="398">
        <f t="shared" si="197"/>
        <v>0</v>
      </c>
      <c r="AL111" s="399">
        <f t="shared" si="197"/>
        <v>0</v>
      </c>
      <c r="AM111" s="397">
        <f t="shared" si="197"/>
        <v>0</v>
      </c>
      <c r="AN111" s="398">
        <f t="shared" si="197"/>
        <v>0</v>
      </c>
      <c r="AO111" s="398">
        <f t="shared" si="197"/>
        <v>0</v>
      </c>
      <c r="AP111" s="399">
        <f t="shared" si="197"/>
        <v>0</v>
      </c>
      <c r="AQ111" s="397">
        <f t="shared" si="197"/>
        <v>0</v>
      </c>
      <c r="AR111" s="398">
        <f t="shared" si="197"/>
        <v>0</v>
      </c>
      <c r="AS111" s="398">
        <f t="shared" si="197"/>
        <v>0</v>
      </c>
      <c r="AT111" s="399">
        <f t="shared" si="197"/>
        <v>0</v>
      </c>
      <c r="AU111" s="397">
        <f t="shared" si="197"/>
        <v>0</v>
      </c>
      <c r="AV111" s="398">
        <f t="shared" si="197"/>
        <v>0</v>
      </c>
      <c r="AW111" s="398">
        <f t="shared" si="197"/>
        <v>0</v>
      </c>
      <c r="AX111" s="400">
        <f t="shared" si="197"/>
        <v>0</v>
      </c>
      <c r="AY111" s="322">
        <f t="shared" si="197"/>
        <v>1.028169014084507</v>
      </c>
      <c r="AZ111" s="323">
        <f t="shared" si="197"/>
        <v>1.0141643059490084</v>
      </c>
      <c r="BA111" s="323">
        <f t="shared" si="197"/>
        <v>0.99316712834718379</v>
      </c>
      <c r="BB111" s="324">
        <f t="shared" si="197"/>
        <v>0.97929607906859184</v>
      </c>
    </row>
    <row r="112" spans="2:54" ht="14.1" customHeight="1" outlineLevel="1">
      <c r="B112" s="285" t="s">
        <v>130</v>
      </c>
      <c r="C112" s="223">
        <f t="shared" ref="C112:F112" si="198">IFERROR(C247/C382,0)</f>
        <v>1</v>
      </c>
      <c r="D112" s="109">
        <f t="shared" si="198"/>
        <v>1.0185185185185186</v>
      </c>
      <c r="E112" s="109">
        <f t="shared" si="198"/>
        <v>1.0309466019417475</v>
      </c>
      <c r="F112" s="224">
        <f t="shared" si="198"/>
        <v>1.0122021182700793</v>
      </c>
      <c r="G112" s="223">
        <f t="shared" ref="G112:BB112" si="199">IFERROR(G247/G382,0)</f>
        <v>1</v>
      </c>
      <c r="H112" s="109">
        <f t="shared" si="199"/>
        <v>1</v>
      </c>
      <c r="I112" s="109">
        <f t="shared" si="199"/>
        <v>0.95289206917113889</v>
      </c>
      <c r="J112" s="224">
        <f t="shared" si="199"/>
        <v>0.95289206917113889</v>
      </c>
      <c r="K112" s="223">
        <f t="shared" si="199"/>
        <v>1</v>
      </c>
      <c r="L112" s="109">
        <f t="shared" si="199"/>
        <v>1.0185185185185186</v>
      </c>
      <c r="M112" s="109">
        <f t="shared" si="199"/>
        <v>0.97295708406819514</v>
      </c>
      <c r="N112" s="224">
        <f t="shared" si="199"/>
        <v>0.95526695526695526</v>
      </c>
      <c r="O112" s="223">
        <f t="shared" si="199"/>
        <v>0</v>
      </c>
      <c r="P112" s="109">
        <f t="shared" si="199"/>
        <v>0</v>
      </c>
      <c r="Q112" s="109">
        <f t="shared" si="199"/>
        <v>0</v>
      </c>
      <c r="R112" s="224">
        <f t="shared" si="199"/>
        <v>0</v>
      </c>
      <c r="S112" s="223">
        <f t="shared" si="199"/>
        <v>0</v>
      </c>
      <c r="T112" s="109">
        <f t="shared" si="199"/>
        <v>0</v>
      </c>
      <c r="U112" s="109">
        <f t="shared" si="199"/>
        <v>0</v>
      </c>
      <c r="V112" s="224">
        <f t="shared" si="199"/>
        <v>0</v>
      </c>
      <c r="W112" s="223">
        <f t="shared" si="199"/>
        <v>0</v>
      </c>
      <c r="X112" s="109">
        <f t="shared" si="199"/>
        <v>0</v>
      </c>
      <c r="Y112" s="109">
        <f t="shared" si="199"/>
        <v>0</v>
      </c>
      <c r="Z112" s="224">
        <f t="shared" si="199"/>
        <v>0</v>
      </c>
      <c r="AA112" s="223">
        <f t="shared" si="199"/>
        <v>0</v>
      </c>
      <c r="AB112" s="109">
        <f t="shared" si="199"/>
        <v>0</v>
      </c>
      <c r="AC112" s="109">
        <f t="shared" si="199"/>
        <v>0</v>
      </c>
      <c r="AD112" s="224">
        <f t="shared" si="199"/>
        <v>0</v>
      </c>
      <c r="AE112" s="223">
        <f t="shared" si="199"/>
        <v>0</v>
      </c>
      <c r="AF112" s="109">
        <f t="shared" si="199"/>
        <v>0</v>
      </c>
      <c r="AG112" s="109">
        <f t="shared" si="199"/>
        <v>0</v>
      </c>
      <c r="AH112" s="224">
        <f t="shared" si="199"/>
        <v>0</v>
      </c>
      <c r="AI112" s="223">
        <f t="shared" si="199"/>
        <v>0</v>
      </c>
      <c r="AJ112" s="109">
        <f t="shared" si="199"/>
        <v>0</v>
      </c>
      <c r="AK112" s="109">
        <f t="shared" si="199"/>
        <v>0</v>
      </c>
      <c r="AL112" s="224">
        <f t="shared" si="199"/>
        <v>0</v>
      </c>
      <c r="AM112" s="223">
        <f t="shared" si="199"/>
        <v>0</v>
      </c>
      <c r="AN112" s="109">
        <f t="shared" si="199"/>
        <v>0</v>
      </c>
      <c r="AO112" s="109">
        <f t="shared" si="199"/>
        <v>0</v>
      </c>
      <c r="AP112" s="224">
        <f t="shared" si="199"/>
        <v>0</v>
      </c>
      <c r="AQ112" s="223">
        <f t="shared" si="199"/>
        <v>0</v>
      </c>
      <c r="AR112" s="109">
        <f t="shared" si="199"/>
        <v>0</v>
      </c>
      <c r="AS112" s="109">
        <f t="shared" si="199"/>
        <v>0</v>
      </c>
      <c r="AT112" s="224">
        <f t="shared" si="199"/>
        <v>0</v>
      </c>
      <c r="AU112" s="223">
        <f t="shared" si="199"/>
        <v>0</v>
      </c>
      <c r="AV112" s="109">
        <f t="shared" si="199"/>
        <v>0</v>
      </c>
      <c r="AW112" s="109">
        <f t="shared" si="199"/>
        <v>0</v>
      </c>
      <c r="AX112" s="231">
        <f t="shared" si="199"/>
        <v>0</v>
      </c>
      <c r="AY112" s="331">
        <f t="shared" si="199"/>
        <v>1</v>
      </c>
      <c r="AZ112" s="332">
        <f t="shared" si="199"/>
        <v>1.0122699386503067</v>
      </c>
      <c r="BA112" s="332">
        <f t="shared" si="199"/>
        <v>0.9852765618782332</v>
      </c>
      <c r="BB112" s="333">
        <f t="shared" si="199"/>
        <v>0.97333381567364852</v>
      </c>
    </row>
    <row r="113" spans="2:54" ht="14.1" customHeight="1" outlineLevel="1">
      <c r="B113" s="285" t="s">
        <v>127</v>
      </c>
      <c r="C113" s="223">
        <f t="shared" ref="C113:F113" si="200">IFERROR(C248/C383,0)</f>
        <v>1.0634920634920635</v>
      </c>
      <c r="D113" s="109">
        <f t="shared" si="200"/>
        <v>1.0158730158730158</v>
      </c>
      <c r="E113" s="109">
        <f t="shared" si="200"/>
        <v>1.0648246546227418</v>
      </c>
      <c r="F113" s="224">
        <f t="shared" si="200"/>
        <v>1.0481867693942615</v>
      </c>
      <c r="G113" s="223">
        <f t="shared" ref="G113:BB113" si="201">IFERROR(G248/G383,0)</f>
        <v>1.0634920634920635</v>
      </c>
      <c r="H113" s="109">
        <f t="shared" si="201"/>
        <v>1.0317460317460319</v>
      </c>
      <c r="I113" s="109">
        <f t="shared" si="201"/>
        <v>0.9722507708119219</v>
      </c>
      <c r="J113" s="224">
        <f t="shared" si="201"/>
        <v>0.94233536247924732</v>
      </c>
      <c r="K113" s="223">
        <f t="shared" si="201"/>
        <v>1.03125</v>
      </c>
      <c r="L113" s="109">
        <f t="shared" si="201"/>
        <v>1</v>
      </c>
      <c r="M113" s="109">
        <f t="shared" si="201"/>
        <v>0.96558704453441291</v>
      </c>
      <c r="N113" s="224">
        <f t="shared" si="201"/>
        <v>0.96558704453441291</v>
      </c>
      <c r="O113" s="223">
        <f t="shared" si="201"/>
        <v>0</v>
      </c>
      <c r="P113" s="109">
        <f t="shared" si="201"/>
        <v>0</v>
      </c>
      <c r="Q113" s="109">
        <f t="shared" si="201"/>
        <v>0</v>
      </c>
      <c r="R113" s="224">
        <f t="shared" si="201"/>
        <v>0</v>
      </c>
      <c r="S113" s="223">
        <f t="shared" si="201"/>
        <v>0</v>
      </c>
      <c r="T113" s="109">
        <f t="shared" si="201"/>
        <v>0</v>
      </c>
      <c r="U113" s="109">
        <f t="shared" si="201"/>
        <v>0</v>
      </c>
      <c r="V113" s="224">
        <f t="shared" si="201"/>
        <v>0</v>
      </c>
      <c r="W113" s="223">
        <f t="shared" si="201"/>
        <v>0</v>
      </c>
      <c r="X113" s="109">
        <f t="shared" si="201"/>
        <v>0</v>
      </c>
      <c r="Y113" s="109">
        <f t="shared" si="201"/>
        <v>0</v>
      </c>
      <c r="Z113" s="224">
        <f t="shared" si="201"/>
        <v>0</v>
      </c>
      <c r="AA113" s="223">
        <f t="shared" si="201"/>
        <v>0</v>
      </c>
      <c r="AB113" s="109">
        <f t="shared" si="201"/>
        <v>0</v>
      </c>
      <c r="AC113" s="109">
        <f t="shared" si="201"/>
        <v>0</v>
      </c>
      <c r="AD113" s="224">
        <f t="shared" si="201"/>
        <v>0</v>
      </c>
      <c r="AE113" s="223">
        <f t="shared" si="201"/>
        <v>0</v>
      </c>
      <c r="AF113" s="109">
        <f t="shared" si="201"/>
        <v>0</v>
      </c>
      <c r="AG113" s="109">
        <f t="shared" si="201"/>
        <v>0</v>
      </c>
      <c r="AH113" s="224">
        <f t="shared" si="201"/>
        <v>0</v>
      </c>
      <c r="AI113" s="223">
        <f t="shared" si="201"/>
        <v>0</v>
      </c>
      <c r="AJ113" s="109">
        <f t="shared" si="201"/>
        <v>0</v>
      </c>
      <c r="AK113" s="109">
        <f t="shared" si="201"/>
        <v>0</v>
      </c>
      <c r="AL113" s="224">
        <f t="shared" si="201"/>
        <v>0</v>
      </c>
      <c r="AM113" s="223">
        <f t="shared" si="201"/>
        <v>0</v>
      </c>
      <c r="AN113" s="109">
        <f t="shared" si="201"/>
        <v>0</v>
      </c>
      <c r="AO113" s="109">
        <f t="shared" si="201"/>
        <v>0</v>
      </c>
      <c r="AP113" s="224">
        <f t="shared" si="201"/>
        <v>0</v>
      </c>
      <c r="AQ113" s="223">
        <f t="shared" si="201"/>
        <v>0</v>
      </c>
      <c r="AR113" s="109">
        <f t="shared" si="201"/>
        <v>0</v>
      </c>
      <c r="AS113" s="109">
        <f t="shared" si="201"/>
        <v>0</v>
      </c>
      <c r="AT113" s="224">
        <f t="shared" si="201"/>
        <v>0</v>
      </c>
      <c r="AU113" s="223">
        <f t="shared" si="201"/>
        <v>0</v>
      </c>
      <c r="AV113" s="109">
        <f t="shared" si="201"/>
        <v>0</v>
      </c>
      <c r="AW113" s="109">
        <f t="shared" si="201"/>
        <v>0</v>
      </c>
      <c r="AX113" s="231">
        <f t="shared" si="201"/>
        <v>0</v>
      </c>
      <c r="AY113" s="331">
        <f t="shared" si="201"/>
        <v>1.0526315789473684</v>
      </c>
      <c r="AZ113" s="332">
        <f t="shared" si="201"/>
        <v>1.0157894736842106</v>
      </c>
      <c r="BA113" s="332">
        <f t="shared" si="201"/>
        <v>1</v>
      </c>
      <c r="BB113" s="333">
        <f t="shared" si="201"/>
        <v>0.98445595854922285</v>
      </c>
    </row>
    <row r="114" spans="2:54" s="76" customFormat="1" ht="14.1" customHeight="1" outlineLevel="1">
      <c r="B114" s="281" t="s">
        <v>50</v>
      </c>
      <c r="C114" s="397">
        <f t="shared" ref="C114:F114" si="202">IFERROR(C249/C384,0)</f>
        <v>1</v>
      </c>
      <c r="D114" s="398">
        <f t="shared" si="202"/>
        <v>0.88888888888888884</v>
      </c>
      <c r="E114" s="398">
        <f t="shared" si="202"/>
        <v>1.2065450939342186</v>
      </c>
      <c r="F114" s="399">
        <f t="shared" si="202"/>
        <v>1.3573632306759957</v>
      </c>
      <c r="G114" s="397">
        <f t="shared" ref="G114:BB114" si="203">IFERROR(G249/G384,0)</f>
        <v>1</v>
      </c>
      <c r="H114" s="398">
        <f t="shared" si="203"/>
        <v>0.88888888888888884</v>
      </c>
      <c r="I114" s="398">
        <f t="shared" si="203"/>
        <v>0.57609860664523038</v>
      </c>
      <c r="J114" s="399">
        <f t="shared" si="203"/>
        <v>0.64811093247588414</v>
      </c>
      <c r="K114" s="397">
        <f t="shared" si="203"/>
        <v>1</v>
      </c>
      <c r="L114" s="398">
        <f t="shared" si="203"/>
        <v>1</v>
      </c>
      <c r="M114" s="398">
        <f t="shared" si="203"/>
        <v>0.29565217391304349</v>
      </c>
      <c r="N114" s="399">
        <f t="shared" si="203"/>
        <v>0.29565217391304349</v>
      </c>
      <c r="O114" s="397">
        <f t="shared" si="203"/>
        <v>0</v>
      </c>
      <c r="P114" s="398">
        <f t="shared" si="203"/>
        <v>0</v>
      </c>
      <c r="Q114" s="398">
        <f t="shared" si="203"/>
        <v>0</v>
      </c>
      <c r="R114" s="399">
        <f t="shared" si="203"/>
        <v>0</v>
      </c>
      <c r="S114" s="397">
        <f t="shared" si="203"/>
        <v>0</v>
      </c>
      <c r="T114" s="398">
        <f t="shared" si="203"/>
        <v>0</v>
      </c>
      <c r="U114" s="398">
        <f t="shared" si="203"/>
        <v>0</v>
      </c>
      <c r="V114" s="399">
        <f t="shared" si="203"/>
        <v>0</v>
      </c>
      <c r="W114" s="397">
        <f t="shared" si="203"/>
        <v>0</v>
      </c>
      <c r="X114" s="398">
        <f t="shared" si="203"/>
        <v>0</v>
      </c>
      <c r="Y114" s="398">
        <f t="shared" si="203"/>
        <v>0</v>
      </c>
      <c r="Z114" s="399">
        <f t="shared" si="203"/>
        <v>0</v>
      </c>
      <c r="AA114" s="397">
        <f t="shared" si="203"/>
        <v>0</v>
      </c>
      <c r="AB114" s="398">
        <f t="shared" si="203"/>
        <v>0</v>
      </c>
      <c r="AC114" s="398">
        <f t="shared" si="203"/>
        <v>0</v>
      </c>
      <c r="AD114" s="399">
        <f t="shared" si="203"/>
        <v>0</v>
      </c>
      <c r="AE114" s="397">
        <f t="shared" si="203"/>
        <v>0</v>
      </c>
      <c r="AF114" s="398">
        <f t="shared" si="203"/>
        <v>0</v>
      </c>
      <c r="AG114" s="398">
        <f t="shared" si="203"/>
        <v>0</v>
      </c>
      <c r="AH114" s="399">
        <f t="shared" si="203"/>
        <v>0</v>
      </c>
      <c r="AI114" s="397">
        <f t="shared" si="203"/>
        <v>0</v>
      </c>
      <c r="AJ114" s="398">
        <f t="shared" si="203"/>
        <v>0</v>
      </c>
      <c r="AK114" s="398">
        <f t="shared" si="203"/>
        <v>0</v>
      </c>
      <c r="AL114" s="399">
        <f t="shared" si="203"/>
        <v>0</v>
      </c>
      <c r="AM114" s="397">
        <f t="shared" si="203"/>
        <v>0</v>
      </c>
      <c r="AN114" s="398">
        <f t="shared" si="203"/>
        <v>0</v>
      </c>
      <c r="AO114" s="398">
        <f t="shared" si="203"/>
        <v>0</v>
      </c>
      <c r="AP114" s="399">
        <f t="shared" si="203"/>
        <v>0</v>
      </c>
      <c r="AQ114" s="397">
        <f t="shared" si="203"/>
        <v>0</v>
      </c>
      <c r="AR114" s="398">
        <f t="shared" si="203"/>
        <v>0</v>
      </c>
      <c r="AS114" s="398">
        <f t="shared" si="203"/>
        <v>0</v>
      </c>
      <c r="AT114" s="399">
        <f t="shared" si="203"/>
        <v>0</v>
      </c>
      <c r="AU114" s="397">
        <f t="shared" si="203"/>
        <v>0</v>
      </c>
      <c r="AV114" s="398">
        <f t="shared" si="203"/>
        <v>0</v>
      </c>
      <c r="AW114" s="398">
        <f t="shared" si="203"/>
        <v>0</v>
      </c>
      <c r="AX114" s="400">
        <f t="shared" si="203"/>
        <v>0</v>
      </c>
      <c r="AY114" s="322">
        <f t="shared" si="203"/>
        <v>1</v>
      </c>
      <c r="AZ114" s="323">
        <f t="shared" si="203"/>
        <v>0.92307692307692313</v>
      </c>
      <c r="BA114" s="323">
        <f t="shared" si="203"/>
        <v>0.59659782696923658</v>
      </c>
      <c r="BB114" s="324">
        <f t="shared" si="203"/>
        <v>0.64631431255000626</v>
      </c>
    </row>
    <row r="115" spans="2:54" ht="14.1" customHeight="1" outlineLevel="1">
      <c r="B115" s="285" t="s">
        <v>152</v>
      </c>
      <c r="C115" s="223">
        <f t="shared" ref="C115:F115" si="204">IFERROR(C250/C385,0)</f>
        <v>1</v>
      </c>
      <c r="D115" s="109">
        <f t="shared" si="204"/>
        <v>1</v>
      </c>
      <c r="E115" s="109">
        <f t="shared" si="204"/>
        <v>1.3846153846153846</v>
      </c>
      <c r="F115" s="224">
        <f t="shared" si="204"/>
        <v>1.3846153846153846</v>
      </c>
      <c r="G115" s="223">
        <f t="shared" ref="G115:BB115" si="205">IFERROR(G250/G385,0)</f>
        <v>1</v>
      </c>
      <c r="H115" s="109">
        <f t="shared" si="205"/>
        <v>1</v>
      </c>
      <c r="I115" s="109">
        <f t="shared" si="205"/>
        <v>0.64516129032258063</v>
      </c>
      <c r="J115" s="224">
        <f t="shared" si="205"/>
        <v>0.64516129032258063</v>
      </c>
      <c r="K115" s="223">
        <f t="shared" si="205"/>
        <v>1</v>
      </c>
      <c r="L115" s="109">
        <f t="shared" si="205"/>
        <v>1</v>
      </c>
      <c r="M115" s="109">
        <f t="shared" si="205"/>
        <v>0.2</v>
      </c>
      <c r="N115" s="224">
        <f t="shared" si="205"/>
        <v>0.2</v>
      </c>
      <c r="O115" s="223">
        <f t="shared" si="205"/>
        <v>0</v>
      </c>
      <c r="P115" s="109">
        <f t="shared" si="205"/>
        <v>0</v>
      </c>
      <c r="Q115" s="109">
        <f t="shared" si="205"/>
        <v>0</v>
      </c>
      <c r="R115" s="224">
        <f t="shared" si="205"/>
        <v>0</v>
      </c>
      <c r="S115" s="223">
        <f t="shared" si="205"/>
        <v>0</v>
      </c>
      <c r="T115" s="109">
        <f t="shared" si="205"/>
        <v>0</v>
      </c>
      <c r="U115" s="109">
        <f t="shared" si="205"/>
        <v>0</v>
      </c>
      <c r="V115" s="224">
        <f t="shared" si="205"/>
        <v>0</v>
      </c>
      <c r="W115" s="223">
        <f t="shared" si="205"/>
        <v>0</v>
      </c>
      <c r="X115" s="109">
        <f t="shared" si="205"/>
        <v>0</v>
      </c>
      <c r="Y115" s="109">
        <f t="shared" si="205"/>
        <v>0</v>
      </c>
      <c r="Z115" s="224">
        <f t="shared" si="205"/>
        <v>0</v>
      </c>
      <c r="AA115" s="223">
        <f t="shared" si="205"/>
        <v>0</v>
      </c>
      <c r="AB115" s="109">
        <f t="shared" si="205"/>
        <v>0</v>
      </c>
      <c r="AC115" s="109">
        <f t="shared" si="205"/>
        <v>0</v>
      </c>
      <c r="AD115" s="224">
        <f t="shared" si="205"/>
        <v>0</v>
      </c>
      <c r="AE115" s="223">
        <f t="shared" si="205"/>
        <v>0</v>
      </c>
      <c r="AF115" s="109">
        <f t="shared" si="205"/>
        <v>0</v>
      </c>
      <c r="AG115" s="109">
        <f t="shared" si="205"/>
        <v>0</v>
      </c>
      <c r="AH115" s="224">
        <f t="shared" si="205"/>
        <v>0</v>
      </c>
      <c r="AI115" s="223">
        <f t="shared" si="205"/>
        <v>0</v>
      </c>
      <c r="AJ115" s="109">
        <f t="shared" si="205"/>
        <v>0</v>
      </c>
      <c r="AK115" s="109">
        <f t="shared" si="205"/>
        <v>0</v>
      </c>
      <c r="AL115" s="224">
        <f t="shared" si="205"/>
        <v>0</v>
      </c>
      <c r="AM115" s="223">
        <f t="shared" si="205"/>
        <v>0</v>
      </c>
      <c r="AN115" s="109">
        <f t="shared" si="205"/>
        <v>0</v>
      </c>
      <c r="AO115" s="109">
        <f t="shared" si="205"/>
        <v>0</v>
      </c>
      <c r="AP115" s="224">
        <f t="shared" si="205"/>
        <v>0</v>
      </c>
      <c r="AQ115" s="223">
        <f t="shared" si="205"/>
        <v>0</v>
      </c>
      <c r="AR115" s="109">
        <f t="shared" si="205"/>
        <v>0</v>
      </c>
      <c r="AS115" s="109">
        <f t="shared" si="205"/>
        <v>0</v>
      </c>
      <c r="AT115" s="224">
        <f t="shared" si="205"/>
        <v>0</v>
      </c>
      <c r="AU115" s="223">
        <f t="shared" si="205"/>
        <v>0</v>
      </c>
      <c r="AV115" s="109">
        <f t="shared" si="205"/>
        <v>0</v>
      </c>
      <c r="AW115" s="109">
        <f t="shared" si="205"/>
        <v>0</v>
      </c>
      <c r="AX115" s="231">
        <f t="shared" si="205"/>
        <v>0</v>
      </c>
      <c r="AY115" s="331">
        <f t="shared" si="205"/>
        <v>1</v>
      </c>
      <c r="AZ115" s="332">
        <f t="shared" si="205"/>
        <v>1</v>
      </c>
      <c r="BA115" s="332">
        <f t="shared" si="205"/>
        <v>0.54761904761904767</v>
      </c>
      <c r="BB115" s="333">
        <f t="shared" si="205"/>
        <v>0.54761904761904767</v>
      </c>
    </row>
    <row r="116" spans="2:54" ht="14.1" customHeight="1" outlineLevel="1">
      <c r="B116" s="285" t="s">
        <v>147</v>
      </c>
      <c r="C116" s="223">
        <f t="shared" ref="C116:F116" si="206">IFERROR(C251/C386,0)</f>
        <v>1.3333333333333333</v>
      </c>
      <c r="D116" s="109">
        <f t="shared" si="206"/>
        <v>1.3333333333333333</v>
      </c>
      <c r="E116" s="109">
        <f t="shared" si="206"/>
        <v>2.0499999999999998</v>
      </c>
      <c r="F116" s="224">
        <f t="shared" si="206"/>
        <v>1.5374999999999999</v>
      </c>
      <c r="G116" s="223">
        <f t="shared" ref="G116:BB116" si="207">IFERROR(G251/G386,0)</f>
        <v>1.3333333333333333</v>
      </c>
      <c r="H116" s="109">
        <f t="shared" si="207"/>
        <v>1.3333333333333333</v>
      </c>
      <c r="I116" s="109">
        <f t="shared" si="207"/>
        <v>0.9662921348314607</v>
      </c>
      <c r="J116" s="224">
        <f t="shared" si="207"/>
        <v>0.7247191011235955</v>
      </c>
      <c r="K116" s="223">
        <f t="shared" si="207"/>
        <v>1.3333333333333333</v>
      </c>
      <c r="L116" s="109">
        <f t="shared" si="207"/>
        <v>1.3333333333333333</v>
      </c>
      <c r="M116" s="109">
        <f t="shared" si="207"/>
        <v>0.4838709677419355</v>
      </c>
      <c r="N116" s="224">
        <f t="shared" si="207"/>
        <v>0.36290322580645162</v>
      </c>
      <c r="O116" s="223">
        <f t="shared" si="207"/>
        <v>0</v>
      </c>
      <c r="P116" s="109">
        <f t="shared" si="207"/>
        <v>0</v>
      </c>
      <c r="Q116" s="109">
        <f t="shared" si="207"/>
        <v>0</v>
      </c>
      <c r="R116" s="224">
        <f t="shared" si="207"/>
        <v>0</v>
      </c>
      <c r="S116" s="223">
        <f t="shared" si="207"/>
        <v>0</v>
      </c>
      <c r="T116" s="109">
        <f t="shared" si="207"/>
        <v>0</v>
      </c>
      <c r="U116" s="109">
        <f t="shared" si="207"/>
        <v>0</v>
      </c>
      <c r="V116" s="224">
        <f t="shared" si="207"/>
        <v>0</v>
      </c>
      <c r="W116" s="223">
        <f t="shared" si="207"/>
        <v>0</v>
      </c>
      <c r="X116" s="109">
        <f t="shared" si="207"/>
        <v>0</v>
      </c>
      <c r="Y116" s="109">
        <f t="shared" si="207"/>
        <v>0</v>
      </c>
      <c r="Z116" s="224">
        <f t="shared" si="207"/>
        <v>0</v>
      </c>
      <c r="AA116" s="223">
        <f t="shared" si="207"/>
        <v>0</v>
      </c>
      <c r="AB116" s="109">
        <f t="shared" si="207"/>
        <v>0</v>
      </c>
      <c r="AC116" s="109">
        <f t="shared" si="207"/>
        <v>0</v>
      </c>
      <c r="AD116" s="224">
        <f t="shared" si="207"/>
        <v>0</v>
      </c>
      <c r="AE116" s="223">
        <f t="shared" si="207"/>
        <v>0</v>
      </c>
      <c r="AF116" s="109">
        <f t="shared" si="207"/>
        <v>0</v>
      </c>
      <c r="AG116" s="109">
        <f t="shared" si="207"/>
        <v>0</v>
      </c>
      <c r="AH116" s="224">
        <f t="shared" si="207"/>
        <v>0</v>
      </c>
      <c r="AI116" s="223">
        <f t="shared" si="207"/>
        <v>0</v>
      </c>
      <c r="AJ116" s="109">
        <f t="shared" si="207"/>
        <v>0</v>
      </c>
      <c r="AK116" s="109">
        <f t="shared" si="207"/>
        <v>0</v>
      </c>
      <c r="AL116" s="224">
        <f t="shared" si="207"/>
        <v>0</v>
      </c>
      <c r="AM116" s="223">
        <f t="shared" si="207"/>
        <v>0</v>
      </c>
      <c r="AN116" s="109">
        <f t="shared" si="207"/>
        <v>0</v>
      </c>
      <c r="AO116" s="109">
        <f t="shared" si="207"/>
        <v>0</v>
      </c>
      <c r="AP116" s="224">
        <f t="shared" si="207"/>
        <v>0</v>
      </c>
      <c r="AQ116" s="223">
        <f t="shared" si="207"/>
        <v>0</v>
      </c>
      <c r="AR116" s="109">
        <f t="shared" si="207"/>
        <v>0</v>
      </c>
      <c r="AS116" s="109">
        <f t="shared" si="207"/>
        <v>0</v>
      </c>
      <c r="AT116" s="224">
        <f t="shared" si="207"/>
        <v>0</v>
      </c>
      <c r="AU116" s="223">
        <f t="shared" si="207"/>
        <v>0</v>
      </c>
      <c r="AV116" s="109">
        <f t="shared" si="207"/>
        <v>0</v>
      </c>
      <c r="AW116" s="109">
        <f t="shared" si="207"/>
        <v>0</v>
      </c>
      <c r="AX116" s="231">
        <f t="shared" si="207"/>
        <v>0</v>
      </c>
      <c r="AY116" s="331">
        <f t="shared" si="207"/>
        <v>1.3333333333333333</v>
      </c>
      <c r="AZ116" s="332">
        <f t="shared" si="207"/>
        <v>1.3333333333333333</v>
      </c>
      <c r="BA116" s="332">
        <f t="shared" si="207"/>
        <v>0.95945945945945943</v>
      </c>
      <c r="BB116" s="333">
        <f t="shared" si="207"/>
        <v>0.71959459459459452</v>
      </c>
    </row>
    <row r="117" spans="2:54" ht="14.1" customHeight="1" outlineLevel="1">
      <c r="B117" s="285" t="s">
        <v>159</v>
      </c>
      <c r="C117" s="223">
        <f t="shared" ref="C117:F117" si="208">IFERROR(C252/C387,0)</f>
        <v>0.5</v>
      </c>
      <c r="D117" s="109">
        <f t="shared" si="208"/>
        <v>0.5</v>
      </c>
      <c r="E117" s="109">
        <f t="shared" si="208"/>
        <v>1.5833333333333333</v>
      </c>
      <c r="F117" s="224">
        <f t="shared" si="208"/>
        <v>3.1666666666666665</v>
      </c>
      <c r="G117" s="223">
        <f t="shared" ref="G117:BB117" si="209">IFERROR(G252/G387,0)</f>
        <v>0.5</v>
      </c>
      <c r="H117" s="109">
        <f t="shared" si="209"/>
        <v>0.5</v>
      </c>
      <c r="I117" s="109">
        <f t="shared" si="209"/>
        <v>0.12218963831867057</v>
      </c>
      <c r="J117" s="224">
        <f t="shared" si="209"/>
        <v>0.24437927663734113</v>
      </c>
      <c r="K117" s="223">
        <f t="shared" si="209"/>
        <v>0.5</v>
      </c>
      <c r="L117" s="109">
        <f t="shared" si="209"/>
        <v>0.5</v>
      </c>
      <c r="M117" s="109">
        <f t="shared" si="209"/>
        <v>9.4339622641509441E-2</v>
      </c>
      <c r="N117" s="224">
        <f t="shared" si="209"/>
        <v>0.18867924528301888</v>
      </c>
      <c r="O117" s="223">
        <f t="shared" si="209"/>
        <v>0</v>
      </c>
      <c r="P117" s="109">
        <f t="shared" si="209"/>
        <v>0</v>
      </c>
      <c r="Q117" s="109">
        <f t="shared" si="209"/>
        <v>0</v>
      </c>
      <c r="R117" s="224">
        <f t="shared" si="209"/>
        <v>0</v>
      </c>
      <c r="S117" s="223">
        <f t="shared" si="209"/>
        <v>0</v>
      </c>
      <c r="T117" s="109">
        <f t="shared" si="209"/>
        <v>0</v>
      </c>
      <c r="U117" s="109">
        <f t="shared" si="209"/>
        <v>0</v>
      </c>
      <c r="V117" s="224">
        <f t="shared" si="209"/>
        <v>0</v>
      </c>
      <c r="W117" s="223">
        <f t="shared" si="209"/>
        <v>0</v>
      </c>
      <c r="X117" s="109">
        <f t="shared" si="209"/>
        <v>0</v>
      </c>
      <c r="Y117" s="109">
        <f t="shared" si="209"/>
        <v>0</v>
      </c>
      <c r="Z117" s="224">
        <f t="shared" si="209"/>
        <v>0</v>
      </c>
      <c r="AA117" s="223">
        <f t="shared" si="209"/>
        <v>0</v>
      </c>
      <c r="AB117" s="109">
        <f t="shared" si="209"/>
        <v>0</v>
      </c>
      <c r="AC117" s="109">
        <f t="shared" si="209"/>
        <v>0</v>
      </c>
      <c r="AD117" s="224">
        <f t="shared" si="209"/>
        <v>0</v>
      </c>
      <c r="AE117" s="223">
        <f t="shared" si="209"/>
        <v>0</v>
      </c>
      <c r="AF117" s="109">
        <f t="shared" si="209"/>
        <v>0</v>
      </c>
      <c r="AG117" s="109">
        <f t="shared" si="209"/>
        <v>0</v>
      </c>
      <c r="AH117" s="224">
        <f t="shared" si="209"/>
        <v>0</v>
      </c>
      <c r="AI117" s="223">
        <f t="shared" si="209"/>
        <v>0</v>
      </c>
      <c r="AJ117" s="109">
        <f t="shared" si="209"/>
        <v>0</v>
      </c>
      <c r="AK117" s="109">
        <f t="shared" si="209"/>
        <v>0</v>
      </c>
      <c r="AL117" s="224">
        <f t="shared" si="209"/>
        <v>0</v>
      </c>
      <c r="AM117" s="223">
        <f t="shared" si="209"/>
        <v>0</v>
      </c>
      <c r="AN117" s="109">
        <f t="shared" si="209"/>
        <v>0</v>
      </c>
      <c r="AO117" s="109">
        <f t="shared" si="209"/>
        <v>0</v>
      </c>
      <c r="AP117" s="224">
        <f t="shared" si="209"/>
        <v>0</v>
      </c>
      <c r="AQ117" s="223">
        <f t="shared" si="209"/>
        <v>0</v>
      </c>
      <c r="AR117" s="109">
        <f t="shared" si="209"/>
        <v>0</v>
      </c>
      <c r="AS117" s="109">
        <f t="shared" si="209"/>
        <v>0</v>
      </c>
      <c r="AT117" s="224">
        <f t="shared" si="209"/>
        <v>0</v>
      </c>
      <c r="AU117" s="223">
        <f t="shared" si="209"/>
        <v>0</v>
      </c>
      <c r="AV117" s="109">
        <f t="shared" si="209"/>
        <v>0</v>
      </c>
      <c r="AW117" s="109">
        <f t="shared" si="209"/>
        <v>0</v>
      </c>
      <c r="AX117" s="231">
        <f t="shared" si="209"/>
        <v>0</v>
      </c>
      <c r="AY117" s="331">
        <f t="shared" si="209"/>
        <v>0.5</v>
      </c>
      <c r="AZ117" s="332">
        <f t="shared" si="209"/>
        <v>0.5</v>
      </c>
      <c r="BA117" s="332">
        <f t="shared" si="209"/>
        <v>0.2737915407854985</v>
      </c>
      <c r="BB117" s="333">
        <f t="shared" si="209"/>
        <v>0.547583081570997</v>
      </c>
    </row>
    <row r="118" spans="2:54" ht="14.1" customHeight="1" outlineLevel="1">
      <c r="B118" s="285" t="s">
        <v>149</v>
      </c>
      <c r="C118" s="223">
        <f t="shared" ref="C118:F118" si="210">IFERROR(C253/C388,0)</f>
        <v>1</v>
      </c>
      <c r="D118" s="109">
        <f t="shared" si="210"/>
        <v>0.66666666666666663</v>
      </c>
      <c r="E118" s="109">
        <f t="shared" si="210"/>
        <v>0.48208546601595048</v>
      </c>
      <c r="F118" s="224">
        <f t="shared" si="210"/>
        <v>0.72312819902392567</v>
      </c>
      <c r="G118" s="223">
        <f t="shared" ref="G118:BB118" si="211">IFERROR(G253/G388,0)</f>
        <v>1</v>
      </c>
      <c r="H118" s="109">
        <f t="shared" si="211"/>
        <v>0.66666666666666663</v>
      </c>
      <c r="I118" s="109">
        <f t="shared" si="211"/>
        <v>0.2857142857142857</v>
      </c>
      <c r="J118" s="224">
        <f t="shared" si="211"/>
        <v>0.42857142857142855</v>
      </c>
      <c r="K118" s="223">
        <f t="shared" si="211"/>
        <v>1</v>
      </c>
      <c r="L118" s="109">
        <f t="shared" si="211"/>
        <v>1</v>
      </c>
      <c r="M118" s="109">
        <f t="shared" si="211"/>
        <v>0.22727272727272727</v>
      </c>
      <c r="N118" s="224">
        <f t="shared" si="211"/>
        <v>0.22727272727272727</v>
      </c>
      <c r="O118" s="223">
        <f t="shared" si="211"/>
        <v>0</v>
      </c>
      <c r="P118" s="109">
        <f t="shared" si="211"/>
        <v>0</v>
      </c>
      <c r="Q118" s="109">
        <f t="shared" si="211"/>
        <v>0</v>
      </c>
      <c r="R118" s="224">
        <f t="shared" si="211"/>
        <v>0</v>
      </c>
      <c r="S118" s="223">
        <f t="shared" si="211"/>
        <v>0</v>
      </c>
      <c r="T118" s="109">
        <f t="shared" si="211"/>
        <v>0</v>
      </c>
      <c r="U118" s="109">
        <f t="shared" si="211"/>
        <v>0</v>
      </c>
      <c r="V118" s="224">
        <f t="shared" si="211"/>
        <v>0</v>
      </c>
      <c r="W118" s="223">
        <f t="shared" si="211"/>
        <v>0</v>
      </c>
      <c r="X118" s="109">
        <f t="shared" si="211"/>
        <v>0</v>
      </c>
      <c r="Y118" s="109">
        <f t="shared" si="211"/>
        <v>0</v>
      </c>
      <c r="Z118" s="224">
        <f t="shared" si="211"/>
        <v>0</v>
      </c>
      <c r="AA118" s="223">
        <f t="shared" si="211"/>
        <v>0</v>
      </c>
      <c r="AB118" s="109">
        <f t="shared" si="211"/>
        <v>0</v>
      </c>
      <c r="AC118" s="109">
        <f t="shared" si="211"/>
        <v>0</v>
      </c>
      <c r="AD118" s="224">
        <f t="shared" si="211"/>
        <v>0</v>
      </c>
      <c r="AE118" s="223">
        <f t="shared" si="211"/>
        <v>0</v>
      </c>
      <c r="AF118" s="109">
        <f t="shared" si="211"/>
        <v>0</v>
      </c>
      <c r="AG118" s="109">
        <f t="shared" si="211"/>
        <v>0</v>
      </c>
      <c r="AH118" s="224">
        <f t="shared" si="211"/>
        <v>0</v>
      </c>
      <c r="AI118" s="223">
        <f t="shared" si="211"/>
        <v>0</v>
      </c>
      <c r="AJ118" s="109">
        <f t="shared" si="211"/>
        <v>0</v>
      </c>
      <c r="AK118" s="109">
        <f t="shared" si="211"/>
        <v>0</v>
      </c>
      <c r="AL118" s="224">
        <f t="shared" si="211"/>
        <v>0</v>
      </c>
      <c r="AM118" s="223">
        <f t="shared" si="211"/>
        <v>0</v>
      </c>
      <c r="AN118" s="109">
        <f t="shared" si="211"/>
        <v>0</v>
      </c>
      <c r="AO118" s="109">
        <f t="shared" si="211"/>
        <v>0</v>
      </c>
      <c r="AP118" s="224">
        <f t="shared" si="211"/>
        <v>0</v>
      </c>
      <c r="AQ118" s="223">
        <f t="shared" si="211"/>
        <v>0</v>
      </c>
      <c r="AR118" s="109">
        <f t="shared" si="211"/>
        <v>0</v>
      </c>
      <c r="AS118" s="109">
        <f t="shared" si="211"/>
        <v>0</v>
      </c>
      <c r="AT118" s="224">
        <f t="shared" si="211"/>
        <v>0</v>
      </c>
      <c r="AU118" s="223">
        <f t="shared" si="211"/>
        <v>0</v>
      </c>
      <c r="AV118" s="109">
        <f t="shared" si="211"/>
        <v>0</v>
      </c>
      <c r="AW118" s="109">
        <f t="shared" si="211"/>
        <v>0</v>
      </c>
      <c r="AX118" s="231">
        <f t="shared" si="211"/>
        <v>0</v>
      </c>
      <c r="AY118" s="331">
        <f t="shared" si="211"/>
        <v>1</v>
      </c>
      <c r="AZ118" s="332">
        <f t="shared" si="211"/>
        <v>0.75</v>
      </c>
      <c r="BA118" s="332">
        <f t="shared" si="211"/>
        <v>0.33740951290335774</v>
      </c>
      <c r="BB118" s="333">
        <f t="shared" si="211"/>
        <v>0.44987935053781031</v>
      </c>
    </row>
    <row r="119" spans="2:54" s="76" customFormat="1" ht="14.1" customHeight="1" outlineLevel="1">
      <c r="B119" s="281" t="s">
        <v>53</v>
      </c>
      <c r="C119" s="397">
        <f t="shared" ref="C119:F119" si="212">IFERROR(C254/C389,0)</f>
        <v>1.0294117647058822</v>
      </c>
      <c r="D119" s="398">
        <f t="shared" si="212"/>
        <v>1.0223880597014925</v>
      </c>
      <c r="E119" s="398">
        <f t="shared" si="212"/>
        <v>1.0444066974035429</v>
      </c>
      <c r="F119" s="399">
        <f t="shared" si="212"/>
        <v>1.0215364777523703</v>
      </c>
      <c r="G119" s="397">
        <f t="shared" ref="G119:BB119" si="213">IFERROR(G254/G389,0)</f>
        <v>1.0294117647058822</v>
      </c>
      <c r="H119" s="398">
        <f t="shared" si="213"/>
        <v>1.0149253731343284</v>
      </c>
      <c r="I119" s="398">
        <f t="shared" si="213"/>
        <v>0.97287566010561688</v>
      </c>
      <c r="J119" s="399">
        <f t="shared" si="213"/>
        <v>0.95856866510406369</v>
      </c>
      <c r="K119" s="397">
        <f t="shared" si="213"/>
        <v>1.0217391304347827</v>
      </c>
      <c r="L119" s="398">
        <f t="shared" si="213"/>
        <v>0.98529411764705888</v>
      </c>
      <c r="M119" s="398">
        <f t="shared" si="213"/>
        <v>0.92892214168809917</v>
      </c>
      <c r="N119" s="399">
        <f t="shared" si="213"/>
        <v>0.9427866512655334</v>
      </c>
      <c r="O119" s="397">
        <f t="shared" si="213"/>
        <v>0</v>
      </c>
      <c r="P119" s="398">
        <f t="shared" si="213"/>
        <v>0</v>
      </c>
      <c r="Q119" s="398">
        <f t="shared" si="213"/>
        <v>0</v>
      </c>
      <c r="R119" s="399">
        <f t="shared" si="213"/>
        <v>0</v>
      </c>
      <c r="S119" s="397">
        <f t="shared" si="213"/>
        <v>0</v>
      </c>
      <c r="T119" s="398">
        <f t="shared" si="213"/>
        <v>0</v>
      </c>
      <c r="U119" s="398">
        <f t="shared" si="213"/>
        <v>0</v>
      </c>
      <c r="V119" s="399">
        <f t="shared" si="213"/>
        <v>0</v>
      </c>
      <c r="W119" s="397">
        <f t="shared" si="213"/>
        <v>0</v>
      </c>
      <c r="X119" s="398">
        <f t="shared" si="213"/>
        <v>0</v>
      </c>
      <c r="Y119" s="398">
        <f t="shared" si="213"/>
        <v>0</v>
      </c>
      <c r="Z119" s="399">
        <f t="shared" si="213"/>
        <v>0</v>
      </c>
      <c r="AA119" s="397">
        <f t="shared" si="213"/>
        <v>0</v>
      </c>
      <c r="AB119" s="398">
        <f t="shared" si="213"/>
        <v>0</v>
      </c>
      <c r="AC119" s="398">
        <f t="shared" si="213"/>
        <v>0</v>
      </c>
      <c r="AD119" s="399">
        <f t="shared" si="213"/>
        <v>0</v>
      </c>
      <c r="AE119" s="397">
        <f t="shared" si="213"/>
        <v>0</v>
      </c>
      <c r="AF119" s="398">
        <f t="shared" si="213"/>
        <v>0</v>
      </c>
      <c r="AG119" s="398">
        <f t="shared" si="213"/>
        <v>0</v>
      </c>
      <c r="AH119" s="399">
        <f t="shared" si="213"/>
        <v>0</v>
      </c>
      <c r="AI119" s="397">
        <f t="shared" si="213"/>
        <v>0</v>
      </c>
      <c r="AJ119" s="398">
        <f t="shared" si="213"/>
        <v>0</v>
      </c>
      <c r="AK119" s="398">
        <f t="shared" si="213"/>
        <v>0</v>
      </c>
      <c r="AL119" s="399">
        <f t="shared" si="213"/>
        <v>0</v>
      </c>
      <c r="AM119" s="397">
        <f t="shared" si="213"/>
        <v>0</v>
      </c>
      <c r="AN119" s="398">
        <f t="shared" si="213"/>
        <v>0</v>
      </c>
      <c r="AO119" s="398">
        <f t="shared" si="213"/>
        <v>0</v>
      </c>
      <c r="AP119" s="399">
        <f t="shared" si="213"/>
        <v>0</v>
      </c>
      <c r="AQ119" s="397">
        <f t="shared" si="213"/>
        <v>0</v>
      </c>
      <c r="AR119" s="398">
        <f t="shared" si="213"/>
        <v>0</v>
      </c>
      <c r="AS119" s="398">
        <f t="shared" si="213"/>
        <v>0</v>
      </c>
      <c r="AT119" s="399">
        <f t="shared" si="213"/>
        <v>0</v>
      </c>
      <c r="AU119" s="397">
        <f t="shared" si="213"/>
        <v>0</v>
      </c>
      <c r="AV119" s="398">
        <f t="shared" si="213"/>
        <v>0</v>
      </c>
      <c r="AW119" s="398">
        <f t="shared" si="213"/>
        <v>0</v>
      </c>
      <c r="AX119" s="400">
        <f t="shared" si="213"/>
        <v>0</v>
      </c>
      <c r="AY119" s="322">
        <f t="shared" si="213"/>
        <v>1.026829268292683</v>
      </c>
      <c r="AZ119" s="323">
        <f t="shared" si="213"/>
        <v>1.0074257425742574</v>
      </c>
      <c r="BA119" s="323">
        <f t="shared" si="213"/>
        <v>0.98137535816618915</v>
      </c>
      <c r="BB119" s="324">
        <f t="shared" si="213"/>
        <v>0.97414163316742119</v>
      </c>
    </row>
    <row r="120" spans="2:54" ht="14.1" customHeight="1" outlineLevel="1">
      <c r="B120" s="285" t="s">
        <v>142</v>
      </c>
      <c r="C120" s="223">
        <f t="shared" ref="C120:F120" si="214">IFERROR(C255/C390,0)</f>
        <v>1</v>
      </c>
      <c r="D120" s="109">
        <f t="shared" si="214"/>
        <v>0.5</v>
      </c>
      <c r="E120" s="109">
        <f t="shared" si="214"/>
        <v>0.92105263157894735</v>
      </c>
      <c r="F120" s="224">
        <f t="shared" si="214"/>
        <v>1.8421052631578947</v>
      </c>
      <c r="G120" s="223">
        <f t="shared" ref="G120:BB120" si="215">IFERROR(G255/G390,0)</f>
        <v>1</v>
      </c>
      <c r="H120" s="109">
        <f t="shared" si="215"/>
        <v>0.5</v>
      </c>
      <c r="I120" s="109">
        <f t="shared" si="215"/>
        <v>0.5490196078431373</v>
      </c>
      <c r="J120" s="224">
        <f t="shared" si="215"/>
        <v>1.0980392156862746</v>
      </c>
      <c r="K120" s="223">
        <f t="shared" si="215"/>
        <v>0.66666666666666663</v>
      </c>
      <c r="L120" s="109">
        <f t="shared" si="215"/>
        <v>0.33333333333333331</v>
      </c>
      <c r="M120" s="109">
        <f t="shared" si="215"/>
        <v>0.47692307692307695</v>
      </c>
      <c r="N120" s="224">
        <f t="shared" si="215"/>
        <v>1.4307692307692308</v>
      </c>
      <c r="O120" s="223">
        <f t="shared" si="215"/>
        <v>0</v>
      </c>
      <c r="P120" s="109">
        <f t="shared" si="215"/>
        <v>0</v>
      </c>
      <c r="Q120" s="109">
        <f t="shared" si="215"/>
        <v>0</v>
      </c>
      <c r="R120" s="224">
        <f t="shared" si="215"/>
        <v>0</v>
      </c>
      <c r="S120" s="223">
        <f t="shared" si="215"/>
        <v>0</v>
      </c>
      <c r="T120" s="109">
        <f t="shared" si="215"/>
        <v>0</v>
      </c>
      <c r="U120" s="109">
        <f t="shared" si="215"/>
        <v>0</v>
      </c>
      <c r="V120" s="224">
        <f t="shared" si="215"/>
        <v>0</v>
      </c>
      <c r="W120" s="223">
        <f t="shared" si="215"/>
        <v>0</v>
      </c>
      <c r="X120" s="109">
        <f t="shared" si="215"/>
        <v>0</v>
      </c>
      <c r="Y120" s="109">
        <f t="shared" si="215"/>
        <v>0</v>
      </c>
      <c r="Z120" s="224">
        <f t="shared" si="215"/>
        <v>0</v>
      </c>
      <c r="AA120" s="223">
        <f t="shared" si="215"/>
        <v>0</v>
      </c>
      <c r="AB120" s="109">
        <f t="shared" si="215"/>
        <v>0</v>
      </c>
      <c r="AC120" s="109">
        <f t="shared" si="215"/>
        <v>0</v>
      </c>
      <c r="AD120" s="224">
        <f t="shared" si="215"/>
        <v>0</v>
      </c>
      <c r="AE120" s="223">
        <f t="shared" si="215"/>
        <v>0</v>
      </c>
      <c r="AF120" s="109">
        <f t="shared" si="215"/>
        <v>0</v>
      </c>
      <c r="AG120" s="109">
        <f t="shared" si="215"/>
        <v>0</v>
      </c>
      <c r="AH120" s="224">
        <f t="shared" si="215"/>
        <v>0</v>
      </c>
      <c r="AI120" s="223">
        <f t="shared" si="215"/>
        <v>0</v>
      </c>
      <c r="AJ120" s="109">
        <f t="shared" si="215"/>
        <v>0</v>
      </c>
      <c r="AK120" s="109">
        <f t="shared" si="215"/>
        <v>0</v>
      </c>
      <c r="AL120" s="224">
        <f t="shared" si="215"/>
        <v>0</v>
      </c>
      <c r="AM120" s="223">
        <f t="shared" si="215"/>
        <v>0</v>
      </c>
      <c r="AN120" s="109">
        <f t="shared" si="215"/>
        <v>0</v>
      </c>
      <c r="AO120" s="109">
        <f t="shared" si="215"/>
        <v>0</v>
      </c>
      <c r="AP120" s="224">
        <f t="shared" si="215"/>
        <v>0</v>
      </c>
      <c r="AQ120" s="223">
        <f t="shared" si="215"/>
        <v>0</v>
      </c>
      <c r="AR120" s="109">
        <f t="shared" si="215"/>
        <v>0</v>
      </c>
      <c r="AS120" s="109">
        <f t="shared" si="215"/>
        <v>0</v>
      </c>
      <c r="AT120" s="224">
        <f t="shared" si="215"/>
        <v>0</v>
      </c>
      <c r="AU120" s="223">
        <f t="shared" si="215"/>
        <v>0</v>
      </c>
      <c r="AV120" s="109">
        <f t="shared" si="215"/>
        <v>0</v>
      </c>
      <c r="AW120" s="109">
        <f t="shared" si="215"/>
        <v>0</v>
      </c>
      <c r="AX120" s="231">
        <f t="shared" si="215"/>
        <v>0</v>
      </c>
      <c r="AY120" s="331">
        <f t="shared" si="215"/>
        <v>0.8571428571428571</v>
      </c>
      <c r="AZ120" s="332">
        <f t="shared" si="215"/>
        <v>0.42857142857142855</v>
      </c>
      <c r="BA120" s="332">
        <f t="shared" si="215"/>
        <v>0.61038961038961037</v>
      </c>
      <c r="BB120" s="333">
        <f t="shared" si="215"/>
        <v>1.4242424242424241</v>
      </c>
    </row>
    <row r="121" spans="2:54" ht="14.1" customHeight="1" outlineLevel="1">
      <c r="B121" s="285" t="s">
        <v>128</v>
      </c>
      <c r="C121" s="223">
        <f t="shared" ref="C121:F121" si="216">IFERROR(C256/C391,0)</f>
        <v>1</v>
      </c>
      <c r="D121" s="109">
        <f t="shared" si="216"/>
        <v>0.97142857142857142</v>
      </c>
      <c r="E121" s="109">
        <f t="shared" si="216"/>
        <v>0.99539170506912444</v>
      </c>
      <c r="F121" s="224">
        <f t="shared" si="216"/>
        <v>1.0246679316888045</v>
      </c>
      <c r="G121" s="223">
        <f t="shared" ref="G121:BB121" si="217">IFERROR(G256/G391,0)</f>
        <v>1</v>
      </c>
      <c r="H121" s="109">
        <f t="shared" si="217"/>
        <v>0.95714285714285718</v>
      </c>
      <c r="I121" s="109">
        <f t="shared" si="217"/>
        <v>0.9430670339761249</v>
      </c>
      <c r="J121" s="224">
        <f t="shared" si="217"/>
        <v>0.98529391609445893</v>
      </c>
      <c r="K121" s="223">
        <f t="shared" si="217"/>
        <v>1</v>
      </c>
      <c r="L121" s="109">
        <f t="shared" si="217"/>
        <v>0.91549295774647887</v>
      </c>
      <c r="M121" s="109">
        <f t="shared" si="217"/>
        <v>0.83548818546589387</v>
      </c>
      <c r="N121" s="224">
        <f t="shared" si="217"/>
        <v>0.91261017181659176</v>
      </c>
      <c r="O121" s="223">
        <f t="shared" si="217"/>
        <v>0</v>
      </c>
      <c r="P121" s="109">
        <f t="shared" si="217"/>
        <v>0</v>
      </c>
      <c r="Q121" s="109">
        <f t="shared" si="217"/>
        <v>0</v>
      </c>
      <c r="R121" s="224">
        <f t="shared" si="217"/>
        <v>0</v>
      </c>
      <c r="S121" s="223">
        <f t="shared" si="217"/>
        <v>0</v>
      </c>
      <c r="T121" s="109">
        <f t="shared" si="217"/>
        <v>0</v>
      </c>
      <c r="U121" s="109">
        <f t="shared" si="217"/>
        <v>0</v>
      </c>
      <c r="V121" s="224">
        <f t="shared" si="217"/>
        <v>0</v>
      </c>
      <c r="W121" s="223">
        <f t="shared" si="217"/>
        <v>0</v>
      </c>
      <c r="X121" s="109">
        <f t="shared" si="217"/>
        <v>0</v>
      </c>
      <c r="Y121" s="109">
        <f t="shared" si="217"/>
        <v>0</v>
      </c>
      <c r="Z121" s="224">
        <f t="shared" si="217"/>
        <v>0</v>
      </c>
      <c r="AA121" s="223">
        <f t="shared" si="217"/>
        <v>0</v>
      </c>
      <c r="AB121" s="109">
        <f t="shared" si="217"/>
        <v>0</v>
      </c>
      <c r="AC121" s="109">
        <f t="shared" si="217"/>
        <v>0</v>
      </c>
      <c r="AD121" s="224">
        <f t="shared" si="217"/>
        <v>0</v>
      </c>
      <c r="AE121" s="223">
        <f t="shared" si="217"/>
        <v>0</v>
      </c>
      <c r="AF121" s="109">
        <f t="shared" si="217"/>
        <v>0</v>
      </c>
      <c r="AG121" s="109">
        <f t="shared" si="217"/>
        <v>0</v>
      </c>
      <c r="AH121" s="224">
        <f t="shared" si="217"/>
        <v>0</v>
      </c>
      <c r="AI121" s="223">
        <f t="shared" si="217"/>
        <v>0</v>
      </c>
      <c r="AJ121" s="109">
        <f t="shared" si="217"/>
        <v>0</v>
      </c>
      <c r="AK121" s="109">
        <f t="shared" si="217"/>
        <v>0</v>
      </c>
      <c r="AL121" s="224">
        <f t="shared" si="217"/>
        <v>0</v>
      </c>
      <c r="AM121" s="223">
        <f t="shared" si="217"/>
        <v>0</v>
      </c>
      <c r="AN121" s="109">
        <f t="shared" si="217"/>
        <v>0</v>
      </c>
      <c r="AO121" s="109">
        <f t="shared" si="217"/>
        <v>0</v>
      </c>
      <c r="AP121" s="224">
        <f t="shared" si="217"/>
        <v>0</v>
      </c>
      <c r="AQ121" s="223">
        <f t="shared" si="217"/>
        <v>0</v>
      </c>
      <c r="AR121" s="109">
        <f t="shared" si="217"/>
        <v>0</v>
      </c>
      <c r="AS121" s="109">
        <f t="shared" si="217"/>
        <v>0</v>
      </c>
      <c r="AT121" s="224">
        <f t="shared" si="217"/>
        <v>0</v>
      </c>
      <c r="AU121" s="223">
        <f t="shared" si="217"/>
        <v>0</v>
      </c>
      <c r="AV121" s="109">
        <f t="shared" si="217"/>
        <v>0</v>
      </c>
      <c r="AW121" s="109">
        <f t="shared" si="217"/>
        <v>0</v>
      </c>
      <c r="AX121" s="231">
        <f t="shared" si="217"/>
        <v>0</v>
      </c>
      <c r="AY121" s="331">
        <f t="shared" si="217"/>
        <v>1</v>
      </c>
      <c r="AZ121" s="332">
        <f t="shared" si="217"/>
        <v>0.94786729857819907</v>
      </c>
      <c r="BA121" s="332">
        <f t="shared" si="217"/>
        <v>0.92368381125777577</v>
      </c>
      <c r="BB121" s="333">
        <f t="shared" si="217"/>
        <v>0.97448642087695347</v>
      </c>
    </row>
    <row r="122" spans="2:54" ht="14.1" customHeight="1" outlineLevel="1">
      <c r="B122" s="285" t="s">
        <v>129</v>
      </c>
      <c r="C122" s="223">
        <f t="shared" ref="C122:F122" si="218">IFERROR(C257/C392,0)</f>
        <v>1.0625</v>
      </c>
      <c r="D122" s="109">
        <f t="shared" si="218"/>
        <v>1.096774193548387</v>
      </c>
      <c r="E122" s="109">
        <f t="shared" si="218"/>
        <v>1.1024568740198641</v>
      </c>
      <c r="F122" s="224">
        <f t="shared" si="218"/>
        <v>1.0051812674886995</v>
      </c>
      <c r="G122" s="223">
        <f t="shared" ref="G122:BB122" si="219">IFERROR(G257/G392,0)</f>
        <v>1.0625</v>
      </c>
      <c r="H122" s="109">
        <f t="shared" si="219"/>
        <v>1.096774193548387</v>
      </c>
      <c r="I122" s="109">
        <f t="shared" si="219"/>
        <v>1.0175529168817758</v>
      </c>
      <c r="J122" s="224">
        <f t="shared" si="219"/>
        <v>0.92776883598044269</v>
      </c>
      <c r="K122" s="223">
        <f t="shared" si="219"/>
        <v>1.0625</v>
      </c>
      <c r="L122" s="109">
        <f t="shared" si="219"/>
        <v>1.096774193548387</v>
      </c>
      <c r="M122" s="109">
        <f t="shared" si="219"/>
        <v>1.0502793296089385</v>
      </c>
      <c r="N122" s="224">
        <f t="shared" si="219"/>
        <v>0.95760762405520861</v>
      </c>
      <c r="O122" s="223">
        <f t="shared" si="219"/>
        <v>0</v>
      </c>
      <c r="P122" s="109">
        <f t="shared" si="219"/>
        <v>0</v>
      </c>
      <c r="Q122" s="109">
        <f t="shared" si="219"/>
        <v>0</v>
      </c>
      <c r="R122" s="224">
        <f t="shared" si="219"/>
        <v>0</v>
      </c>
      <c r="S122" s="223">
        <f t="shared" si="219"/>
        <v>0</v>
      </c>
      <c r="T122" s="109">
        <f t="shared" si="219"/>
        <v>0</v>
      </c>
      <c r="U122" s="109">
        <f t="shared" si="219"/>
        <v>0</v>
      </c>
      <c r="V122" s="224">
        <f t="shared" si="219"/>
        <v>0</v>
      </c>
      <c r="W122" s="223">
        <f t="shared" si="219"/>
        <v>0</v>
      </c>
      <c r="X122" s="109">
        <f t="shared" si="219"/>
        <v>0</v>
      </c>
      <c r="Y122" s="109">
        <f t="shared" si="219"/>
        <v>0</v>
      </c>
      <c r="Z122" s="224">
        <f t="shared" si="219"/>
        <v>0</v>
      </c>
      <c r="AA122" s="223">
        <f t="shared" si="219"/>
        <v>0</v>
      </c>
      <c r="AB122" s="109">
        <f t="shared" si="219"/>
        <v>0</v>
      </c>
      <c r="AC122" s="109">
        <f t="shared" si="219"/>
        <v>0</v>
      </c>
      <c r="AD122" s="224">
        <f t="shared" si="219"/>
        <v>0</v>
      </c>
      <c r="AE122" s="223">
        <f t="shared" si="219"/>
        <v>0</v>
      </c>
      <c r="AF122" s="109">
        <f t="shared" si="219"/>
        <v>0</v>
      </c>
      <c r="AG122" s="109">
        <f t="shared" si="219"/>
        <v>0</v>
      </c>
      <c r="AH122" s="224">
        <f t="shared" si="219"/>
        <v>0</v>
      </c>
      <c r="AI122" s="223">
        <f t="shared" si="219"/>
        <v>0</v>
      </c>
      <c r="AJ122" s="109">
        <f t="shared" si="219"/>
        <v>0</v>
      </c>
      <c r="AK122" s="109">
        <f t="shared" si="219"/>
        <v>0</v>
      </c>
      <c r="AL122" s="224">
        <f t="shared" si="219"/>
        <v>0</v>
      </c>
      <c r="AM122" s="223">
        <f t="shared" si="219"/>
        <v>0</v>
      </c>
      <c r="AN122" s="109">
        <f t="shared" si="219"/>
        <v>0</v>
      </c>
      <c r="AO122" s="109">
        <f t="shared" si="219"/>
        <v>0</v>
      </c>
      <c r="AP122" s="224">
        <f t="shared" si="219"/>
        <v>0</v>
      </c>
      <c r="AQ122" s="223">
        <f t="shared" si="219"/>
        <v>0</v>
      </c>
      <c r="AR122" s="109">
        <f t="shared" si="219"/>
        <v>0</v>
      </c>
      <c r="AS122" s="109">
        <f t="shared" si="219"/>
        <v>0</v>
      </c>
      <c r="AT122" s="224">
        <f t="shared" si="219"/>
        <v>0</v>
      </c>
      <c r="AU122" s="223">
        <f t="shared" si="219"/>
        <v>0</v>
      </c>
      <c r="AV122" s="109">
        <f t="shared" si="219"/>
        <v>0</v>
      </c>
      <c r="AW122" s="109">
        <f t="shared" si="219"/>
        <v>0</v>
      </c>
      <c r="AX122" s="231">
        <f t="shared" si="219"/>
        <v>0</v>
      </c>
      <c r="AY122" s="331">
        <f t="shared" si="219"/>
        <v>1.0625</v>
      </c>
      <c r="AZ122" s="332">
        <f t="shared" si="219"/>
        <v>1.096774193548387</v>
      </c>
      <c r="BA122" s="332">
        <f t="shared" si="219"/>
        <v>1.0565389242137824</v>
      </c>
      <c r="BB122" s="333">
        <f t="shared" si="219"/>
        <v>0.96331490148903687</v>
      </c>
    </row>
    <row r="123" spans="2:54" s="76" customFormat="1" ht="14.1" customHeight="1" outlineLevel="1">
      <c r="B123" s="281" t="s">
        <v>52</v>
      </c>
      <c r="C123" s="401">
        <f t="shared" ref="C123:F123" si="220">IFERROR(C258/C393,0)</f>
        <v>1.0149253731343284</v>
      </c>
      <c r="D123" s="402">
        <f t="shared" si="220"/>
        <v>1.0152671755725191</v>
      </c>
      <c r="E123" s="402">
        <f t="shared" si="220"/>
        <v>1.0586080586080586</v>
      </c>
      <c r="F123" s="403">
        <f t="shared" si="220"/>
        <v>1.0426891404335012</v>
      </c>
      <c r="G123" s="401">
        <f t="shared" ref="G123:BB123" si="221">IFERROR(G258/G393,0)</f>
        <v>1</v>
      </c>
      <c r="H123" s="402">
        <f t="shared" si="221"/>
        <v>0.99248120300751874</v>
      </c>
      <c r="I123" s="402">
        <f t="shared" si="221"/>
        <v>0.92328767123287669</v>
      </c>
      <c r="J123" s="403">
        <f t="shared" si="221"/>
        <v>0.93028227480282266</v>
      </c>
      <c r="K123" s="401">
        <f t="shared" si="221"/>
        <v>1</v>
      </c>
      <c r="L123" s="402">
        <f t="shared" si="221"/>
        <v>0.9850746268656716</v>
      </c>
      <c r="M123" s="402">
        <f t="shared" si="221"/>
        <v>0.86636276391554701</v>
      </c>
      <c r="N123" s="403">
        <f t="shared" si="221"/>
        <v>0.87948947245972198</v>
      </c>
      <c r="O123" s="401">
        <f t="shared" si="221"/>
        <v>0</v>
      </c>
      <c r="P123" s="402">
        <f t="shared" si="221"/>
        <v>0</v>
      </c>
      <c r="Q123" s="402">
        <f t="shared" si="221"/>
        <v>0</v>
      </c>
      <c r="R123" s="403">
        <f t="shared" si="221"/>
        <v>0</v>
      </c>
      <c r="S123" s="401">
        <f t="shared" si="221"/>
        <v>0</v>
      </c>
      <c r="T123" s="402">
        <f t="shared" si="221"/>
        <v>0</v>
      </c>
      <c r="U123" s="402">
        <f t="shared" si="221"/>
        <v>0</v>
      </c>
      <c r="V123" s="403">
        <f t="shared" si="221"/>
        <v>0</v>
      </c>
      <c r="W123" s="401">
        <f t="shared" si="221"/>
        <v>0</v>
      </c>
      <c r="X123" s="402">
        <f t="shared" si="221"/>
        <v>0</v>
      </c>
      <c r="Y123" s="402">
        <f t="shared" si="221"/>
        <v>0</v>
      </c>
      <c r="Z123" s="403">
        <f t="shared" si="221"/>
        <v>0</v>
      </c>
      <c r="AA123" s="401">
        <f t="shared" si="221"/>
        <v>0</v>
      </c>
      <c r="AB123" s="402">
        <f t="shared" si="221"/>
        <v>0</v>
      </c>
      <c r="AC123" s="402">
        <f t="shared" si="221"/>
        <v>0</v>
      </c>
      <c r="AD123" s="403">
        <f t="shared" si="221"/>
        <v>0</v>
      </c>
      <c r="AE123" s="401">
        <f t="shared" si="221"/>
        <v>0</v>
      </c>
      <c r="AF123" s="402">
        <f t="shared" si="221"/>
        <v>0</v>
      </c>
      <c r="AG123" s="402">
        <f t="shared" si="221"/>
        <v>0</v>
      </c>
      <c r="AH123" s="403">
        <f t="shared" si="221"/>
        <v>0</v>
      </c>
      <c r="AI123" s="401">
        <f t="shared" si="221"/>
        <v>0</v>
      </c>
      <c r="AJ123" s="402">
        <f t="shared" si="221"/>
        <v>0</v>
      </c>
      <c r="AK123" s="402">
        <f t="shared" si="221"/>
        <v>0</v>
      </c>
      <c r="AL123" s="403">
        <f t="shared" si="221"/>
        <v>0</v>
      </c>
      <c r="AM123" s="401">
        <f t="shared" si="221"/>
        <v>0</v>
      </c>
      <c r="AN123" s="402">
        <f t="shared" si="221"/>
        <v>0</v>
      </c>
      <c r="AO123" s="402">
        <f t="shared" si="221"/>
        <v>0</v>
      </c>
      <c r="AP123" s="403">
        <f t="shared" si="221"/>
        <v>0</v>
      </c>
      <c r="AQ123" s="401">
        <f t="shared" si="221"/>
        <v>0</v>
      </c>
      <c r="AR123" s="402">
        <f t="shared" si="221"/>
        <v>0</v>
      </c>
      <c r="AS123" s="402">
        <f t="shared" si="221"/>
        <v>0</v>
      </c>
      <c r="AT123" s="403">
        <f t="shared" si="221"/>
        <v>0</v>
      </c>
      <c r="AU123" s="401">
        <f t="shared" si="221"/>
        <v>0</v>
      </c>
      <c r="AV123" s="402">
        <f t="shared" si="221"/>
        <v>0</v>
      </c>
      <c r="AW123" s="402">
        <f t="shared" si="221"/>
        <v>0</v>
      </c>
      <c r="AX123" s="404">
        <f t="shared" si="221"/>
        <v>0</v>
      </c>
      <c r="AY123" s="322">
        <f t="shared" si="221"/>
        <v>1.004950495049505</v>
      </c>
      <c r="AZ123" s="323">
        <f t="shared" si="221"/>
        <v>0.99748743718592969</v>
      </c>
      <c r="BA123" s="323">
        <f t="shared" si="221"/>
        <v>0.94660558100791337</v>
      </c>
      <c r="BB123" s="324">
        <f t="shared" si="221"/>
        <v>0.94898997793740436</v>
      </c>
    </row>
    <row r="124" spans="2:54" ht="14.1" customHeight="1" outlineLevel="1">
      <c r="B124" s="285" t="s">
        <v>134</v>
      </c>
      <c r="C124" s="223">
        <f t="shared" ref="C124:F124" si="222">IFERROR(C259/C394,0)</f>
        <v>1.0229885057471264</v>
      </c>
      <c r="D124" s="109">
        <f t="shared" si="222"/>
        <v>1.0357142857142858</v>
      </c>
      <c r="E124" s="109">
        <f t="shared" si="222"/>
        <v>1.1007946465913843</v>
      </c>
      <c r="F124" s="224">
        <f t="shared" si="222"/>
        <v>1.0628362105020261</v>
      </c>
      <c r="G124" s="223">
        <f t="shared" ref="G124:BB124" si="223">IFERROR(G259/G394,0)</f>
        <v>1</v>
      </c>
      <c r="H124" s="109">
        <f t="shared" si="223"/>
        <v>1</v>
      </c>
      <c r="I124" s="109">
        <f t="shared" si="223"/>
        <v>0.92707525213343678</v>
      </c>
      <c r="J124" s="224">
        <f t="shared" si="223"/>
        <v>0.92707525213343678</v>
      </c>
      <c r="K124" s="223">
        <f t="shared" si="223"/>
        <v>1</v>
      </c>
      <c r="L124" s="109">
        <f t="shared" si="223"/>
        <v>0.9885057471264368</v>
      </c>
      <c r="M124" s="109">
        <f t="shared" si="223"/>
        <v>0.83494423791821559</v>
      </c>
      <c r="N124" s="224">
        <f t="shared" si="223"/>
        <v>0.84465289184749714</v>
      </c>
      <c r="O124" s="223">
        <f t="shared" si="223"/>
        <v>0</v>
      </c>
      <c r="P124" s="109">
        <f t="shared" si="223"/>
        <v>0</v>
      </c>
      <c r="Q124" s="109">
        <f t="shared" si="223"/>
        <v>0</v>
      </c>
      <c r="R124" s="224">
        <f t="shared" si="223"/>
        <v>0</v>
      </c>
      <c r="S124" s="223">
        <f t="shared" si="223"/>
        <v>0</v>
      </c>
      <c r="T124" s="109">
        <f t="shared" si="223"/>
        <v>0</v>
      </c>
      <c r="U124" s="109">
        <f t="shared" si="223"/>
        <v>0</v>
      </c>
      <c r="V124" s="224">
        <f t="shared" si="223"/>
        <v>0</v>
      </c>
      <c r="W124" s="223">
        <f t="shared" si="223"/>
        <v>0</v>
      </c>
      <c r="X124" s="109">
        <f t="shared" si="223"/>
        <v>0</v>
      </c>
      <c r="Y124" s="109">
        <f t="shared" si="223"/>
        <v>0</v>
      </c>
      <c r="Z124" s="224">
        <f t="shared" si="223"/>
        <v>0</v>
      </c>
      <c r="AA124" s="223">
        <f t="shared" si="223"/>
        <v>0</v>
      </c>
      <c r="AB124" s="109">
        <f t="shared" si="223"/>
        <v>0</v>
      </c>
      <c r="AC124" s="109">
        <f t="shared" si="223"/>
        <v>0</v>
      </c>
      <c r="AD124" s="224">
        <f t="shared" si="223"/>
        <v>0</v>
      </c>
      <c r="AE124" s="223">
        <f t="shared" si="223"/>
        <v>0</v>
      </c>
      <c r="AF124" s="109">
        <f t="shared" si="223"/>
        <v>0</v>
      </c>
      <c r="AG124" s="109">
        <f t="shared" si="223"/>
        <v>0</v>
      </c>
      <c r="AH124" s="224">
        <f t="shared" si="223"/>
        <v>0</v>
      </c>
      <c r="AI124" s="223">
        <f t="shared" si="223"/>
        <v>0</v>
      </c>
      <c r="AJ124" s="109">
        <f t="shared" si="223"/>
        <v>0</v>
      </c>
      <c r="AK124" s="109">
        <f t="shared" si="223"/>
        <v>0</v>
      </c>
      <c r="AL124" s="224">
        <f t="shared" si="223"/>
        <v>0</v>
      </c>
      <c r="AM124" s="223">
        <f t="shared" si="223"/>
        <v>0</v>
      </c>
      <c r="AN124" s="109">
        <f t="shared" si="223"/>
        <v>0</v>
      </c>
      <c r="AO124" s="109">
        <f t="shared" si="223"/>
        <v>0</v>
      </c>
      <c r="AP124" s="224">
        <f t="shared" si="223"/>
        <v>0</v>
      </c>
      <c r="AQ124" s="223">
        <f t="shared" si="223"/>
        <v>0</v>
      </c>
      <c r="AR124" s="109">
        <f t="shared" si="223"/>
        <v>0</v>
      </c>
      <c r="AS124" s="109">
        <f t="shared" si="223"/>
        <v>0</v>
      </c>
      <c r="AT124" s="224">
        <f t="shared" si="223"/>
        <v>0</v>
      </c>
      <c r="AU124" s="223">
        <f t="shared" si="223"/>
        <v>0</v>
      </c>
      <c r="AV124" s="109">
        <f t="shared" si="223"/>
        <v>0</v>
      </c>
      <c r="AW124" s="109">
        <f t="shared" si="223"/>
        <v>0</v>
      </c>
      <c r="AX124" s="231">
        <f t="shared" si="223"/>
        <v>0</v>
      </c>
      <c r="AY124" s="331">
        <f t="shared" si="223"/>
        <v>1.0076045627376427</v>
      </c>
      <c r="AZ124" s="332">
        <f t="shared" si="223"/>
        <v>1.0077821011673151</v>
      </c>
      <c r="BA124" s="332">
        <f t="shared" si="223"/>
        <v>0.94894894894894899</v>
      </c>
      <c r="BB124" s="333">
        <f t="shared" si="223"/>
        <v>0.94162115783737399</v>
      </c>
    </row>
    <row r="125" spans="2:54" ht="14.1" customHeight="1" outlineLevel="1">
      <c r="B125" s="285" t="s">
        <v>131</v>
      </c>
      <c r="C125" s="223">
        <f t="shared" ref="C125:F125" si="224">IFERROR(C260/C395,0)</f>
        <v>1</v>
      </c>
      <c r="D125" s="109">
        <f t="shared" si="224"/>
        <v>0.97872340425531912</v>
      </c>
      <c r="E125" s="109">
        <f t="shared" si="224"/>
        <v>0.98812019566736553</v>
      </c>
      <c r="F125" s="224">
        <f t="shared" si="224"/>
        <v>1.0096010694862212</v>
      </c>
      <c r="G125" s="223">
        <f t="shared" ref="G125:BB125" si="225">IFERROR(G260/G395,0)</f>
        <v>1</v>
      </c>
      <c r="H125" s="109">
        <f t="shared" si="225"/>
        <v>0.97872340425531912</v>
      </c>
      <c r="I125" s="109">
        <f t="shared" si="225"/>
        <v>0.91649269311064718</v>
      </c>
      <c r="J125" s="224">
        <f t="shared" si="225"/>
        <v>0.93641644730870477</v>
      </c>
      <c r="K125" s="223">
        <f t="shared" si="225"/>
        <v>1</v>
      </c>
      <c r="L125" s="109">
        <f t="shared" si="225"/>
        <v>0.97872340425531912</v>
      </c>
      <c r="M125" s="109">
        <f t="shared" si="225"/>
        <v>0.92354533152909335</v>
      </c>
      <c r="N125" s="224">
        <f t="shared" si="225"/>
        <v>0.94362240395363883</v>
      </c>
      <c r="O125" s="223">
        <f t="shared" si="225"/>
        <v>0</v>
      </c>
      <c r="P125" s="109">
        <f t="shared" si="225"/>
        <v>0</v>
      </c>
      <c r="Q125" s="109">
        <f t="shared" si="225"/>
        <v>0</v>
      </c>
      <c r="R125" s="224">
        <f t="shared" si="225"/>
        <v>0</v>
      </c>
      <c r="S125" s="223">
        <f t="shared" si="225"/>
        <v>0</v>
      </c>
      <c r="T125" s="109">
        <f t="shared" si="225"/>
        <v>0</v>
      </c>
      <c r="U125" s="109">
        <f t="shared" si="225"/>
        <v>0</v>
      </c>
      <c r="V125" s="224">
        <f t="shared" si="225"/>
        <v>0</v>
      </c>
      <c r="W125" s="223">
        <f t="shared" si="225"/>
        <v>0</v>
      </c>
      <c r="X125" s="109">
        <f t="shared" si="225"/>
        <v>0</v>
      </c>
      <c r="Y125" s="109">
        <f t="shared" si="225"/>
        <v>0</v>
      </c>
      <c r="Z125" s="224">
        <f t="shared" si="225"/>
        <v>0</v>
      </c>
      <c r="AA125" s="223">
        <f t="shared" si="225"/>
        <v>0</v>
      </c>
      <c r="AB125" s="109">
        <f t="shared" si="225"/>
        <v>0</v>
      </c>
      <c r="AC125" s="109">
        <f t="shared" si="225"/>
        <v>0</v>
      </c>
      <c r="AD125" s="224">
        <f t="shared" si="225"/>
        <v>0</v>
      </c>
      <c r="AE125" s="223">
        <f t="shared" si="225"/>
        <v>0</v>
      </c>
      <c r="AF125" s="109">
        <f t="shared" si="225"/>
        <v>0</v>
      </c>
      <c r="AG125" s="109">
        <f t="shared" si="225"/>
        <v>0</v>
      </c>
      <c r="AH125" s="224">
        <f t="shared" si="225"/>
        <v>0</v>
      </c>
      <c r="AI125" s="223">
        <f t="shared" si="225"/>
        <v>0</v>
      </c>
      <c r="AJ125" s="109">
        <f t="shared" si="225"/>
        <v>0</v>
      </c>
      <c r="AK125" s="109">
        <f t="shared" si="225"/>
        <v>0</v>
      </c>
      <c r="AL125" s="224">
        <f t="shared" si="225"/>
        <v>0</v>
      </c>
      <c r="AM125" s="223">
        <f t="shared" si="225"/>
        <v>0</v>
      </c>
      <c r="AN125" s="109">
        <f t="shared" si="225"/>
        <v>0</v>
      </c>
      <c r="AO125" s="109">
        <f t="shared" si="225"/>
        <v>0</v>
      </c>
      <c r="AP125" s="224">
        <f t="shared" si="225"/>
        <v>0</v>
      </c>
      <c r="AQ125" s="223">
        <f t="shared" si="225"/>
        <v>0</v>
      </c>
      <c r="AR125" s="109">
        <f t="shared" si="225"/>
        <v>0</v>
      </c>
      <c r="AS125" s="109">
        <f t="shared" si="225"/>
        <v>0</v>
      </c>
      <c r="AT125" s="224">
        <f t="shared" si="225"/>
        <v>0</v>
      </c>
      <c r="AU125" s="223">
        <f t="shared" si="225"/>
        <v>0</v>
      </c>
      <c r="AV125" s="109">
        <f t="shared" si="225"/>
        <v>0</v>
      </c>
      <c r="AW125" s="109">
        <f t="shared" si="225"/>
        <v>0</v>
      </c>
      <c r="AX125" s="231">
        <f t="shared" si="225"/>
        <v>0</v>
      </c>
      <c r="AY125" s="331">
        <f t="shared" si="225"/>
        <v>1</v>
      </c>
      <c r="AZ125" s="332">
        <f t="shared" si="225"/>
        <v>0.97872340425531912</v>
      </c>
      <c r="BA125" s="332">
        <f t="shared" si="225"/>
        <v>0.9424758398527382</v>
      </c>
      <c r="BB125" s="333">
        <f t="shared" si="225"/>
        <v>0.96296444506692813</v>
      </c>
    </row>
    <row r="126" spans="2:54" s="76" customFormat="1" ht="14.1" customHeight="1" outlineLevel="1">
      <c r="B126" s="281" t="s">
        <v>49</v>
      </c>
      <c r="C126" s="401">
        <f t="shared" ref="C126:F126" si="226">IFERROR(C261/C396,0)</f>
        <v>1</v>
      </c>
      <c r="D126" s="402">
        <f t="shared" si="226"/>
        <v>1.1111111111111112</v>
      </c>
      <c r="E126" s="402">
        <f t="shared" si="226"/>
        <v>1.0506003430531732</v>
      </c>
      <c r="F126" s="403">
        <f t="shared" si="226"/>
        <v>0.94554030874785577</v>
      </c>
      <c r="G126" s="401">
        <f t="shared" ref="G126:BB126" si="227">IFERROR(G261/G396,0)</f>
        <v>1</v>
      </c>
      <c r="H126" s="402">
        <f t="shared" si="227"/>
        <v>1.125</v>
      </c>
      <c r="I126" s="402">
        <f t="shared" si="227"/>
        <v>0.93220338983050843</v>
      </c>
      <c r="J126" s="403">
        <f t="shared" si="227"/>
        <v>0.82862523540489641</v>
      </c>
      <c r="K126" s="401">
        <f t="shared" si="227"/>
        <v>1</v>
      </c>
      <c r="L126" s="402">
        <f t="shared" si="227"/>
        <v>0.81818181818181823</v>
      </c>
      <c r="M126" s="402">
        <f t="shared" si="227"/>
        <v>0.75151515151515147</v>
      </c>
      <c r="N126" s="403">
        <f t="shared" si="227"/>
        <v>0.91851851851851862</v>
      </c>
      <c r="O126" s="401">
        <f t="shared" si="227"/>
        <v>0</v>
      </c>
      <c r="P126" s="402">
        <f t="shared" si="227"/>
        <v>0</v>
      </c>
      <c r="Q126" s="402">
        <f t="shared" si="227"/>
        <v>0</v>
      </c>
      <c r="R126" s="403">
        <f t="shared" si="227"/>
        <v>0</v>
      </c>
      <c r="S126" s="401">
        <f t="shared" si="227"/>
        <v>0</v>
      </c>
      <c r="T126" s="402">
        <f t="shared" si="227"/>
        <v>0</v>
      </c>
      <c r="U126" s="402">
        <f t="shared" si="227"/>
        <v>0</v>
      </c>
      <c r="V126" s="403">
        <f t="shared" si="227"/>
        <v>0</v>
      </c>
      <c r="W126" s="401">
        <f t="shared" si="227"/>
        <v>0</v>
      </c>
      <c r="X126" s="402">
        <f t="shared" si="227"/>
        <v>0</v>
      </c>
      <c r="Y126" s="402">
        <f t="shared" si="227"/>
        <v>0</v>
      </c>
      <c r="Z126" s="403">
        <f t="shared" si="227"/>
        <v>0</v>
      </c>
      <c r="AA126" s="401">
        <f t="shared" si="227"/>
        <v>0</v>
      </c>
      <c r="AB126" s="402">
        <f t="shared" si="227"/>
        <v>0</v>
      </c>
      <c r="AC126" s="402">
        <f t="shared" si="227"/>
        <v>0</v>
      </c>
      <c r="AD126" s="403">
        <f t="shared" si="227"/>
        <v>0</v>
      </c>
      <c r="AE126" s="401">
        <f t="shared" si="227"/>
        <v>0</v>
      </c>
      <c r="AF126" s="402">
        <f t="shared" si="227"/>
        <v>0</v>
      </c>
      <c r="AG126" s="402">
        <f t="shared" si="227"/>
        <v>0</v>
      </c>
      <c r="AH126" s="403">
        <f t="shared" si="227"/>
        <v>0</v>
      </c>
      <c r="AI126" s="401">
        <f t="shared" si="227"/>
        <v>0</v>
      </c>
      <c r="AJ126" s="402">
        <f t="shared" si="227"/>
        <v>0</v>
      </c>
      <c r="AK126" s="402">
        <f t="shared" si="227"/>
        <v>0</v>
      </c>
      <c r="AL126" s="403">
        <f t="shared" si="227"/>
        <v>0</v>
      </c>
      <c r="AM126" s="401">
        <f t="shared" si="227"/>
        <v>0</v>
      </c>
      <c r="AN126" s="402">
        <f t="shared" si="227"/>
        <v>0</v>
      </c>
      <c r="AO126" s="402">
        <f t="shared" si="227"/>
        <v>0</v>
      </c>
      <c r="AP126" s="403">
        <f t="shared" si="227"/>
        <v>0</v>
      </c>
      <c r="AQ126" s="401">
        <f t="shared" si="227"/>
        <v>0</v>
      </c>
      <c r="AR126" s="402">
        <f t="shared" si="227"/>
        <v>0</v>
      </c>
      <c r="AS126" s="402">
        <f t="shared" si="227"/>
        <v>0</v>
      </c>
      <c r="AT126" s="403">
        <f t="shared" si="227"/>
        <v>0</v>
      </c>
      <c r="AU126" s="401">
        <f t="shared" si="227"/>
        <v>0</v>
      </c>
      <c r="AV126" s="402">
        <f t="shared" si="227"/>
        <v>0</v>
      </c>
      <c r="AW126" s="402">
        <f t="shared" si="227"/>
        <v>0</v>
      </c>
      <c r="AX126" s="404">
        <f t="shared" si="227"/>
        <v>0</v>
      </c>
      <c r="AY126" s="322">
        <f t="shared" si="227"/>
        <v>1</v>
      </c>
      <c r="AZ126" s="323">
        <f t="shared" si="227"/>
        <v>1</v>
      </c>
      <c r="BA126" s="323">
        <f t="shared" si="227"/>
        <v>0.90471447543160688</v>
      </c>
      <c r="BB126" s="324">
        <f t="shared" si="227"/>
        <v>0.90471447543160677</v>
      </c>
    </row>
    <row r="127" spans="2:54" ht="14.1" customHeight="1" outlineLevel="1">
      <c r="B127" s="285" t="s">
        <v>49</v>
      </c>
      <c r="C127" s="223">
        <f t="shared" ref="C127:F127" si="228">IFERROR(C262/C397,0)</f>
        <v>1</v>
      </c>
      <c r="D127" s="109">
        <f t="shared" si="228"/>
        <v>1.5</v>
      </c>
      <c r="E127" s="109">
        <f t="shared" si="228"/>
        <v>1.4621741894469167</v>
      </c>
      <c r="F127" s="224">
        <f t="shared" si="228"/>
        <v>0.97478279296461112</v>
      </c>
      <c r="G127" s="223">
        <f t="shared" ref="G127:BB127" si="229">IFERROR(G262/G397,0)</f>
        <v>1</v>
      </c>
      <c r="H127" s="109">
        <f t="shared" si="229"/>
        <v>1.25</v>
      </c>
      <c r="I127" s="109">
        <f t="shared" si="229"/>
        <v>1.2317073170731707</v>
      </c>
      <c r="J127" s="224">
        <f t="shared" si="229"/>
        <v>0.98536585365853657</v>
      </c>
      <c r="K127" s="223">
        <f t="shared" si="229"/>
        <v>1</v>
      </c>
      <c r="L127" s="109">
        <f t="shared" si="229"/>
        <v>0.83333333333333337</v>
      </c>
      <c r="M127" s="109">
        <f t="shared" si="229"/>
        <v>0.88372093023255816</v>
      </c>
      <c r="N127" s="224">
        <f t="shared" si="229"/>
        <v>1.0604651162790697</v>
      </c>
      <c r="O127" s="223">
        <f t="shared" si="229"/>
        <v>0</v>
      </c>
      <c r="P127" s="109">
        <f t="shared" si="229"/>
        <v>0</v>
      </c>
      <c r="Q127" s="109">
        <f t="shared" si="229"/>
        <v>0</v>
      </c>
      <c r="R127" s="224">
        <f t="shared" si="229"/>
        <v>0</v>
      </c>
      <c r="S127" s="223">
        <f t="shared" si="229"/>
        <v>0</v>
      </c>
      <c r="T127" s="109">
        <f t="shared" si="229"/>
        <v>0</v>
      </c>
      <c r="U127" s="109">
        <f t="shared" si="229"/>
        <v>0</v>
      </c>
      <c r="V127" s="224">
        <f t="shared" si="229"/>
        <v>0</v>
      </c>
      <c r="W127" s="223">
        <f t="shared" si="229"/>
        <v>0</v>
      </c>
      <c r="X127" s="109">
        <f t="shared" si="229"/>
        <v>0</v>
      </c>
      <c r="Y127" s="109">
        <f t="shared" si="229"/>
        <v>0</v>
      </c>
      <c r="Z127" s="224">
        <f t="shared" si="229"/>
        <v>0</v>
      </c>
      <c r="AA127" s="223">
        <f t="shared" si="229"/>
        <v>0</v>
      </c>
      <c r="AB127" s="109">
        <f t="shared" si="229"/>
        <v>0</v>
      </c>
      <c r="AC127" s="109">
        <f t="shared" si="229"/>
        <v>0</v>
      </c>
      <c r="AD127" s="224">
        <f t="shared" si="229"/>
        <v>0</v>
      </c>
      <c r="AE127" s="223">
        <f t="shared" si="229"/>
        <v>0</v>
      </c>
      <c r="AF127" s="109">
        <f t="shared" si="229"/>
        <v>0</v>
      </c>
      <c r="AG127" s="109">
        <f t="shared" si="229"/>
        <v>0</v>
      </c>
      <c r="AH127" s="224">
        <f t="shared" si="229"/>
        <v>0</v>
      </c>
      <c r="AI127" s="223">
        <f t="shared" si="229"/>
        <v>0</v>
      </c>
      <c r="AJ127" s="109">
        <f t="shared" si="229"/>
        <v>0</v>
      </c>
      <c r="AK127" s="109">
        <f t="shared" si="229"/>
        <v>0</v>
      </c>
      <c r="AL127" s="224">
        <f t="shared" si="229"/>
        <v>0</v>
      </c>
      <c r="AM127" s="223">
        <f t="shared" si="229"/>
        <v>0</v>
      </c>
      <c r="AN127" s="109">
        <f t="shared" si="229"/>
        <v>0</v>
      </c>
      <c r="AO127" s="109">
        <f t="shared" si="229"/>
        <v>0</v>
      </c>
      <c r="AP127" s="224">
        <f t="shared" si="229"/>
        <v>0</v>
      </c>
      <c r="AQ127" s="223">
        <f t="shared" si="229"/>
        <v>0</v>
      </c>
      <c r="AR127" s="109">
        <f t="shared" si="229"/>
        <v>0</v>
      </c>
      <c r="AS127" s="109">
        <f t="shared" si="229"/>
        <v>0</v>
      </c>
      <c r="AT127" s="224">
        <f t="shared" si="229"/>
        <v>0</v>
      </c>
      <c r="AU127" s="223">
        <f t="shared" si="229"/>
        <v>0</v>
      </c>
      <c r="AV127" s="109">
        <f t="shared" si="229"/>
        <v>0</v>
      </c>
      <c r="AW127" s="109">
        <f t="shared" si="229"/>
        <v>0</v>
      </c>
      <c r="AX127" s="231">
        <f t="shared" si="229"/>
        <v>0</v>
      </c>
      <c r="AY127" s="331">
        <f t="shared" si="229"/>
        <v>1</v>
      </c>
      <c r="AZ127" s="332">
        <f t="shared" si="229"/>
        <v>1.1428571428571428</v>
      </c>
      <c r="BA127" s="332">
        <f t="shared" si="229"/>
        <v>1.1649055950112592</v>
      </c>
      <c r="BB127" s="333">
        <f t="shared" si="229"/>
        <v>1.0192923956348519</v>
      </c>
    </row>
    <row r="128" spans="2:54" ht="14.1" customHeight="1" outlineLevel="1">
      <c r="B128" s="285" t="s">
        <v>146</v>
      </c>
      <c r="C128" s="223">
        <f t="shared" ref="C128:F128" si="230">IFERROR(C263/C398,0)</f>
        <v>1</v>
      </c>
      <c r="D128" s="109">
        <f t="shared" si="230"/>
        <v>0.8</v>
      </c>
      <c r="E128" s="109">
        <f t="shared" si="230"/>
        <v>0.7142857142857143</v>
      </c>
      <c r="F128" s="224">
        <f t="shared" si="230"/>
        <v>0.89285714285714279</v>
      </c>
      <c r="G128" s="223">
        <f t="shared" ref="G128:BB128" si="231">IFERROR(G263/G398,0)</f>
        <v>1</v>
      </c>
      <c r="H128" s="109">
        <f t="shared" si="231"/>
        <v>1</v>
      </c>
      <c r="I128" s="109">
        <f t="shared" si="231"/>
        <v>0.67368421052631577</v>
      </c>
      <c r="J128" s="224">
        <f t="shared" si="231"/>
        <v>0.67368421052631577</v>
      </c>
      <c r="K128" s="223">
        <f t="shared" si="231"/>
        <v>1</v>
      </c>
      <c r="L128" s="109">
        <f t="shared" si="231"/>
        <v>0.8</v>
      </c>
      <c r="M128" s="109">
        <f t="shared" si="231"/>
        <v>0.60759493670886078</v>
      </c>
      <c r="N128" s="224">
        <f t="shared" si="231"/>
        <v>0.75949367088607589</v>
      </c>
      <c r="O128" s="223">
        <f t="shared" si="231"/>
        <v>0</v>
      </c>
      <c r="P128" s="109">
        <f t="shared" si="231"/>
        <v>0</v>
      </c>
      <c r="Q128" s="109">
        <f t="shared" si="231"/>
        <v>0</v>
      </c>
      <c r="R128" s="224">
        <f t="shared" si="231"/>
        <v>0</v>
      </c>
      <c r="S128" s="223">
        <f t="shared" si="231"/>
        <v>0</v>
      </c>
      <c r="T128" s="109">
        <f t="shared" si="231"/>
        <v>0</v>
      </c>
      <c r="U128" s="109">
        <f t="shared" si="231"/>
        <v>0</v>
      </c>
      <c r="V128" s="224">
        <f t="shared" si="231"/>
        <v>0</v>
      </c>
      <c r="W128" s="223">
        <f t="shared" si="231"/>
        <v>0</v>
      </c>
      <c r="X128" s="109">
        <f t="shared" si="231"/>
        <v>0</v>
      </c>
      <c r="Y128" s="109">
        <f t="shared" si="231"/>
        <v>0</v>
      </c>
      <c r="Z128" s="224">
        <f t="shared" si="231"/>
        <v>0</v>
      </c>
      <c r="AA128" s="223">
        <f t="shared" si="231"/>
        <v>0</v>
      </c>
      <c r="AB128" s="109">
        <f t="shared" si="231"/>
        <v>0</v>
      </c>
      <c r="AC128" s="109">
        <f t="shared" si="231"/>
        <v>0</v>
      </c>
      <c r="AD128" s="224">
        <f t="shared" si="231"/>
        <v>0</v>
      </c>
      <c r="AE128" s="223">
        <f t="shared" si="231"/>
        <v>0</v>
      </c>
      <c r="AF128" s="109">
        <f t="shared" si="231"/>
        <v>0</v>
      </c>
      <c r="AG128" s="109">
        <f t="shared" si="231"/>
        <v>0</v>
      </c>
      <c r="AH128" s="224">
        <f t="shared" si="231"/>
        <v>0</v>
      </c>
      <c r="AI128" s="223">
        <f t="shared" si="231"/>
        <v>0</v>
      </c>
      <c r="AJ128" s="109">
        <f t="shared" si="231"/>
        <v>0</v>
      </c>
      <c r="AK128" s="109">
        <f t="shared" si="231"/>
        <v>0</v>
      </c>
      <c r="AL128" s="224">
        <f t="shared" si="231"/>
        <v>0</v>
      </c>
      <c r="AM128" s="223">
        <f t="shared" si="231"/>
        <v>0</v>
      </c>
      <c r="AN128" s="109">
        <f t="shared" si="231"/>
        <v>0</v>
      </c>
      <c r="AO128" s="109">
        <f t="shared" si="231"/>
        <v>0</v>
      </c>
      <c r="AP128" s="224">
        <f t="shared" si="231"/>
        <v>0</v>
      </c>
      <c r="AQ128" s="223">
        <f t="shared" si="231"/>
        <v>0</v>
      </c>
      <c r="AR128" s="109">
        <f t="shared" si="231"/>
        <v>0</v>
      </c>
      <c r="AS128" s="109">
        <f t="shared" si="231"/>
        <v>0</v>
      </c>
      <c r="AT128" s="224">
        <f t="shared" si="231"/>
        <v>0</v>
      </c>
      <c r="AU128" s="223">
        <f t="shared" si="231"/>
        <v>0</v>
      </c>
      <c r="AV128" s="109">
        <f t="shared" si="231"/>
        <v>0</v>
      </c>
      <c r="AW128" s="109">
        <f t="shared" si="231"/>
        <v>0</v>
      </c>
      <c r="AX128" s="231">
        <f t="shared" si="231"/>
        <v>0</v>
      </c>
      <c r="AY128" s="331">
        <f t="shared" si="231"/>
        <v>1</v>
      </c>
      <c r="AZ128" s="332">
        <f t="shared" si="231"/>
        <v>0.8571428571428571</v>
      </c>
      <c r="BA128" s="332">
        <f t="shared" si="231"/>
        <v>0.66533864541832666</v>
      </c>
      <c r="BB128" s="333">
        <f t="shared" si="231"/>
        <v>0.77622841965471456</v>
      </c>
    </row>
    <row r="129" spans="1:67" s="76" customFormat="1" ht="14.1" customHeight="1" outlineLevel="1">
      <c r="B129" s="281" t="s">
        <v>56</v>
      </c>
      <c r="C129" s="401">
        <f t="shared" ref="C129:F129" si="232">IFERROR(C264/C399,0)</f>
        <v>0.98192771084337349</v>
      </c>
      <c r="D129" s="402">
        <f t="shared" si="232"/>
        <v>0.98181818181818181</v>
      </c>
      <c r="E129" s="402">
        <f t="shared" si="232"/>
        <v>1.0758542141230067</v>
      </c>
      <c r="F129" s="403">
        <f t="shared" si="232"/>
        <v>1.0957774403104699</v>
      </c>
      <c r="G129" s="401">
        <f t="shared" ref="G129:BB129" si="233">IFERROR(G264/G399,0)</f>
        <v>0.99397590361445787</v>
      </c>
      <c r="H129" s="402">
        <f t="shared" si="233"/>
        <v>0.9939393939393939</v>
      </c>
      <c r="I129" s="402">
        <f t="shared" si="233"/>
        <v>0.92322347445204667</v>
      </c>
      <c r="J129" s="403">
        <f t="shared" si="233"/>
        <v>0.92885288588163228</v>
      </c>
      <c r="K129" s="401">
        <f t="shared" si="233"/>
        <v>0.9821428571428571</v>
      </c>
      <c r="L129" s="402">
        <f t="shared" si="233"/>
        <v>0.9939393939393939</v>
      </c>
      <c r="M129" s="402">
        <f t="shared" si="233"/>
        <v>0.63310090237899919</v>
      </c>
      <c r="N129" s="403">
        <f t="shared" si="233"/>
        <v>0.63696127373496869</v>
      </c>
      <c r="O129" s="401">
        <f t="shared" si="233"/>
        <v>0</v>
      </c>
      <c r="P129" s="402">
        <f t="shared" si="233"/>
        <v>0</v>
      </c>
      <c r="Q129" s="402">
        <f t="shared" si="233"/>
        <v>0</v>
      </c>
      <c r="R129" s="403">
        <f t="shared" si="233"/>
        <v>0</v>
      </c>
      <c r="S129" s="401">
        <f t="shared" si="233"/>
        <v>0</v>
      </c>
      <c r="T129" s="402">
        <f t="shared" si="233"/>
        <v>0</v>
      </c>
      <c r="U129" s="402">
        <f t="shared" si="233"/>
        <v>0</v>
      </c>
      <c r="V129" s="403">
        <f t="shared" si="233"/>
        <v>0</v>
      </c>
      <c r="W129" s="401">
        <f t="shared" si="233"/>
        <v>0</v>
      </c>
      <c r="X129" s="402">
        <f t="shared" si="233"/>
        <v>0</v>
      </c>
      <c r="Y129" s="402">
        <f t="shared" si="233"/>
        <v>0</v>
      </c>
      <c r="Z129" s="403">
        <f t="shared" si="233"/>
        <v>0</v>
      </c>
      <c r="AA129" s="401">
        <f t="shared" si="233"/>
        <v>0</v>
      </c>
      <c r="AB129" s="402">
        <f t="shared" si="233"/>
        <v>0</v>
      </c>
      <c r="AC129" s="402">
        <f t="shared" si="233"/>
        <v>0</v>
      </c>
      <c r="AD129" s="403">
        <f t="shared" si="233"/>
        <v>0</v>
      </c>
      <c r="AE129" s="401">
        <f t="shared" si="233"/>
        <v>0</v>
      </c>
      <c r="AF129" s="402">
        <f t="shared" si="233"/>
        <v>0</v>
      </c>
      <c r="AG129" s="402">
        <f t="shared" si="233"/>
        <v>0</v>
      </c>
      <c r="AH129" s="403">
        <f t="shared" si="233"/>
        <v>0</v>
      </c>
      <c r="AI129" s="401">
        <f t="shared" si="233"/>
        <v>0</v>
      </c>
      <c r="AJ129" s="402">
        <f t="shared" si="233"/>
        <v>0</v>
      </c>
      <c r="AK129" s="402">
        <f t="shared" si="233"/>
        <v>0</v>
      </c>
      <c r="AL129" s="403">
        <f t="shared" si="233"/>
        <v>0</v>
      </c>
      <c r="AM129" s="401">
        <f t="shared" si="233"/>
        <v>0</v>
      </c>
      <c r="AN129" s="402">
        <f t="shared" si="233"/>
        <v>0</v>
      </c>
      <c r="AO129" s="402">
        <f t="shared" si="233"/>
        <v>0</v>
      </c>
      <c r="AP129" s="403">
        <f t="shared" si="233"/>
        <v>0</v>
      </c>
      <c r="AQ129" s="401">
        <f t="shared" si="233"/>
        <v>0</v>
      </c>
      <c r="AR129" s="402">
        <f t="shared" si="233"/>
        <v>0</v>
      </c>
      <c r="AS129" s="402">
        <f t="shared" si="233"/>
        <v>0</v>
      </c>
      <c r="AT129" s="403">
        <f t="shared" si="233"/>
        <v>0</v>
      </c>
      <c r="AU129" s="401">
        <f t="shared" si="233"/>
        <v>0</v>
      </c>
      <c r="AV129" s="402">
        <f t="shared" si="233"/>
        <v>0</v>
      </c>
      <c r="AW129" s="402">
        <f t="shared" si="233"/>
        <v>0</v>
      </c>
      <c r="AX129" s="404">
        <f t="shared" si="233"/>
        <v>0</v>
      </c>
      <c r="AY129" s="322">
        <f t="shared" si="233"/>
        <v>0.98599999999999999</v>
      </c>
      <c r="AZ129" s="323">
        <f t="shared" si="233"/>
        <v>0.98989898989898994</v>
      </c>
      <c r="BA129" s="323">
        <f t="shared" si="233"/>
        <v>0.86951692222025068</v>
      </c>
      <c r="BB129" s="324">
        <f t="shared" si="233"/>
        <v>0.87838954387555934</v>
      </c>
    </row>
    <row r="130" spans="1:67" ht="14.1" customHeight="1" outlineLevel="1">
      <c r="B130" s="285" t="s">
        <v>144</v>
      </c>
      <c r="C130" s="223">
        <f t="shared" ref="C130:F130" si="234">IFERROR(C265/C400,0)</f>
        <v>1</v>
      </c>
      <c r="D130" s="109">
        <f t="shared" si="234"/>
        <v>1</v>
      </c>
      <c r="E130" s="109">
        <f t="shared" si="234"/>
        <v>1.35</v>
      </c>
      <c r="F130" s="224">
        <f t="shared" si="234"/>
        <v>1.35</v>
      </c>
      <c r="G130" s="223">
        <f t="shared" ref="G130:BB130" si="235">IFERROR(G265/G400,0)</f>
        <v>1</v>
      </c>
      <c r="H130" s="109">
        <f t="shared" si="235"/>
        <v>1</v>
      </c>
      <c r="I130" s="109">
        <f t="shared" si="235"/>
        <v>0.64516129032258063</v>
      </c>
      <c r="J130" s="224">
        <f t="shared" si="235"/>
        <v>0.64516129032258063</v>
      </c>
      <c r="K130" s="223">
        <f t="shared" si="235"/>
        <v>1</v>
      </c>
      <c r="L130" s="109">
        <f t="shared" si="235"/>
        <v>1</v>
      </c>
      <c r="M130" s="109">
        <f t="shared" si="235"/>
        <v>0.21428571428571427</v>
      </c>
      <c r="N130" s="224">
        <f t="shared" si="235"/>
        <v>0.21428571428571427</v>
      </c>
      <c r="O130" s="223">
        <f t="shared" si="235"/>
        <v>0</v>
      </c>
      <c r="P130" s="109">
        <f t="shared" si="235"/>
        <v>0</v>
      </c>
      <c r="Q130" s="109">
        <f t="shared" si="235"/>
        <v>0</v>
      </c>
      <c r="R130" s="224">
        <f t="shared" si="235"/>
        <v>0</v>
      </c>
      <c r="S130" s="223">
        <f t="shared" si="235"/>
        <v>0</v>
      </c>
      <c r="T130" s="109">
        <f t="shared" si="235"/>
        <v>0</v>
      </c>
      <c r="U130" s="109">
        <f t="shared" si="235"/>
        <v>0</v>
      </c>
      <c r="V130" s="224">
        <f t="shared" si="235"/>
        <v>0</v>
      </c>
      <c r="W130" s="223">
        <f t="shared" si="235"/>
        <v>0</v>
      </c>
      <c r="X130" s="109">
        <f t="shared" si="235"/>
        <v>0</v>
      </c>
      <c r="Y130" s="109">
        <f t="shared" si="235"/>
        <v>0</v>
      </c>
      <c r="Z130" s="224">
        <f t="shared" si="235"/>
        <v>0</v>
      </c>
      <c r="AA130" s="223">
        <f t="shared" si="235"/>
        <v>0</v>
      </c>
      <c r="AB130" s="109">
        <f t="shared" si="235"/>
        <v>0</v>
      </c>
      <c r="AC130" s="109">
        <f t="shared" si="235"/>
        <v>0</v>
      </c>
      <c r="AD130" s="224">
        <f t="shared" si="235"/>
        <v>0</v>
      </c>
      <c r="AE130" s="223">
        <f t="shared" si="235"/>
        <v>0</v>
      </c>
      <c r="AF130" s="109">
        <f t="shared" si="235"/>
        <v>0</v>
      </c>
      <c r="AG130" s="109">
        <f t="shared" si="235"/>
        <v>0</v>
      </c>
      <c r="AH130" s="224">
        <f t="shared" si="235"/>
        <v>0</v>
      </c>
      <c r="AI130" s="223">
        <f t="shared" si="235"/>
        <v>0</v>
      </c>
      <c r="AJ130" s="109">
        <f t="shared" si="235"/>
        <v>0</v>
      </c>
      <c r="AK130" s="109">
        <f t="shared" si="235"/>
        <v>0</v>
      </c>
      <c r="AL130" s="224">
        <f t="shared" si="235"/>
        <v>0</v>
      </c>
      <c r="AM130" s="223">
        <f t="shared" si="235"/>
        <v>0</v>
      </c>
      <c r="AN130" s="109">
        <f t="shared" si="235"/>
        <v>0</v>
      </c>
      <c r="AO130" s="109">
        <f t="shared" si="235"/>
        <v>0</v>
      </c>
      <c r="AP130" s="224">
        <f t="shared" si="235"/>
        <v>0</v>
      </c>
      <c r="AQ130" s="223">
        <f t="shared" si="235"/>
        <v>0</v>
      </c>
      <c r="AR130" s="109">
        <f t="shared" si="235"/>
        <v>0</v>
      </c>
      <c r="AS130" s="109">
        <f t="shared" si="235"/>
        <v>0</v>
      </c>
      <c r="AT130" s="224">
        <f t="shared" si="235"/>
        <v>0</v>
      </c>
      <c r="AU130" s="223">
        <f t="shared" si="235"/>
        <v>0</v>
      </c>
      <c r="AV130" s="109">
        <f t="shared" si="235"/>
        <v>0</v>
      </c>
      <c r="AW130" s="109">
        <f t="shared" si="235"/>
        <v>0</v>
      </c>
      <c r="AX130" s="231">
        <f t="shared" si="235"/>
        <v>0</v>
      </c>
      <c r="AY130" s="331">
        <f t="shared" si="235"/>
        <v>1</v>
      </c>
      <c r="AZ130" s="332">
        <f t="shared" si="235"/>
        <v>1</v>
      </c>
      <c r="BA130" s="332">
        <f t="shared" si="235"/>
        <v>0.67088607594936711</v>
      </c>
      <c r="BB130" s="333">
        <f t="shared" si="235"/>
        <v>0.67088607594936711</v>
      </c>
    </row>
    <row r="131" spans="1:67" ht="14.1" customHeight="1" outlineLevel="1">
      <c r="B131" s="285" t="s">
        <v>126</v>
      </c>
      <c r="C131" s="223">
        <f t="shared" ref="C131:F131" si="236">IFERROR(C266/C401,0)</f>
        <v>0.98979591836734693</v>
      </c>
      <c r="D131" s="109">
        <f t="shared" si="236"/>
        <v>0.98969072164948457</v>
      </c>
      <c r="E131" s="109">
        <f t="shared" si="236"/>
        <v>1.0829659318637275</v>
      </c>
      <c r="F131" s="224">
        <f t="shared" si="236"/>
        <v>1.0942468269873078</v>
      </c>
      <c r="G131" s="223">
        <f t="shared" ref="G131:BB131" si="237">IFERROR(G266/G401,0)</f>
        <v>0.97979797979797978</v>
      </c>
      <c r="H131" s="109">
        <f t="shared" si="237"/>
        <v>0.97959183673469385</v>
      </c>
      <c r="I131" s="109">
        <f t="shared" si="237"/>
        <v>0.90084226646248089</v>
      </c>
      <c r="J131" s="224">
        <f t="shared" si="237"/>
        <v>0.91960981368044925</v>
      </c>
      <c r="K131" s="223">
        <f t="shared" si="237"/>
        <v>0.95049504950495045</v>
      </c>
      <c r="L131" s="109">
        <f t="shared" si="237"/>
        <v>0.96938775510204078</v>
      </c>
      <c r="M131" s="109">
        <f t="shared" si="237"/>
        <v>0.44666666666666666</v>
      </c>
      <c r="N131" s="224">
        <f t="shared" si="237"/>
        <v>0.46077192982456144</v>
      </c>
      <c r="O131" s="223">
        <f t="shared" si="237"/>
        <v>0</v>
      </c>
      <c r="P131" s="109">
        <f t="shared" si="237"/>
        <v>0</v>
      </c>
      <c r="Q131" s="109">
        <f t="shared" si="237"/>
        <v>0</v>
      </c>
      <c r="R131" s="224">
        <f t="shared" si="237"/>
        <v>0</v>
      </c>
      <c r="S131" s="223">
        <f t="shared" si="237"/>
        <v>0</v>
      </c>
      <c r="T131" s="109">
        <f t="shared" si="237"/>
        <v>0</v>
      </c>
      <c r="U131" s="109">
        <f t="shared" si="237"/>
        <v>0</v>
      </c>
      <c r="V131" s="224">
        <f t="shared" si="237"/>
        <v>0</v>
      </c>
      <c r="W131" s="223">
        <f t="shared" si="237"/>
        <v>0</v>
      </c>
      <c r="X131" s="109">
        <f t="shared" si="237"/>
        <v>0</v>
      </c>
      <c r="Y131" s="109">
        <f t="shared" si="237"/>
        <v>0</v>
      </c>
      <c r="Z131" s="224">
        <f t="shared" si="237"/>
        <v>0</v>
      </c>
      <c r="AA131" s="223">
        <f t="shared" si="237"/>
        <v>0</v>
      </c>
      <c r="AB131" s="109">
        <f t="shared" si="237"/>
        <v>0</v>
      </c>
      <c r="AC131" s="109">
        <f t="shared" si="237"/>
        <v>0</v>
      </c>
      <c r="AD131" s="224">
        <f t="shared" si="237"/>
        <v>0</v>
      </c>
      <c r="AE131" s="223">
        <f t="shared" si="237"/>
        <v>0</v>
      </c>
      <c r="AF131" s="109">
        <f t="shared" si="237"/>
        <v>0</v>
      </c>
      <c r="AG131" s="109">
        <f t="shared" si="237"/>
        <v>0</v>
      </c>
      <c r="AH131" s="224">
        <f t="shared" si="237"/>
        <v>0</v>
      </c>
      <c r="AI131" s="223">
        <f t="shared" si="237"/>
        <v>0</v>
      </c>
      <c r="AJ131" s="109">
        <f t="shared" si="237"/>
        <v>0</v>
      </c>
      <c r="AK131" s="109">
        <f t="shared" si="237"/>
        <v>0</v>
      </c>
      <c r="AL131" s="224">
        <f t="shared" si="237"/>
        <v>0</v>
      </c>
      <c r="AM131" s="223">
        <f t="shared" si="237"/>
        <v>0</v>
      </c>
      <c r="AN131" s="109">
        <f t="shared" si="237"/>
        <v>0</v>
      </c>
      <c r="AO131" s="109">
        <f t="shared" si="237"/>
        <v>0</v>
      </c>
      <c r="AP131" s="224">
        <f t="shared" si="237"/>
        <v>0</v>
      </c>
      <c r="AQ131" s="223">
        <f t="shared" si="237"/>
        <v>0</v>
      </c>
      <c r="AR131" s="109">
        <f t="shared" si="237"/>
        <v>0</v>
      </c>
      <c r="AS131" s="109">
        <f t="shared" si="237"/>
        <v>0</v>
      </c>
      <c r="AT131" s="224">
        <f t="shared" si="237"/>
        <v>0</v>
      </c>
      <c r="AU131" s="223">
        <f t="shared" si="237"/>
        <v>0</v>
      </c>
      <c r="AV131" s="109">
        <f t="shared" si="237"/>
        <v>0</v>
      </c>
      <c r="AW131" s="109">
        <f t="shared" si="237"/>
        <v>0</v>
      </c>
      <c r="AX131" s="231">
        <f t="shared" si="237"/>
        <v>0</v>
      </c>
      <c r="AY131" s="331">
        <f t="shared" si="237"/>
        <v>0.97315436241610742</v>
      </c>
      <c r="AZ131" s="332">
        <f t="shared" si="237"/>
        <v>0.97952218430034133</v>
      </c>
      <c r="BA131" s="332">
        <f t="shared" si="237"/>
        <v>0.79527460098026892</v>
      </c>
      <c r="BB131" s="333">
        <f t="shared" si="237"/>
        <v>0.81190055082654633</v>
      </c>
    </row>
    <row r="132" spans="1:67" ht="14.1" customHeight="1" outlineLevel="1">
      <c r="B132" s="285" t="s">
        <v>132</v>
      </c>
      <c r="C132" s="223">
        <f t="shared" ref="C132:F132" si="238">IFERROR(C267/C402,0)</f>
        <v>0.97014925373134331</v>
      </c>
      <c r="D132" s="109">
        <f t="shared" si="238"/>
        <v>0.97014925373134331</v>
      </c>
      <c r="E132" s="109">
        <f t="shared" si="238"/>
        <v>1.0634666666666666</v>
      </c>
      <c r="F132" s="224">
        <f t="shared" si="238"/>
        <v>1.096188717948718</v>
      </c>
      <c r="G132" s="223">
        <f t="shared" ref="G132:BB132" si="239">IFERROR(G267/G402,0)</f>
        <v>1.0151515151515151</v>
      </c>
      <c r="H132" s="109">
        <f t="shared" si="239"/>
        <v>1.0151515151515151</v>
      </c>
      <c r="I132" s="109">
        <f t="shared" si="239"/>
        <v>0.95753496127916848</v>
      </c>
      <c r="J132" s="224">
        <f t="shared" si="239"/>
        <v>0.94324339469291218</v>
      </c>
      <c r="K132" s="223">
        <f t="shared" si="239"/>
        <v>1.0303030303030303</v>
      </c>
      <c r="L132" s="109">
        <f t="shared" si="239"/>
        <v>1.0303030303030303</v>
      </c>
      <c r="M132" s="109">
        <f t="shared" si="239"/>
        <v>0.90490490490490494</v>
      </c>
      <c r="N132" s="224">
        <f t="shared" si="239"/>
        <v>0.87829005476064304</v>
      </c>
      <c r="O132" s="223">
        <f t="shared" si="239"/>
        <v>0</v>
      </c>
      <c r="P132" s="109">
        <f t="shared" si="239"/>
        <v>0</v>
      </c>
      <c r="Q132" s="109">
        <f t="shared" si="239"/>
        <v>0</v>
      </c>
      <c r="R132" s="224">
        <f t="shared" si="239"/>
        <v>0</v>
      </c>
      <c r="S132" s="223">
        <f t="shared" si="239"/>
        <v>0</v>
      </c>
      <c r="T132" s="109">
        <f t="shared" si="239"/>
        <v>0</v>
      </c>
      <c r="U132" s="109">
        <f t="shared" si="239"/>
        <v>0</v>
      </c>
      <c r="V132" s="224">
        <f t="shared" si="239"/>
        <v>0</v>
      </c>
      <c r="W132" s="223">
        <f t="shared" si="239"/>
        <v>0</v>
      </c>
      <c r="X132" s="109">
        <f t="shared" si="239"/>
        <v>0</v>
      </c>
      <c r="Y132" s="109">
        <f t="shared" si="239"/>
        <v>0</v>
      </c>
      <c r="Z132" s="224">
        <f t="shared" si="239"/>
        <v>0</v>
      </c>
      <c r="AA132" s="223">
        <f t="shared" si="239"/>
        <v>0</v>
      </c>
      <c r="AB132" s="109">
        <f t="shared" si="239"/>
        <v>0</v>
      </c>
      <c r="AC132" s="109">
        <f t="shared" si="239"/>
        <v>0</v>
      </c>
      <c r="AD132" s="224">
        <f t="shared" si="239"/>
        <v>0</v>
      </c>
      <c r="AE132" s="223">
        <f t="shared" si="239"/>
        <v>0</v>
      </c>
      <c r="AF132" s="109">
        <f t="shared" si="239"/>
        <v>0</v>
      </c>
      <c r="AG132" s="109">
        <f t="shared" si="239"/>
        <v>0</v>
      </c>
      <c r="AH132" s="224">
        <f t="shared" si="239"/>
        <v>0</v>
      </c>
      <c r="AI132" s="223">
        <f t="shared" si="239"/>
        <v>0</v>
      </c>
      <c r="AJ132" s="109">
        <f t="shared" si="239"/>
        <v>0</v>
      </c>
      <c r="AK132" s="109">
        <f t="shared" si="239"/>
        <v>0</v>
      </c>
      <c r="AL132" s="224">
        <f t="shared" si="239"/>
        <v>0</v>
      </c>
      <c r="AM132" s="223">
        <f t="shared" si="239"/>
        <v>0</v>
      </c>
      <c r="AN132" s="109">
        <f t="shared" si="239"/>
        <v>0</v>
      </c>
      <c r="AO132" s="109">
        <f t="shared" si="239"/>
        <v>0</v>
      </c>
      <c r="AP132" s="224">
        <f t="shared" si="239"/>
        <v>0</v>
      </c>
      <c r="AQ132" s="223">
        <f t="shared" si="239"/>
        <v>0</v>
      </c>
      <c r="AR132" s="109">
        <f t="shared" si="239"/>
        <v>0</v>
      </c>
      <c r="AS132" s="109">
        <f t="shared" si="239"/>
        <v>0</v>
      </c>
      <c r="AT132" s="224">
        <f t="shared" si="239"/>
        <v>0</v>
      </c>
      <c r="AU132" s="223">
        <f t="shared" si="239"/>
        <v>0</v>
      </c>
      <c r="AV132" s="109">
        <f t="shared" si="239"/>
        <v>0</v>
      </c>
      <c r="AW132" s="109">
        <f t="shared" si="239"/>
        <v>0</v>
      </c>
      <c r="AX132" s="231">
        <f t="shared" si="239"/>
        <v>0</v>
      </c>
      <c r="AY132" s="331">
        <f t="shared" si="239"/>
        <v>1.0050251256281406</v>
      </c>
      <c r="AZ132" s="332">
        <f t="shared" si="239"/>
        <v>1.0050251256281406</v>
      </c>
      <c r="BA132" s="332">
        <f t="shared" si="239"/>
        <v>0.97357249975120186</v>
      </c>
      <c r="BB132" s="333">
        <f t="shared" si="239"/>
        <v>0.96870463725244593</v>
      </c>
    </row>
    <row r="133" spans="1:67" s="78" customFormat="1" ht="12.95" customHeight="1" outlineLevel="1">
      <c r="A133" s="79"/>
      <c r="B133" s="287" t="s">
        <v>161</v>
      </c>
      <c r="C133" s="401">
        <f t="shared" ref="C133:F133" si="240">IFERROR(C268/C403,0)</f>
        <v>0</v>
      </c>
      <c r="D133" s="402">
        <f t="shared" si="240"/>
        <v>0</v>
      </c>
      <c r="E133" s="402">
        <f t="shared" si="240"/>
        <v>0</v>
      </c>
      <c r="F133" s="403">
        <f t="shared" si="240"/>
        <v>0</v>
      </c>
      <c r="G133" s="401">
        <f t="shared" ref="G133:BB133" si="241">IFERROR(G268/G403,0)</f>
        <v>2</v>
      </c>
      <c r="H133" s="402">
        <f t="shared" si="241"/>
        <v>0</v>
      </c>
      <c r="I133" s="402">
        <f t="shared" si="241"/>
        <v>0</v>
      </c>
      <c r="J133" s="403">
        <f t="shared" si="241"/>
        <v>0</v>
      </c>
      <c r="K133" s="401">
        <f t="shared" si="241"/>
        <v>0</v>
      </c>
      <c r="L133" s="402">
        <f t="shared" si="241"/>
        <v>0</v>
      </c>
      <c r="M133" s="402">
        <f t="shared" si="241"/>
        <v>0</v>
      </c>
      <c r="N133" s="403">
        <f t="shared" si="241"/>
        <v>0</v>
      </c>
      <c r="O133" s="401">
        <f t="shared" si="241"/>
        <v>0</v>
      </c>
      <c r="P133" s="402">
        <f t="shared" si="241"/>
        <v>0</v>
      </c>
      <c r="Q133" s="402">
        <f t="shared" si="241"/>
        <v>0</v>
      </c>
      <c r="R133" s="403">
        <f t="shared" si="241"/>
        <v>0</v>
      </c>
      <c r="S133" s="401">
        <f t="shared" si="241"/>
        <v>0</v>
      </c>
      <c r="T133" s="402">
        <f t="shared" si="241"/>
        <v>0</v>
      </c>
      <c r="U133" s="402">
        <f t="shared" si="241"/>
        <v>0</v>
      </c>
      <c r="V133" s="403">
        <f t="shared" si="241"/>
        <v>0</v>
      </c>
      <c r="W133" s="401">
        <f t="shared" si="241"/>
        <v>0</v>
      </c>
      <c r="X133" s="402">
        <f t="shared" si="241"/>
        <v>0</v>
      </c>
      <c r="Y133" s="402">
        <f t="shared" si="241"/>
        <v>0</v>
      </c>
      <c r="Z133" s="403">
        <f t="shared" si="241"/>
        <v>0</v>
      </c>
      <c r="AA133" s="401">
        <f t="shared" si="241"/>
        <v>0</v>
      </c>
      <c r="AB133" s="402">
        <f t="shared" si="241"/>
        <v>0</v>
      </c>
      <c r="AC133" s="402">
        <f t="shared" si="241"/>
        <v>0</v>
      </c>
      <c r="AD133" s="403">
        <f t="shared" si="241"/>
        <v>0</v>
      </c>
      <c r="AE133" s="401">
        <f t="shared" si="241"/>
        <v>0</v>
      </c>
      <c r="AF133" s="402">
        <f t="shared" si="241"/>
        <v>0</v>
      </c>
      <c r="AG133" s="402">
        <f t="shared" si="241"/>
        <v>0</v>
      </c>
      <c r="AH133" s="403">
        <f t="shared" si="241"/>
        <v>0</v>
      </c>
      <c r="AI133" s="401">
        <f t="shared" si="241"/>
        <v>0</v>
      </c>
      <c r="AJ133" s="402">
        <f t="shared" si="241"/>
        <v>0</v>
      </c>
      <c r="AK133" s="402">
        <f t="shared" si="241"/>
        <v>0</v>
      </c>
      <c r="AL133" s="403">
        <f t="shared" si="241"/>
        <v>0</v>
      </c>
      <c r="AM133" s="401">
        <f t="shared" si="241"/>
        <v>0</v>
      </c>
      <c r="AN133" s="402">
        <f t="shared" si="241"/>
        <v>0</v>
      </c>
      <c r="AO133" s="402">
        <f t="shared" si="241"/>
        <v>0</v>
      </c>
      <c r="AP133" s="403">
        <f t="shared" si="241"/>
        <v>0</v>
      </c>
      <c r="AQ133" s="401">
        <f t="shared" si="241"/>
        <v>0</v>
      </c>
      <c r="AR133" s="402">
        <f t="shared" si="241"/>
        <v>0</v>
      </c>
      <c r="AS133" s="402">
        <f t="shared" si="241"/>
        <v>0</v>
      </c>
      <c r="AT133" s="403">
        <f t="shared" si="241"/>
        <v>0</v>
      </c>
      <c r="AU133" s="401">
        <f t="shared" si="241"/>
        <v>0</v>
      </c>
      <c r="AV133" s="402">
        <f t="shared" si="241"/>
        <v>0</v>
      </c>
      <c r="AW133" s="402">
        <f t="shared" si="241"/>
        <v>0</v>
      </c>
      <c r="AX133" s="404">
        <f t="shared" si="241"/>
        <v>0</v>
      </c>
      <c r="AY133" s="322">
        <f t="shared" si="241"/>
        <v>6</v>
      </c>
      <c r="AZ133" s="323">
        <f t="shared" si="241"/>
        <v>0</v>
      </c>
      <c r="BA133" s="323">
        <f t="shared" si="241"/>
        <v>0</v>
      </c>
      <c r="BB133" s="324">
        <f t="shared" si="241"/>
        <v>0</v>
      </c>
    </row>
    <row r="134" spans="1:67" s="66" customFormat="1">
      <c r="B134" s="283" t="s">
        <v>244</v>
      </c>
      <c r="C134" s="221">
        <f t="shared" ref="C134:F134" si="242">IFERROR(C269/C404,0)</f>
        <v>1.1142857142857143</v>
      </c>
      <c r="D134" s="107">
        <f t="shared" si="242"/>
        <v>2</v>
      </c>
      <c r="E134" s="107">
        <f t="shared" si="242"/>
        <v>2.6274509803921569</v>
      </c>
      <c r="F134" s="222">
        <f t="shared" si="242"/>
        <v>1.3137254901960784</v>
      </c>
      <c r="G134" s="221">
        <f t="shared" ref="G134:BB134" si="243">IFERROR(G269/G404,0)</f>
        <v>1.1764705882352942</v>
      </c>
      <c r="H134" s="107">
        <f t="shared" si="243"/>
        <v>1.2222222222222223</v>
      </c>
      <c r="I134" s="107">
        <f t="shared" si="243"/>
        <v>1.0612244897959184</v>
      </c>
      <c r="J134" s="222">
        <f t="shared" si="243"/>
        <v>0.86827458256029688</v>
      </c>
      <c r="K134" s="221">
        <f t="shared" si="243"/>
        <v>1.1764705882352942</v>
      </c>
      <c r="L134" s="107">
        <f t="shared" si="243"/>
        <v>0.69230769230769229</v>
      </c>
      <c r="M134" s="107">
        <f t="shared" si="243"/>
        <v>0.27049180327868855</v>
      </c>
      <c r="N134" s="222">
        <f t="shared" si="243"/>
        <v>0.39071038251366119</v>
      </c>
      <c r="O134" s="221">
        <f t="shared" si="243"/>
        <v>0</v>
      </c>
      <c r="P134" s="107">
        <f t="shared" si="243"/>
        <v>0</v>
      </c>
      <c r="Q134" s="107">
        <f t="shared" si="243"/>
        <v>0</v>
      </c>
      <c r="R134" s="222">
        <f t="shared" si="243"/>
        <v>0</v>
      </c>
      <c r="S134" s="221">
        <f t="shared" si="243"/>
        <v>0</v>
      </c>
      <c r="T134" s="107">
        <f t="shared" si="243"/>
        <v>0</v>
      </c>
      <c r="U134" s="107">
        <f t="shared" si="243"/>
        <v>0</v>
      </c>
      <c r="V134" s="222">
        <f t="shared" si="243"/>
        <v>0</v>
      </c>
      <c r="W134" s="221">
        <f t="shared" si="243"/>
        <v>0</v>
      </c>
      <c r="X134" s="107">
        <f t="shared" si="243"/>
        <v>0</v>
      </c>
      <c r="Y134" s="107">
        <f t="shared" si="243"/>
        <v>0</v>
      </c>
      <c r="Z134" s="222">
        <f t="shared" si="243"/>
        <v>0</v>
      </c>
      <c r="AA134" s="221">
        <f t="shared" si="243"/>
        <v>0</v>
      </c>
      <c r="AB134" s="107">
        <f t="shared" si="243"/>
        <v>0</v>
      </c>
      <c r="AC134" s="107">
        <f t="shared" si="243"/>
        <v>0</v>
      </c>
      <c r="AD134" s="222">
        <f t="shared" si="243"/>
        <v>0</v>
      </c>
      <c r="AE134" s="221">
        <f t="shared" si="243"/>
        <v>0</v>
      </c>
      <c r="AF134" s="107">
        <f t="shared" si="243"/>
        <v>0</v>
      </c>
      <c r="AG134" s="107">
        <f t="shared" si="243"/>
        <v>0</v>
      </c>
      <c r="AH134" s="222">
        <f t="shared" si="243"/>
        <v>0</v>
      </c>
      <c r="AI134" s="221">
        <f t="shared" si="243"/>
        <v>0</v>
      </c>
      <c r="AJ134" s="107">
        <f t="shared" si="243"/>
        <v>0</v>
      </c>
      <c r="AK134" s="107">
        <f t="shared" si="243"/>
        <v>0</v>
      </c>
      <c r="AL134" s="222">
        <f t="shared" si="243"/>
        <v>0</v>
      </c>
      <c r="AM134" s="221">
        <f t="shared" si="243"/>
        <v>0</v>
      </c>
      <c r="AN134" s="107">
        <f t="shared" si="243"/>
        <v>0</v>
      </c>
      <c r="AO134" s="107">
        <f t="shared" si="243"/>
        <v>0</v>
      </c>
      <c r="AP134" s="222">
        <f t="shared" si="243"/>
        <v>0</v>
      </c>
      <c r="AQ134" s="221">
        <f t="shared" si="243"/>
        <v>0</v>
      </c>
      <c r="AR134" s="107">
        <f t="shared" si="243"/>
        <v>0</v>
      </c>
      <c r="AS134" s="107">
        <f t="shared" si="243"/>
        <v>0</v>
      </c>
      <c r="AT134" s="222">
        <f t="shared" si="243"/>
        <v>0</v>
      </c>
      <c r="AU134" s="221">
        <f t="shared" si="243"/>
        <v>0</v>
      </c>
      <c r="AV134" s="107">
        <f t="shared" si="243"/>
        <v>0</v>
      </c>
      <c r="AW134" s="107">
        <f t="shared" si="243"/>
        <v>0</v>
      </c>
      <c r="AX134" s="230">
        <f t="shared" si="243"/>
        <v>0</v>
      </c>
      <c r="AY134" s="328">
        <f t="shared" si="243"/>
        <v>1.1553398058252426</v>
      </c>
      <c r="AZ134" s="329">
        <f t="shared" si="243"/>
        <v>1.2</v>
      </c>
      <c r="BA134" s="329">
        <f t="shared" si="243"/>
        <v>0.98648648648648651</v>
      </c>
      <c r="BB134" s="330">
        <f t="shared" si="243"/>
        <v>0.822072072072072</v>
      </c>
    </row>
    <row r="135" spans="1:67" s="78" customFormat="1" ht="12.95" customHeight="1">
      <c r="A135" s="79"/>
      <c r="B135" s="287" t="s">
        <v>42</v>
      </c>
      <c r="C135" s="401">
        <f t="shared" ref="C135:F135" si="244">IFERROR(C270/C405,0)</f>
        <v>1.3333333333333333</v>
      </c>
      <c r="D135" s="402">
        <f t="shared" si="244"/>
        <v>0</v>
      </c>
      <c r="E135" s="402">
        <f t="shared" si="244"/>
        <v>0</v>
      </c>
      <c r="F135" s="403">
        <f t="shared" si="244"/>
        <v>0</v>
      </c>
      <c r="G135" s="401">
        <f t="shared" ref="G135:BB135" si="245">IFERROR(G270/G405,0)</f>
        <v>1.3333333333333333</v>
      </c>
      <c r="H135" s="402">
        <f t="shared" si="245"/>
        <v>0</v>
      </c>
      <c r="I135" s="402">
        <f t="shared" si="245"/>
        <v>0</v>
      </c>
      <c r="J135" s="403">
        <f t="shared" si="245"/>
        <v>0</v>
      </c>
      <c r="K135" s="401">
        <f t="shared" si="245"/>
        <v>1.3333333333333333</v>
      </c>
      <c r="L135" s="402">
        <f t="shared" si="245"/>
        <v>0</v>
      </c>
      <c r="M135" s="402">
        <f t="shared" si="245"/>
        <v>0</v>
      </c>
      <c r="N135" s="403">
        <f t="shared" si="245"/>
        <v>0</v>
      </c>
      <c r="O135" s="401">
        <f t="shared" si="245"/>
        <v>0</v>
      </c>
      <c r="P135" s="402">
        <f t="shared" si="245"/>
        <v>0</v>
      </c>
      <c r="Q135" s="402">
        <f t="shared" si="245"/>
        <v>0</v>
      </c>
      <c r="R135" s="403">
        <f t="shared" si="245"/>
        <v>0</v>
      </c>
      <c r="S135" s="401">
        <f t="shared" si="245"/>
        <v>0</v>
      </c>
      <c r="T135" s="402">
        <f t="shared" si="245"/>
        <v>0</v>
      </c>
      <c r="U135" s="402">
        <f t="shared" si="245"/>
        <v>0</v>
      </c>
      <c r="V135" s="403">
        <f t="shared" si="245"/>
        <v>0</v>
      </c>
      <c r="W135" s="401">
        <f t="shared" si="245"/>
        <v>0</v>
      </c>
      <c r="X135" s="402">
        <f t="shared" si="245"/>
        <v>0</v>
      </c>
      <c r="Y135" s="402">
        <f t="shared" si="245"/>
        <v>0</v>
      </c>
      <c r="Z135" s="403">
        <f t="shared" si="245"/>
        <v>0</v>
      </c>
      <c r="AA135" s="401">
        <f t="shared" si="245"/>
        <v>0</v>
      </c>
      <c r="AB135" s="402">
        <f t="shared" si="245"/>
        <v>0</v>
      </c>
      <c r="AC135" s="402">
        <f t="shared" si="245"/>
        <v>0</v>
      </c>
      <c r="AD135" s="403">
        <f t="shared" si="245"/>
        <v>0</v>
      </c>
      <c r="AE135" s="401">
        <f t="shared" si="245"/>
        <v>0</v>
      </c>
      <c r="AF135" s="402">
        <f t="shared" si="245"/>
        <v>0</v>
      </c>
      <c r="AG135" s="402">
        <f t="shared" si="245"/>
        <v>0</v>
      </c>
      <c r="AH135" s="403">
        <f t="shared" si="245"/>
        <v>0</v>
      </c>
      <c r="AI135" s="401">
        <f t="shared" si="245"/>
        <v>0</v>
      </c>
      <c r="AJ135" s="402">
        <f t="shared" si="245"/>
        <v>0</v>
      </c>
      <c r="AK135" s="402">
        <f t="shared" si="245"/>
        <v>0</v>
      </c>
      <c r="AL135" s="403">
        <f t="shared" si="245"/>
        <v>0</v>
      </c>
      <c r="AM135" s="401">
        <f t="shared" si="245"/>
        <v>0</v>
      </c>
      <c r="AN135" s="402">
        <f t="shared" si="245"/>
        <v>0</v>
      </c>
      <c r="AO135" s="402">
        <f t="shared" si="245"/>
        <v>0</v>
      </c>
      <c r="AP135" s="403">
        <f t="shared" si="245"/>
        <v>0</v>
      </c>
      <c r="AQ135" s="401">
        <f t="shared" si="245"/>
        <v>0</v>
      </c>
      <c r="AR135" s="402">
        <f t="shared" si="245"/>
        <v>0</v>
      </c>
      <c r="AS135" s="402">
        <f t="shared" si="245"/>
        <v>0</v>
      </c>
      <c r="AT135" s="403">
        <f t="shared" si="245"/>
        <v>0</v>
      </c>
      <c r="AU135" s="401">
        <f t="shared" si="245"/>
        <v>0</v>
      </c>
      <c r="AV135" s="402">
        <f t="shared" si="245"/>
        <v>0</v>
      </c>
      <c r="AW135" s="402">
        <f t="shared" si="245"/>
        <v>0</v>
      </c>
      <c r="AX135" s="404">
        <f t="shared" si="245"/>
        <v>0</v>
      </c>
      <c r="AY135" s="322">
        <f t="shared" si="245"/>
        <v>1.3333333333333333</v>
      </c>
      <c r="AZ135" s="323">
        <f t="shared" si="245"/>
        <v>0</v>
      </c>
      <c r="BA135" s="323">
        <f t="shared" si="245"/>
        <v>0</v>
      </c>
      <c r="BB135" s="324">
        <f t="shared" si="245"/>
        <v>0</v>
      </c>
    </row>
    <row r="136" spans="1:67" s="78" customFormat="1" ht="12.95" customHeight="1">
      <c r="A136" s="79"/>
      <c r="B136" s="287" t="s">
        <v>41</v>
      </c>
      <c r="C136" s="401">
        <f t="shared" ref="C136:F136" si="246">IFERROR(C271/C406,0)</f>
        <v>1.0454545454545454</v>
      </c>
      <c r="D136" s="402">
        <f t="shared" si="246"/>
        <v>3</v>
      </c>
      <c r="E136" s="402">
        <f t="shared" si="246"/>
        <v>8.0303030303030312</v>
      </c>
      <c r="F136" s="403">
        <f t="shared" si="246"/>
        <v>2.6767676767676769</v>
      </c>
      <c r="G136" s="401">
        <f t="shared" ref="G136:BB136" si="247">IFERROR(G271/G406,0)</f>
        <v>1.0952380952380953</v>
      </c>
      <c r="H136" s="402">
        <f t="shared" si="247"/>
        <v>1.6</v>
      </c>
      <c r="I136" s="402">
        <f t="shared" si="247"/>
        <v>1.0851063829787233</v>
      </c>
      <c r="J136" s="403">
        <f t="shared" si="247"/>
        <v>0.67819148936170215</v>
      </c>
      <c r="K136" s="401">
        <f t="shared" si="247"/>
        <v>1.0952380952380953</v>
      </c>
      <c r="L136" s="402">
        <f t="shared" si="247"/>
        <v>0.77777777777777779</v>
      </c>
      <c r="M136" s="402">
        <f t="shared" si="247"/>
        <v>0.31067961165048541</v>
      </c>
      <c r="N136" s="403">
        <f t="shared" si="247"/>
        <v>0.39944521497919555</v>
      </c>
      <c r="O136" s="401">
        <f t="shared" si="247"/>
        <v>0</v>
      </c>
      <c r="P136" s="402">
        <f t="shared" si="247"/>
        <v>0</v>
      </c>
      <c r="Q136" s="402">
        <f t="shared" si="247"/>
        <v>0</v>
      </c>
      <c r="R136" s="403">
        <f t="shared" si="247"/>
        <v>0</v>
      </c>
      <c r="S136" s="401">
        <f t="shared" si="247"/>
        <v>0</v>
      </c>
      <c r="T136" s="402">
        <f t="shared" si="247"/>
        <v>0</v>
      </c>
      <c r="U136" s="402">
        <f t="shared" si="247"/>
        <v>0</v>
      </c>
      <c r="V136" s="403">
        <f t="shared" si="247"/>
        <v>0</v>
      </c>
      <c r="W136" s="401">
        <f t="shared" si="247"/>
        <v>0</v>
      </c>
      <c r="X136" s="402">
        <f t="shared" si="247"/>
        <v>0</v>
      </c>
      <c r="Y136" s="402">
        <f t="shared" si="247"/>
        <v>0</v>
      </c>
      <c r="Z136" s="403">
        <f t="shared" si="247"/>
        <v>0</v>
      </c>
      <c r="AA136" s="401">
        <f t="shared" si="247"/>
        <v>0</v>
      </c>
      <c r="AB136" s="402">
        <f t="shared" si="247"/>
        <v>0</v>
      </c>
      <c r="AC136" s="402">
        <f t="shared" si="247"/>
        <v>0</v>
      </c>
      <c r="AD136" s="403">
        <f t="shared" si="247"/>
        <v>0</v>
      </c>
      <c r="AE136" s="401">
        <f t="shared" si="247"/>
        <v>0</v>
      </c>
      <c r="AF136" s="402">
        <f t="shared" si="247"/>
        <v>0</v>
      </c>
      <c r="AG136" s="402">
        <f t="shared" si="247"/>
        <v>0</v>
      </c>
      <c r="AH136" s="403">
        <f t="shared" si="247"/>
        <v>0</v>
      </c>
      <c r="AI136" s="401">
        <f t="shared" si="247"/>
        <v>0</v>
      </c>
      <c r="AJ136" s="402">
        <f t="shared" si="247"/>
        <v>0</v>
      </c>
      <c r="AK136" s="402">
        <f t="shared" si="247"/>
        <v>0</v>
      </c>
      <c r="AL136" s="403">
        <f t="shared" si="247"/>
        <v>0</v>
      </c>
      <c r="AM136" s="401">
        <f t="shared" si="247"/>
        <v>0</v>
      </c>
      <c r="AN136" s="402">
        <f t="shared" si="247"/>
        <v>0</v>
      </c>
      <c r="AO136" s="402">
        <f t="shared" si="247"/>
        <v>0</v>
      </c>
      <c r="AP136" s="403">
        <f t="shared" si="247"/>
        <v>0</v>
      </c>
      <c r="AQ136" s="401">
        <f t="shared" si="247"/>
        <v>0</v>
      </c>
      <c r="AR136" s="402">
        <f t="shared" si="247"/>
        <v>0</v>
      </c>
      <c r="AS136" s="402">
        <f t="shared" si="247"/>
        <v>0</v>
      </c>
      <c r="AT136" s="403">
        <f t="shared" si="247"/>
        <v>0</v>
      </c>
      <c r="AU136" s="401">
        <f t="shared" si="247"/>
        <v>0</v>
      </c>
      <c r="AV136" s="402">
        <f t="shared" si="247"/>
        <v>0</v>
      </c>
      <c r="AW136" s="402">
        <f t="shared" si="247"/>
        <v>0</v>
      </c>
      <c r="AX136" s="404">
        <f t="shared" si="247"/>
        <v>0</v>
      </c>
      <c r="AY136" s="322">
        <f t="shared" si="247"/>
        <v>1.078125</v>
      </c>
      <c r="AZ136" s="323">
        <f t="shared" si="247"/>
        <v>1.5789473684210527</v>
      </c>
      <c r="BA136" s="323">
        <f t="shared" si="247"/>
        <v>1.901639344262295</v>
      </c>
      <c r="BB136" s="324">
        <f t="shared" si="247"/>
        <v>1.2043715846994536</v>
      </c>
    </row>
    <row r="137" spans="1:67" s="68" customFormat="1" ht="12.95" customHeight="1">
      <c r="A137" s="80"/>
      <c r="B137" s="285" t="s">
        <v>160</v>
      </c>
      <c r="C137" s="223">
        <f t="shared" ref="C137:F137" si="248">IFERROR(C272/C407,0)</f>
        <v>1</v>
      </c>
      <c r="D137" s="109">
        <f t="shared" si="248"/>
        <v>0</v>
      </c>
      <c r="E137" s="109">
        <f t="shared" si="248"/>
        <v>0</v>
      </c>
      <c r="F137" s="224">
        <f t="shared" si="248"/>
        <v>0</v>
      </c>
      <c r="G137" s="223">
        <f t="shared" ref="G137:BB137" si="249">IFERROR(G272/G407,0)</f>
        <v>0.83333333333333337</v>
      </c>
      <c r="H137" s="109">
        <f t="shared" si="249"/>
        <v>0</v>
      </c>
      <c r="I137" s="109">
        <f t="shared" si="249"/>
        <v>0</v>
      </c>
      <c r="J137" s="224">
        <f t="shared" si="249"/>
        <v>0</v>
      </c>
      <c r="K137" s="223">
        <f t="shared" si="249"/>
        <v>0.66666666666666663</v>
      </c>
      <c r="L137" s="109">
        <f t="shared" si="249"/>
        <v>0</v>
      </c>
      <c r="M137" s="109">
        <f t="shared" si="249"/>
        <v>0</v>
      </c>
      <c r="N137" s="224">
        <f t="shared" si="249"/>
        <v>0</v>
      </c>
      <c r="O137" s="223">
        <f t="shared" si="249"/>
        <v>0</v>
      </c>
      <c r="P137" s="109">
        <f t="shared" si="249"/>
        <v>0</v>
      </c>
      <c r="Q137" s="109">
        <f t="shared" si="249"/>
        <v>0</v>
      </c>
      <c r="R137" s="224">
        <f t="shared" si="249"/>
        <v>0</v>
      </c>
      <c r="S137" s="223">
        <f t="shared" si="249"/>
        <v>0</v>
      </c>
      <c r="T137" s="109">
        <f t="shared" si="249"/>
        <v>0</v>
      </c>
      <c r="U137" s="109">
        <f t="shared" si="249"/>
        <v>0</v>
      </c>
      <c r="V137" s="224">
        <f t="shared" si="249"/>
        <v>0</v>
      </c>
      <c r="W137" s="223">
        <f t="shared" si="249"/>
        <v>0</v>
      </c>
      <c r="X137" s="109">
        <f t="shared" si="249"/>
        <v>0</v>
      </c>
      <c r="Y137" s="109">
        <f t="shared" si="249"/>
        <v>0</v>
      </c>
      <c r="Z137" s="224">
        <f t="shared" si="249"/>
        <v>0</v>
      </c>
      <c r="AA137" s="223">
        <f t="shared" si="249"/>
        <v>0</v>
      </c>
      <c r="AB137" s="109">
        <f t="shared" si="249"/>
        <v>0</v>
      </c>
      <c r="AC137" s="109">
        <f t="shared" si="249"/>
        <v>0</v>
      </c>
      <c r="AD137" s="224">
        <f t="shared" si="249"/>
        <v>0</v>
      </c>
      <c r="AE137" s="223">
        <f t="shared" si="249"/>
        <v>0</v>
      </c>
      <c r="AF137" s="109">
        <f t="shared" si="249"/>
        <v>0</v>
      </c>
      <c r="AG137" s="109">
        <f t="shared" si="249"/>
        <v>0</v>
      </c>
      <c r="AH137" s="224">
        <f t="shared" si="249"/>
        <v>0</v>
      </c>
      <c r="AI137" s="223">
        <f t="shared" si="249"/>
        <v>0</v>
      </c>
      <c r="AJ137" s="109">
        <f t="shared" si="249"/>
        <v>0</v>
      </c>
      <c r="AK137" s="109">
        <f t="shared" si="249"/>
        <v>0</v>
      </c>
      <c r="AL137" s="224">
        <f t="shared" si="249"/>
        <v>0</v>
      </c>
      <c r="AM137" s="223">
        <f t="shared" si="249"/>
        <v>0</v>
      </c>
      <c r="AN137" s="109">
        <f t="shared" si="249"/>
        <v>0</v>
      </c>
      <c r="AO137" s="109">
        <f t="shared" si="249"/>
        <v>0</v>
      </c>
      <c r="AP137" s="224">
        <f t="shared" si="249"/>
        <v>0</v>
      </c>
      <c r="AQ137" s="223">
        <f t="shared" si="249"/>
        <v>0</v>
      </c>
      <c r="AR137" s="109">
        <f t="shared" si="249"/>
        <v>0</v>
      </c>
      <c r="AS137" s="109">
        <f t="shared" si="249"/>
        <v>0</v>
      </c>
      <c r="AT137" s="224">
        <f t="shared" si="249"/>
        <v>0</v>
      </c>
      <c r="AU137" s="223">
        <f t="shared" si="249"/>
        <v>0</v>
      </c>
      <c r="AV137" s="109">
        <f t="shared" si="249"/>
        <v>0</v>
      </c>
      <c r="AW137" s="109">
        <f t="shared" si="249"/>
        <v>0</v>
      </c>
      <c r="AX137" s="231">
        <f t="shared" si="249"/>
        <v>0</v>
      </c>
      <c r="AY137" s="331">
        <f t="shared" si="249"/>
        <v>0.83333333333333337</v>
      </c>
      <c r="AZ137" s="332">
        <f t="shared" si="249"/>
        <v>0</v>
      </c>
      <c r="BA137" s="332">
        <f t="shared" si="249"/>
        <v>0</v>
      </c>
      <c r="BB137" s="333">
        <f t="shared" si="249"/>
        <v>0</v>
      </c>
    </row>
    <row r="138" spans="1:67" s="68" customFormat="1" ht="12.95" customHeight="1">
      <c r="A138" s="80"/>
      <c r="B138" s="285" t="s">
        <v>167</v>
      </c>
      <c r="C138" s="223">
        <f t="shared" ref="C138:F138" si="250">IFERROR(C273/C408,0)</f>
        <v>1.1428571428571428</v>
      </c>
      <c r="D138" s="109">
        <f t="shared" si="250"/>
        <v>3.5</v>
      </c>
      <c r="E138" s="109">
        <f t="shared" si="250"/>
        <v>19.545454545454547</v>
      </c>
      <c r="F138" s="224">
        <f t="shared" si="250"/>
        <v>5.5844155844155843</v>
      </c>
      <c r="G138" s="223">
        <f t="shared" ref="G138:BB138" si="251">IFERROR(G273/G408,0)</f>
        <v>1.1428571428571428</v>
      </c>
      <c r="H138" s="109">
        <f t="shared" si="251"/>
        <v>0.75</v>
      </c>
      <c r="I138" s="109">
        <f t="shared" si="251"/>
        <v>0.47619047619047616</v>
      </c>
      <c r="J138" s="224">
        <f t="shared" si="251"/>
        <v>0.634920634920635</v>
      </c>
      <c r="K138" s="223">
        <f t="shared" si="251"/>
        <v>1.2857142857142858</v>
      </c>
      <c r="L138" s="109">
        <f t="shared" si="251"/>
        <v>0.5</v>
      </c>
      <c r="M138" s="109">
        <f t="shared" si="251"/>
        <v>0.17142857142857143</v>
      </c>
      <c r="N138" s="224">
        <f t="shared" si="251"/>
        <v>0.34285714285714286</v>
      </c>
      <c r="O138" s="223">
        <f t="shared" si="251"/>
        <v>0</v>
      </c>
      <c r="P138" s="109">
        <f t="shared" si="251"/>
        <v>0</v>
      </c>
      <c r="Q138" s="109">
        <f t="shared" si="251"/>
        <v>0</v>
      </c>
      <c r="R138" s="224">
        <f t="shared" si="251"/>
        <v>0</v>
      </c>
      <c r="S138" s="223">
        <f t="shared" si="251"/>
        <v>0</v>
      </c>
      <c r="T138" s="109">
        <f t="shared" si="251"/>
        <v>0</v>
      </c>
      <c r="U138" s="109">
        <f t="shared" si="251"/>
        <v>0</v>
      </c>
      <c r="V138" s="224">
        <f t="shared" si="251"/>
        <v>0</v>
      </c>
      <c r="W138" s="223">
        <f t="shared" si="251"/>
        <v>0</v>
      </c>
      <c r="X138" s="109">
        <f t="shared" si="251"/>
        <v>0</v>
      </c>
      <c r="Y138" s="109">
        <f t="shared" si="251"/>
        <v>0</v>
      </c>
      <c r="Z138" s="224">
        <f t="shared" si="251"/>
        <v>0</v>
      </c>
      <c r="AA138" s="223">
        <f t="shared" si="251"/>
        <v>0</v>
      </c>
      <c r="AB138" s="109">
        <f t="shared" si="251"/>
        <v>0</v>
      </c>
      <c r="AC138" s="109">
        <f t="shared" si="251"/>
        <v>0</v>
      </c>
      <c r="AD138" s="224">
        <f t="shared" si="251"/>
        <v>0</v>
      </c>
      <c r="AE138" s="223">
        <f t="shared" si="251"/>
        <v>0</v>
      </c>
      <c r="AF138" s="109">
        <f t="shared" si="251"/>
        <v>0</v>
      </c>
      <c r="AG138" s="109">
        <f t="shared" si="251"/>
        <v>0</v>
      </c>
      <c r="AH138" s="224">
        <f t="shared" si="251"/>
        <v>0</v>
      </c>
      <c r="AI138" s="223">
        <f t="shared" si="251"/>
        <v>0</v>
      </c>
      <c r="AJ138" s="109">
        <f t="shared" si="251"/>
        <v>0</v>
      </c>
      <c r="AK138" s="109">
        <f t="shared" si="251"/>
        <v>0</v>
      </c>
      <c r="AL138" s="224">
        <f t="shared" si="251"/>
        <v>0</v>
      </c>
      <c r="AM138" s="223">
        <f t="shared" si="251"/>
        <v>0</v>
      </c>
      <c r="AN138" s="109">
        <f t="shared" si="251"/>
        <v>0</v>
      </c>
      <c r="AO138" s="109">
        <f t="shared" si="251"/>
        <v>0</v>
      </c>
      <c r="AP138" s="224">
        <f t="shared" si="251"/>
        <v>0</v>
      </c>
      <c r="AQ138" s="223">
        <f t="shared" si="251"/>
        <v>0</v>
      </c>
      <c r="AR138" s="109">
        <f t="shared" si="251"/>
        <v>0</v>
      </c>
      <c r="AS138" s="109">
        <f t="shared" si="251"/>
        <v>0</v>
      </c>
      <c r="AT138" s="224">
        <f t="shared" si="251"/>
        <v>0</v>
      </c>
      <c r="AU138" s="223">
        <f t="shared" si="251"/>
        <v>0</v>
      </c>
      <c r="AV138" s="109">
        <f t="shared" si="251"/>
        <v>0</v>
      </c>
      <c r="AW138" s="109">
        <f t="shared" si="251"/>
        <v>0</v>
      </c>
      <c r="AX138" s="231">
        <f t="shared" si="251"/>
        <v>0</v>
      </c>
      <c r="AY138" s="331">
        <f t="shared" si="251"/>
        <v>1.1904761904761905</v>
      </c>
      <c r="AZ138" s="332">
        <f t="shared" si="251"/>
        <v>1.0833333333333333</v>
      </c>
      <c r="BA138" s="332">
        <f t="shared" si="251"/>
        <v>2.0081300813008132</v>
      </c>
      <c r="BB138" s="333">
        <f t="shared" si="251"/>
        <v>1.8536585365853659</v>
      </c>
    </row>
    <row r="139" spans="1:67" s="68" customFormat="1" ht="12.95" customHeight="1">
      <c r="A139" s="80"/>
      <c r="B139" s="285" t="s">
        <v>156</v>
      </c>
      <c r="C139" s="223">
        <f t="shared" ref="C139:F139" si="252">IFERROR(C274/C409,0)</f>
        <v>1</v>
      </c>
      <c r="D139" s="109">
        <f t="shared" si="252"/>
        <v>1</v>
      </c>
      <c r="E139" s="109">
        <f t="shared" si="252"/>
        <v>0.86363636363636365</v>
      </c>
      <c r="F139" s="224">
        <f t="shared" si="252"/>
        <v>0.86363636363636365</v>
      </c>
      <c r="G139" s="223">
        <f t="shared" ref="G139:BB139" si="253">IFERROR(G274/G409,0)</f>
        <v>1.25</v>
      </c>
      <c r="H139" s="109">
        <f t="shared" si="253"/>
        <v>2</v>
      </c>
      <c r="I139" s="109">
        <f t="shared" si="253"/>
        <v>3.4</v>
      </c>
      <c r="J139" s="224">
        <f t="shared" si="253"/>
        <v>1.7</v>
      </c>
      <c r="K139" s="223">
        <f t="shared" si="253"/>
        <v>1.25</v>
      </c>
      <c r="L139" s="109">
        <f t="shared" si="253"/>
        <v>0.66666666666666663</v>
      </c>
      <c r="M139" s="109">
        <f t="shared" si="253"/>
        <v>0.36363636363636365</v>
      </c>
      <c r="N139" s="224">
        <f t="shared" si="253"/>
        <v>0.54545454545454541</v>
      </c>
      <c r="O139" s="223">
        <f t="shared" si="253"/>
        <v>0</v>
      </c>
      <c r="P139" s="109">
        <f t="shared" si="253"/>
        <v>0</v>
      </c>
      <c r="Q139" s="109">
        <f t="shared" si="253"/>
        <v>0</v>
      </c>
      <c r="R139" s="224">
        <f t="shared" si="253"/>
        <v>0</v>
      </c>
      <c r="S139" s="223">
        <f t="shared" si="253"/>
        <v>0</v>
      </c>
      <c r="T139" s="109">
        <f t="shared" si="253"/>
        <v>0</v>
      </c>
      <c r="U139" s="109">
        <f t="shared" si="253"/>
        <v>0</v>
      </c>
      <c r="V139" s="224">
        <f t="shared" si="253"/>
        <v>0</v>
      </c>
      <c r="W139" s="223">
        <f t="shared" si="253"/>
        <v>0</v>
      </c>
      <c r="X139" s="109">
        <f t="shared" si="253"/>
        <v>0</v>
      </c>
      <c r="Y139" s="109">
        <f t="shared" si="253"/>
        <v>0</v>
      </c>
      <c r="Z139" s="224">
        <f t="shared" si="253"/>
        <v>0</v>
      </c>
      <c r="AA139" s="223">
        <f t="shared" si="253"/>
        <v>0</v>
      </c>
      <c r="AB139" s="109">
        <f t="shared" si="253"/>
        <v>0</v>
      </c>
      <c r="AC139" s="109">
        <f t="shared" si="253"/>
        <v>0</v>
      </c>
      <c r="AD139" s="224">
        <f t="shared" si="253"/>
        <v>0</v>
      </c>
      <c r="AE139" s="223">
        <f t="shared" si="253"/>
        <v>0</v>
      </c>
      <c r="AF139" s="109">
        <f t="shared" si="253"/>
        <v>0</v>
      </c>
      <c r="AG139" s="109">
        <f t="shared" si="253"/>
        <v>0</v>
      </c>
      <c r="AH139" s="224">
        <f t="shared" si="253"/>
        <v>0</v>
      </c>
      <c r="AI139" s="223">
        <f t="shared" si="253"/>
        <v>0</v>
      </c>
      <c r="AJ139" s="109">
        <f t="shared" si="253"/>
        <v>0</v>
      </c>
      <c r="AK139" s="109">
        <f t="shared" si="253"/>
        <v>0</v>
      </c>
      <c r="AL139" s="224">
        <f t="shared" si="253"/>
        <v>0</v>
      </c>
      <c r="AM139" s="223">
        <f t="shared" si="253"/>
        <v>0</v>
      </c>
      <c r="AN139" s="109">
        <f t="shared" si="253"/>
        <v>0</v>
      </c>
      <c r="AO139" s="109">
        <f t="shared" si="253"/>
        <v>0</v>
      </c>
      <c r="AP139" s="224">
        <f t="shared" si="253"/>
        <v>0</v>
      </c>
      <c r="AQ139" s="223">
        <f t="shared" si="253"/>
        <v>0</v>
      </c>
      <c r="AR139" s="109">
        <f t="shared" si="253"/>
        <v>0</v>
      </c>
      <c r="AS139" s="109">
        <f t="shared" si="253"/>
        <v>0</v>
      </c>
      <c r="AT139" s="224">
        <f t="shared" si="253"/>
        <v>0</v>
      </c>
      <c r="AU139" s="223">
        <f t="shared" si="253"/>
        <v>0</v>
      </c>
      <c r="AV139" s="109">
        <f t="shared" si="253"/>
        <v>0</v>
      </c>
      <c r="AW139" s="109">
        <f t="shared" si="253"/>
        <v>0</v>
      </c>
      <c r="AX139" s="231">
        <f t="shared" si="253"/>
        <v>0</v>
      </c>
      <c r="AY139" s="331">
        <f t="shared" si="253"/>
        <v>1.1599999999999999</v>
      </c>
      <c r="AZ139" s="332">
        <f t="shared" si="253"/>
        <v>1</v>
      </c>
      <c r="BA139" s="332">
        <f t="shared" si="253"/>
        <v>0.8</v>
      </c>
      <c r="BB139" s="333">
        <f t="shared" si="253"/>
        <v>0.79999999999999993</v>
      </c>
    </row>
    <row r="140" spans="1:67" s="78" customFormat="1">
      <c r="A140" s="79"/>
      <c r="B140" s="287" t="s">
        <v>40</v>
      </c>
      <c r="C140" s="405">
        <f t="shared" ref="C140:F140" si="254">IFERROR(C275/C410,0)</f>
        <v>1.2</v>
      </c>
      <c r="D140" s="406">
        <f t="shared" si="254"/>
        <v>0.5</v>
      </c>
      <c r="E140" s="406">
        <f t="shared" si="254"/>
        <v>5.1724137931034482E-2</v>
      </c>
      <c r="F140" s="407">
        <f t="shared" si="254"/>
        <v>0.10344827586206896</v>
      </c>
      <c r="G140" s="405">
        <f t="shared" ref="G140:BB140" si="255">IFERROR(G275/G410,0)</f>
        <v>1.3</v>
      </c>
      <c r="H140" s="406">
        <f t="shared" si="255"/>
        <v>0.75</v>
      </c>
      <c r="I140" s="406">
        <f t="shared" si="255"/>
        <v>1.0392156862745099</v>
      </c>
      <c r="J140" s="407">
        <f t="shared" si="255"/>
        <v>1.3856209150326799</v>
      </c>
      <c r="K140" s="405">
        <f t="shared" si="255"/>
        <v>1.3</v>
      </c>
      <c r="L140" s="406">
        <f t="shared" si="255"/>
        <v>0.5</v>
      </c>
      <c r="M140" s="406">
        <f t="shared" si="255"/>
        <v>0.24113475177304963</v>
      </c>
      <c r="N140" s="407">
        <f t="shared" si="255"/>
        <v>0.48226950354609927</v>
      </c>
      <c r="O140" s="405">
        <f t="shared" si="255"/>
        <v>0</v>
      </c>
      <c r="P140" s="406">
        <f t="shared" si="255"/>
        <v>0</v>
      </c>
      <c r="Q140" s="406">
        <f t="shared" si="255"/>
        <v>0</v>
      </c>
      <c r="R140" s="407">
        <f t="shared" si="255"/>
        <v>0</v>
      </c>
      <c r="S140" s="405">
        <f t="shared" si="255"/>
        <v>0</v>
      </c>
      <c r="T140" s="406">
        <f t="shared" si="255"/>
        <v>0</v>
      </c>
      <c r="U140" s="406">
        <f t="shared" si="255"/>
        <v>0</v>
      </c>
      <c r="V140" s="407">
        <f t="shared" si="255"/>
        <v>0</v>
      </c>
      <c r="W140" s="405">
        <f t="shared" si="255"/>
        <v>0</v>
      </c>
      <c r="X140" s="406">
        <f t="shared" si="255"/>
        <v>0</v>
      </c>
      <c r="Y140" s="406">
        <f t="shared" si="255"/>
        <v>0</v>
      </c>
      <c r="Z140" s="407">
        <f t="shared" si="255"/>
        <v>0</v>
      </c>
      <c r="AA140" s="405">
        <f t="shared" si="255"/>
        <v>0</v>
      </c>
      <c r="AB140" s="406">
        <f t="shared" si="255"/>
        <v>0</v>
      </c>
      <c r="AC140" s="406">
        <f t="shared" si="255"/>
        <v>0</v>
      </c>
      <c r="AD140" s="407">
        <f t="shared" si="255"/>
        <v>0</v>
      </c>
      <c r="AE140" s="405">
        <f t="shared" si="255"/>
        <v>0</v>
      </c>
      <c r="AF140" s="406">
        <f t="shared" si="255"/>
        <v>0</v>
      </c>
      <c r="AG140" s="406">
        <f t="shared" si="255"/>
        <v>0</v>
      </c>
      <c r="AH140" s="407">
        <f t="shared" si="255"/>
        <v>0</v>
      </c>
      <c r="AI140" s="405">
        <f t="shared" si="255"/>
        <v>0</v>
      </c>
      <c r="AJ140" s="406">
        <f t="shared" si="255"/>
        <v>0</v>
      </c>
      <c r="AK140" s="406">
        <f t="shared" si="255"/>
        <v>0</v>
      </c>
      <c r="AL140" s="407">
        <f t="shared" si="255"/>
        <v>0</v>
      </c>
      <c r="AM140" s="405">
        <f t="shared" si="255"/>
        <v>0</v>
      </c>
      <c r="AN140" s="406">
        <f t="shared" si="255"/>
        <v>0</v>
      </c>
      <c r="AO140" s="406">
        <f t="shared" si="255"/>
        <v>0</v>
      </c>
      <c r="AP140" s="407">
        <f t="shared" si="255"/>
        <v>0</v>
      </c>
      <c r="AQ140" s="405">
        <f t="shared" si="255"/>
        <v>0</v>
      </c>
      <c r="AR140" s="406">
        <f t="shared" si="255"/>
        <v>0</v>
      </c>
      <c r="AS140" s="406">
        <f t="shared" si="255"/>
        <v>0</v>
      </c>
      <c r="AT140" s="407">
        <f t="shared" si="255"/>
        <v>0</v>
      </c>
      <c r="AU140" s="405">
        <f t="shared" si="255"/>
        <v>0</v>
      </c>
      <c r="AV140" s="406">
        <f t="shared" si="255"/>
        <v>0</v>
      </c>
      <c r="AW140" s="406">
        <f t="shared" si="255"/>
        <v>0</v>
      </c>
      <c r="AX140" s="408">
        <f t="shared" si="255"/>
        <v>0</v>
      </c>
      <c r="AY140" s="334">
        <f t="shared" si="255"/>
        <v>1.2666666666666666</v>
      </c>
      <c r="AZ140" s="335">
        <f t="shared" si="255"/>
        <v>0.6</v>
      </c>
      <c r="BA140" s="335">
        <f t="shared" si="255"/>
        <v>0.36</v>
      </c>
      <c r="BB140" s="336">
        <f t="shared" si="255"/>
        <v>0.6</v>
      </c>
    </row>
    <row r="141" spans="1:67" s="77" customFormat="1" ht="15.75" thickBot="1">
      <c r="B141" s="288" t="s">
        <v>39</v>
      </c>
      <c r="C141" s="225">
        <f t="shared" ref="C141:F141" si="256">IFERROR(C276/C411,0)</f>
        <v>0.99282832810398924</v>
      </c>
      <c r="D141" s="226">
        <f t="shared" si="256"/>
        <v>0.96225284601557814</v>
      </c>
      <c r="E141" s="226">
        <f t="shared" si="256"/>
        <v>0.90995311506863741</v>
      </c>
      <c r="F141" s="227">
        <f t="shared" si="256"/>
        <v>0.94564866067842845</v>
      </c>
      <c r="G141" s="225">
        <f t="shared" ref="G141:BB141" si="257">IFERROR(G276/G411,0)</f>
        <v>0.98929049531459168</v>
      </c>
      <c r="H141" s="226">
        <f t="shared" si="257"/>
        <v>1.0461538461538462</v>
      </c>
      <c r="I141" s="226">
        <f t="shared" si="257"/>
        <v>1.1970982275271864</v>
      </c>
      <c r="J141" s="227">
        <f t="shared" si="257"/>
        <v>1.1442850704303988</v>
      </c>
      <c r="K141" s="225">
        <f t="shared" si="257"/>
        <v>0.9866071428571429</v>
      </c>
      <c r="L141" s="226">
        <f t="shared" si="257"/>
        <v>0.83087248322147655</v>
      </c>
      <c r="M141" s="226">
        <f t="shared" si="257"/>
        <v>0.6920088835583057</v>
      </c>
      <c r="N141" s="227">
        <f t="shared" si="257"/>
        <v>0.83287014257017411</v>
      </c>
      <c r="O141" s="225">
        <f t="shared" si="257"/>
        <v>0</v>
      </c>
      <c r="P141" s="226">
        <f t="shared" si="257"/>
        <v>0</v>
      </c>
      <c r="Q141" s="226">
        <f t="shared" si="257"/>
        <v>0</v>
      </c>
      <c r="R141" s="227">
        <f t="shared" si="257"/>
        <v>0</v>
      </c>
      <c r="S141" s="225">
        <f t="shared" si="257"/>
        <v>0</v>
      </c>
      <c r="T141" s="226">
        <f t="shared" si="257"/>
        <v>0</v>
      </c>
      <c r="U141" s="226">
        <f t="shared" si="257"/>
        <v>0</v>
      </c>
      <c r="V141" s="227">
        <f t="shared" si="257"/>
        <v>0</v>
      </c>
      <c r="W141" s="225">
        <f t="shared" si="257"/>
        <v>0</v>
      </c>
      <c r="X141" s="226">
        <f t="shared" si="257"/>
        <v>0</v>
      </c>
      <c r="Y141" s="226">
        <f t="shared" si="257"/>
        <v>0</v>
      </c>
      <c r="Z141" s="227">
        <f t="shared" si="257"/>
        <v>0</v>
      </c>
      <c r="AA141" s="225">
        <f t="shared" si="257"/>
        <v>0</v>
      </c>
      <c r="AB141" s="226">
        <f t="shared" si="257"/>
        <v>0</v>
      </c>
      <c r="AC141" s="226">
        <f t="shared" si="257"/>
        <v>0</v>
      </c>
      <c r="AD141" s="227">
        <f t="shared" si="257"/>
        <v>0</v>
      </c>
      <c r="AE141" s="225">
        <f t="shared" si="257"/>
        <v>0</v>
      </c>
      <c r="AF141" s="226">
        <f t="shared" si="257"/>
        <v>0</v>
      </c>
      <c r="AG141" s="226">
        <f t="shared" si="257"/>
        <v>0</v>
      </c>
      <c r="AH141" s="227">
        <f t="shared" si="257"/>
        <v>0</v>
      </c>
      <c r="AI141" s="225">
        <f t="shared" si="257"/>
        <v>0</v>
      </c>
      <c r="AJ141" s="226">
        <f t="shared" si="257"/>
        <v>0</v>
      </c>
      <c r="AK141" s="226">
        <f t="shared" si="257"/>
        <v>0</v>
      </c>
      <c r="AL141" s="227">
        <f t="shared" si="257"/>
        <v>0</v>
      </c>
      <c r="AM141" s="225">
        <f t="shared" si="257"/>
        <v>0</v>
      </c>
      <c r="AN141" s="226">
        <f t="shared" si="257"/>
        <v>0</v>
      </c>
      <c r="AO141" s="226">
        <f t="shared" si="257"/>
        <v>0</v>
      </c>
      <c r="AP141" s="227">
        <f t="shared" si="257"/>
        <v>0</v>
      </c>
      <c r="AQ141" s="225">
        <f t="shared" si="257"/>
        <v>0</v>
      </c>
      <c r="AR141" s="226">
        <f t="shared" si="257"/>
        <v>0</v>
      </c>
      <c r="AS141" s="226">
        <f t="shared" si="257"/>
        <v>0</v>
      </c>
      <c r="AT141" s="227">
        <f t="shared" si="257"/>
        <v>0</v>
      </c>
      <c r="AU141" s="225">
        <f t="shared" si="257"/>
        <v>0</v>
      </c>
      <c r="AV141" s="226">
        <f t="shared" si="257"/>
        <v>0</v>
      </c>
      <c r="AW141" s="226">
        <f t="shared" si="257"/>
        <v>0</v>
      </c>
      <c r="AX141" s="232">
        <f t="shared" si="257"/>
        <v>0</v>
      </c>
      <c r="AY141" s="337">
        <f t="shared" si="257"/>
        <v>0.98957091775923722</v>
      </c>
      <c r="AZ141" s="338">
        <f t="shared" si="257"/>
        <v>0.95112394308104764</v>
      </c>
      <c r="BA141" s="338">
        <f t="shared" si="257"/>
        <v>0.94166362684811045</v>
      </c>
      <c r="BB141" s="339">
        <f t="shared" si="257"/>
        <v>0.9900535400230891</v>
      </c>
    </row>
    <row r="142" spans="1:67" s="64" customFormat="1" ht="6.6" customHeight="1">
      <c r="B142" s="410"/>
      <c r="G142" s="410"/>
      <c r="H142" s="410"/>
      <c r="I142" s="410"/>
      <c r="J142" s="410"/>
      <c r="K142" s="411"/>
      <c r="L142" s="411"/>
      <c r="M142" s="411"/>
      <c r="N142" s="410"/>
      <c r="O142" s="410"/>
      <c r="P142" s="410"/>
      <c r="Q142" s="412"/>
      <c r="R142" s="413"/>
      <c r="BL142" s="86"/>
      <c r="BM142" s="86"/>
      <c r="BN142" s="86"/>
      <c r="BO142" s="86"/>
    </row>
    <row r="143" spans="1:67" s="62" customFormat="1" ht="18">
      <c r="B143" s="395" t="s">
        <v>268</v>
      </c>
      <c r="C143" s="409"/>
      <c r="D143" s="409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142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74"/>
      <c r="AZ143" s="74"/>
      <c r="BA143" s="2"/>
      <c r="BB143" s="74"/>
    </row>
    <row r="144" spans="1:67" s="64" customFormat="1" ht="6.6" customHeight="1" thickBot="1">
      <c r="B144" s="410"/>
      <c r="G144" s="410"/>
      <c r="H144" s="410"/>
      <c r="I144" s="410"/>
      <c r="J144" s="410"/>
      <c r="K144" s="411"/>
      <c r="L144" s="411"/>
      <c r="M144" s="411"/>
      <c r="N144" s="410"/>
      <c r="O144" s="410"/>
      <c r="P144" s="410"/>
      <c r="Q144" s="412"/>
      <c r="R144" s="413"/>
      <c r="BL144" s="86"/>
      <c r="BM144" s="86"/>
      <c r="BN144" s="86"/>
      <c r="BO144" s="86"/>
    </row>
    <row r="145" spans="2:54" ht="14.1" customHeight="1" thickTop="1">
      <c r="B145" s="511" t="s">
        <v>110</v>
      </c>
      <c r="C145" s="508" t="s">
        <v>245</v>
      </c>
      <c r="D145" s="509"/>
      <c r="E145" s="509"/>
      <c r="F145" s="510"/>
      <c r="G145" s="508" t="s">
        <v>246</v>
      </c>
      <c r="H145" s="509"/>
      <c r="I145" s="509"/>
      <c r="J145" s="510"/>
      <c r="K145" s="508" t="s">
        <v>247</v>
      </c>
      <c r="L145" s="509"/>
      <c r="M145" s="509"/>
      <c r="N145" s="510"/>
      <c r="O145" s="508" t="s">
        <v>248</v>
      </c>
      <c r="P145" s="509"/>
      <c r="Q145" s="509"/>
      <c r="R145" s="510"/>
      <c r="S145" s="508" t="s">
        <v>249</v>
      </c>
      <c r="T145" s="509"/>
      <c r="U145" s="509"/>
      <c r="V145" s="510"/>
      <c r="W145" s="508" t="s">
        <v>250</v>
      </c>
      <c r="X145" s="509"/>
      <c r="Y145" s="509"/>
      <c r="Z145" s="510"/>
      <c r="AA145" s="508" t="s">
        <v>251</v>
      </c>
      <c r="AB145" s="509"/>
      <c r="AC145" s="509"/>
      <c r="AD145" s="510"/>
      <c r="AE145" s="508" t="s">
        <v>252</v>
      </c>
      <c r="AF145" s="509"/>
      <c r="AG145" s="509"/>
      <c r="AH145" s="510"/>
      <c r="AI145" s="508" t="s">
        <v>253</v>
      </c>
      <c r="AJ145" s="509"/>
      <c r="AK145" s="509"/>
      <c r="AL145" s="510"/>
      <c r="AM145" s="508" t="s">
        <v>254</v>
      </c>
      <c r="AN145" s="509"/>
      <c r="AO145" s="509"/>
      <c r="AP145" s="510"/>
      <c r="AQ145" s="508" t="s">
        <v>255</v>
      </c>
      <c r="AR145" s="509"/>
      <c r="AS145" s="509"/>
      <c r="AT145" s="510"/>
      <c r="AU145" s="508" t="s">
        <v>256</v>
      </c>
      <c r="AV145" s="509"/>
      <c r="AW145" s="509"/>
      <c r="AX145" s="513"/>
      <c r="AY145" s="514" t="s">
        <v>275</v>
      </c>
      <c r="AZ145" s="515"/>
      <c r="BA145" s="515"/>
      <c r="BB145" s="516"/>
    </row>
    <row r="146" spans="2:54" s="60" customFormat="1" ht="45">
      <c r="B146" s="512"/>
      <c r="C146" s="414" t="s">
        <v>100</v>
      </c>
      <c r="D146" s="415" t="s">
        <v>207</v>
      </c>
      <c r="E146" s="415" t="s">
        <v>99</v>
      </c>
      <c r="F146" s="416" t="s">
        <v>98</v>
      </c>
      <c r="G146" s="414" t="s">
        <v>100</v>
      </c>
      <c r="H146" s="415" t="s">
        <v>207</v>
      </c>
      <c r="I146" s="415" t="s">
        <v>99</v>
      </c>
      <c r="J146" s="416" t="s">
        <v>98</v>
      </c>
      <c r="K146" s="414" t="s">
        <v>100</v>
      </c>
      <c r="L146" s="415" t="s">
        <v>207</v>
      </c>
      <c r="M146" s="415" t="s">
        <v>99</v>
      </c>
      <c r="N146" s="416" t="s">
        <v>98</v>
      </c>
      <c r="O146" s="414" t="s">
        <v>100</v>
      </c>
      <c r="P146" s="415" t="s">
        <v>207</v>
      </c>
      <c r="Q146" s="415" t="s">
        <v>99</v>
      </c>
      <c r="R146" s="416" t="s">
        <v>98</v>
      </c>
      <c r="S146" s="414" t="s">
        <v>100</v>
      </c>
      <c r="T146" s="415" t="s">
        <v>207</v>
      </c>
      <c r="U146" s="415" t="s">
        <v>99</v>
      </c>
      <c r="V146" s="416" t="s">
        <v>98</v>
      </c>
      <c r="W146" s="414" t="s">
        <v>100</v>
      </c>
      <c r="X146" s="415" t="s">
        <v>207</v>
      </c>
      <c r="Y146" s="415" t="s">
        <v>99</v>
      </c>
      <c r="Z146" s="416" t="s">
        <v>98</v>
      </c>
      <c r="AA146" s="414" t="s">
        <v>100</v>
      </c>
      <c r="AB146" s="415" t="s">
        <v>207</v>
      </c>
      <c r="AC146" s="415" t="s">
        <v>99</v>
      </c>
      <c r="AD146" s="416" t="s">
        <v>98</v>
      </c>
      <c r="AE146" s="414" t="s">
        <v>100</v>
      </c>
      <c r="AF146" s="415" t="s">
        <v>207</v>
      </c>
      <c r="AG146" s="415" t="s">
        <v>99</v>
      </c>
      <c r="AH146" s="416" t="s">
        <v>98</v>
      </c>
      <c r="AI146" s="414" t="s">
        <v>100</v>
      </c>
      <c r="AJ146" s="415" t="s">
        <v>207</v>
      </c>
      <c r="AK146" s="415" t="s">
        <v>99</v>
      </c>
      <c r="AL146" s="416" t="s">
        <v>98</v>
      </c>
      <c r="AM146" s="414" t="s">
        <v>100</v>
      </c>
      <c r="AN146" s="415" t="s">
        <v>207</v>
      </c>
      <c r="AO146" s="415" t="s">
        <v>99</v>
      </c>
      <c r="AP146" s="416" t="s">
        <v>98</v>
      </c>
      <c r="AQ146" s="414" t="s">
        <v>100</v>
      </c>
      <c r="AR146" s="415" t="s">
        <v>207</v>
      </c>
      <c r="AS146" s="415" t="s">
        <v>99</v>
      </c>
      <c r="AT146" s="416" t="s">
        <v>98</v>
      </c>
      <c r="AU146" s="414" t="s">
        <v>100</v>
      </c>
      <c r="AV146" s="415" t="s">
        <v>207</v>
      </c>
      <c r="AW146" s="415" t="s">
        <v>99</v>
      </c>
      <c r="AX146" s="417" t="s">
        <v>98</v>
      </c>
      <c r="AY146" s="418" t="s">
        <v>212</v>
      </c>
      <c r="AZ146" s="419" t="s">
        <v>213</v>
      </c>
      <c r="BA146" s="419" t="s">
        <v>214</v>
      </c>
      <c r="BB146" s="420" t="s">
        <v>239</v>
      </c>
    </row>
    <row r="147" spans="2:54" s="60" customFormat="1" ht="30.75" thickBot="1">
      <c r="B147" s="421"/>
      <c r="C147" s="422"/>
      <c r="D147" s="423"/>
      <c r="E147" s="424"/>
      <c r="F147" s="425"/>
      <c r="G147" s="422"/>
      <c r="H147" s="423"/>
      <c r="I147" s="424"/>
      <c r="J147" s="425"/>
      <c r="K147" s="422"/>
      <c r="L147" s="423"/>
      <c r="M147" s="424"/>
      <c r="N147" s="425"/>
      <c r="O147" s="422"/>
      <c r="P147" s="423"/>
      <c r="Q147" s="424"/>
      <c r="R147" s="425"/>
      <c r="S147" s="422"/>
      <c r="T147" s="423"/>
      <c r="U147" s="424"/>
      <c r="V147" s="425"/>
      <c r="W147" s="422"/>
      <c r="X147" s="423"/>
      <c r="Y147" s="424"/>
      <c r="Z147" s="425"/>
      <c r="AA147" s="422"/>
      <c r="AB147" s="423"/>
      <c r="AC147" s="424"/>
      <c r="AD147" s="425"/>
      <c r="AE147" s="422"/>
      <c r="AF147" s="423"/>
      <c r="AG147" s="424"/>
      <c r="AH147" s="425"/>
      <c r="AI147" s="422"/>
      <c r="AJ147" s="423"/>
      <c r="AK147" s="424"/>
      <c r="AL147" s="425"/>
      <c r="AM147" s="422"/>
      <c r="AN147" s="423"/>
      <c r="AO147" s="424"/>
      <c r="AP147" s="425"/>
      <c r="AQ147" s="422"/>
      <c r="AR147" s="423"/>
      <c r="AS147" s="424"/>
      <c r="AT147" s="425"/>
      <c r="AU147" s="422"/>
      <c r="AV147" s="423"/>
      <c r="AW147" s="424"/>
      <c r="AX147" s="426"/>
      <c r="AY147" s="427" t="s">
        <v>257</v>
      </c>
      <c r="AZ147" s="428" t="s">
        <v>258</v>
      </c>
      <c r="BA147" s="428" t="s">
        <v>259</v>
      </c>
      <c r="BB147" s="429" t="s">
        <v>260</v>
      </c>
    </row>
    <row r="148" spans="2:54" s="122" customFormat="1">
      <c r="B148" s="269" t="s">
        <v>97</v>
      </c>
      <c r="C148" s="430">
        <f>SUM(C149,C153,C157,C160)</f>
        <v>127</v>
      </c>
      <c r="D148" s="431">
        <f>SUM(D149,D153,D157,D160)</f>
        <v>85</v>
      </c>
      <c r="E148" s="432">
        <f>SUM(E149,E153,E157,E160)</f>
        <v>570.5</v>
      </c>
      <c r="F148" s="433">
        <f>IFERROR(E148/D148,0)</f>
        <v>6.7117647058823531</v>
      </c>
      <c r="G148" s="430">
        <f>SUM(G149,G153,G157,G160)</f>
        <v>129</v>
      </c>
      <c r="H148" s="431">
        <f>SUM(H149,H153,H157,H160)</f>
        <v>83</v>
      </c>
      <c r="I148" s="432">
        <f>SUM(I149,I153,I157,I160)</f>
        <v>877.5</v>
      </c>
      <c r="J148" s="433">
        <f>IFERROR(I148/H148,0)</f>
        <v>10.572289156626505</v>
      </c>
      <c r="K148" s="430">
        <f>SUM(K149,K153,K157,K160)</f>
        <v>129</v>
      </c>
      <c r="L148" s="431">
        <f>SUM(L149,L153,L157,L160)</f>
        <v>68</v>
      </c>
      <c r="M148" s="432">
        <f>SUM(M149,M153,M157,M160)</f>
        <v>541.5</v>
      </c>
      <c r="N148" s="433">
        <f>IFERROR(M148/L148,0)</f>
        <v>7.9632352941176467</v>
      </c>
      <c r="O148" s="430">
        <f>SUM(O149,O153,O157,O160)</f>
        <v>0</v>
      </c>
      <c r="P148" s="431">
        <f>SUM(P149,P153,P157,P160)</f>
        <v>0</v>
      </c>
      <c r="Q148" s="432">
        <f>SUM(Q149,Q153,Q157,Q160)</f>
        <v>0</v>
      </c>
      <c r="R148" s="433">
        <f>IFERROR(Q148/P148,0)</f>
        <v>0</v>
      </c>
      <c r="S148" s="430">
        <f>SUM(S149,S153,S157,S160)</f>
        <v>0</v>
      </c>
      <c r="T148" s="431">
        <f>SUM(T149,T153,T157,T160)</f>
        <v>0</v>
      </c>
      <c r="U148" s="432">
        <f>SUM(U149,U153,U157,U160)</f>
        <v>0</v>
      </c>
      <c r="V148" s="433">
        <f>IFERROR(U148/T148,0)</f>
        <v>0</v>
      </c>
      <c r="W148" s="430">
        <f>SUM(W149,W153,W157,W160)</f>
        <v>0</v>
      </c>
      <c r="X148" s="431">
        <f>SUM(X149,X153,X157,X160)</f>
        <v>0</v>
      </c>
      <c r="Y148" s="432">
        <f>SUM(Y149,Y153,Y157,Y160)</f>
        <v>0</v>
      </c>
      <c r="Z148" s="433">
        <f>IFERROR(Y148/X148,0)</f>
        <v>0</v>
      </c>
      <c r="AA148" s="430">
        <f>SUM(AA149,AA153,AA157,AA160)</f>
        <v>0</v>
      </c>
      <c r="AB148" s="431">
        <f>SUM(AB149,AB153,AB157,AB160)</f>
        <v>0</v>
      </c>
      <c r="AC148" s="432">
        <f>SUM(AC149,AC153,AC157,AC160)</f>
        <v>0</v>
      </c>
      <c r="AD148" s="433">
        <f>IFERROR(AC148/AB148,0)</f>
        <v>0</v>
      </c>
      <c r="AE148" s="430">
        <f>SUM(AE149,AE153,AE157,AE160)</f>
        <v>0</v>
      </c>
      <c r="AF148" s="431">
        <f>SUM(AF149,AF153,AF157,AF160)</f>
        <v>0</v>
      </c>
      <c r="AG148" s="432">
        <f>SUM(AG149,AG153,AG157,AG160)</f>
        <v>0</v>
      </c>
      <c r="AH148" s="433">
        <f>IFERROR(AG148/AF148,0)</f>
        <v>0</v>
      </c>
      <c r="AI148" s="430">
        <f>SUM(AI149,AI153,AI157,AI160)</f>
        <v>0</v>
      </c>
      <c r="AJ148" s="431">
        <f>SUM(AJ149,AJ153,AJ157,AJ160)</f>
        <v>0</v>
      </c>
      <c r="AK148" s="432">
        <f>SUM(AK149,AK153,AK157,AK160)</f>
        <v>0</v>
      </c>
      <c r="AL148" s="433">
        <f>IFERROR(AK148/AJ148,0)</f>
        <v>0</v>
      </c>
      <c r="AM148" s="430">
        <f>SUM(AM149,AM153,AM157,AM160)</f>
        <v>0</v>
      </c>
      <c r="AN148" s="431">
        <f>SUM(AN149,AN153,AN157,AN160)</f>
        <v>0</v>
      </c>
      <c r="AO148" s="432">
        <f>SUM(AO149,AO153,AO157,AO160)</f>
        <v>0</v>
      </c>
      <c r="AP148" s="433">
        <f>IFERROR(AO148/AN148,0)</f>
        <v>0</v>
      </c>
      <c r="AQ148" s="430">
        <f>SUM(AQ149,AQ153,AQ157,AQ160)</f>
        <v>0</v>
      </c>
      <c r="AR148" s="431">
        <f>SUM(AR149,AR153,AR157,AR160)</f>
        <v>0</v>
      </c>
      <c r="AS148" s="432">
        <f>SUM(AS149,AS153,AS157,AS160)</f>
        <v>0</v>
      </c>
      <c r="AT148" s="433">
        <f>IFERROR(AS148/AR148,0)</f>
        <v>0</v>
      </c>
      <c r="AU148" s="430">
        <f>SUM(AU149,AU153,AU157,AU160)</f>
        <v>0</v>
      </c>
      <c r="AV148" s="431">
        <f>SUM(AV149,AV153,AV157,AV160)</f>
        <v>0</v>
      </c>
      <c r="AW148" s="432">
        <f>SUM(AW149,AW153,AW157,AW160)</f>
        <v>0</v>
      </c>
      <c r="AX148" s="434">
        <f>IFERROR(AW148/AV148,0)</f>
        <v>0</v>
      </c>
      <c r="AY148" s="435">
        <f t="shared" ref="AY148:BA211" si="258">SUM(C148,G148,K148)</f>
        <v>385</v>
      </c>
      <c r="AZ148" s="436">
        <f t="shared" si="258"/>
        <v>236</v>
      </c>
      <c r="BA148" s="436">
        <f t="shared" si="258"/>
        <v>1989.5</v>
      </c>
      <c r="BB148" s="437">
        <f>IFERROR(BA148/AZ148,0)</f>
        <v>8.4300847457627111</v>
      </c>
    </row>
    <row r="149" spans="2:54" s="76" customFormat="1" ht="14.1" customHeight="1" outlineLevel="1">
      <c r="B149" s="270" t="s">
        <v>35</v>
      </c>
      <c r="C149" s="249">
        <f>SUM(C150:C152)</f>
        <v>31</v>
      </c>
      <c r="D149" s="250">
        <f>SUM(D150:D152)</f>
        <v>24</v>
      </c>
      <c r="E149" s="90">
        <f>SUM(E150:E152)</f>
        <v>216</v>
      </c>
      <c r="F149" s="187">
        <f t="shared" ref="F149:F214" si="259">IFERROR(E149/D149,0)</f>
        <v>9</v>
      </c>
      <c r="G149" s="249">
        <f>SUM(G150:G152)</f>
        <v>31</v>
      </c>
      <c r="H149" s="250">
        <f>SUM(H150:H152)</f>
        <v>20</v>
      </c>
      <c r="I149" s="90">
        <f>SUM(I150:I152)</f>
        <v>178.5</v>
      </c>
      <c r="J149" s="187">
        <f t="shared" ref="J149:J214" si="260">IFERROR(I149/H149,0)</f>
        <v>8.9250000000000007</v>
      </c>
      <c r="K149" s="249">
        <f>SUM(K150:K152)</f>
        <v>32</v>
      </c>
      <c r="L149" s="250">
        <f>SUM(L150:L152)</f>
        <v>17</v>
      </c>
      <c r="M149" s="90">
        <f>SUM(M150:M152)</f>
        <v>157.5</v>
      </c>
      <c r="N149" s="187">
        <f t="shared" ref="N149:N214" si="261">IFERROR(M149/L149,0)</f>
        <v>9.264705882352942</v>
      </c>
      <c r="O149" s="249">
        <f>SUM(O150:O152)</f>
        <v>0</v>
      </c>
      <c r="P149" s="250">
        <f>SUM(P150:P152)</f>
        <v>0</v>
      </c>
      <c r="Q149" s="90">
        <f>SUM(Q150:Q152)</f>
        <v>0</v>
      </c>
      <c r="R149" s="187">
        <f t="shared" ref="R149:R214" si="262">IFERROR(Q149/P149,0)</f>
        <v>0</v>
      </c>
      <c r="S149" s="249">
        <f>SUM(S150:S152)</f>
        <v>0</v>
      </c>
      <c r="T149" s="250">
        <f>SUM(T150:T152)</f>
        <v>0</v>
      </c>
      <c r="U149" s="90">
        <f>SUM(U150:U152)</f>
        <v>0</v>
      </c>
      <c r="V149" s="187">
        <f t="shared" ref="V149:V214" si="263">IFERROR(U149/T149,0)</f>
        <v>0</v>
      </c>
      <c r="W149" s="249">
        <f>SUM(W150:W152)</f>
        <v>0</v>
      </c>
      <c r="X149" s="250">
        <f>SUM(X150:X152)</f>
        <v>0</v>
      </c>
      <c r="Y149" s="90">
        <f>SUM(Y150:Y152)</f>
        <v>0</v>
      </c>
      <c r="Z149" s="187">
        <f t="shared" ref="Z149:Z214" si="264">IFERROR(Y149/X149,0)</f>
        <v>0</v>
      </c>
      <c r="AA149" s="249">
        <f>SUM(AA150:AA152)</f>
        <v>0</v>
      </c>
      <c r="AB149" s="250">
        <f>SUM(AB150:AB152)</f>
        <v>0</v>
      </c>
      <c r="AC149" s="90">
        <f>SUM(AC150:AC152)</f>
        <v>0</v>
      </c>
      <c r="AD149" s="187">
        <f t="shared" ref="AD149:AD214" si="265">IFERROR(AC149/AB149,0)</f>
        <v>0</v>
      </c>
      <c r="AE149" s="249">
        <f>SUM(AE150:AE152)</f>
        <v>0</v>
      </c>
      <c r="AF149" s="250">
        <f>SUM(AF150:AF152)</f>
        <v>0</v>
      </c>
      <c r="AG149" s="90">
        <f>SUM(AG150:AG152)</f>
        <v>0</v>
      </c>
      <c r="AH149" s="187">
        <f t="shared" ref="AH149:AH214" si="266">IFERROR(AG149/AF149,0)</f>
        <v>0</v>
      </c>
      <c r="AI149" s="249">
        <f>SUM(AI150:AI152)</f>
        <v>0</v>
      </c>
      <c r="AJ149" s="250">
        <f>SUM(AJ150:AJ152)</f>
        <v>0</v>
      </c>
      <c r="AK149" s="90">
        <f>SUM(AK150:AK152)</f>
        <v>0</v>
      </c>
      <c r="AL149" s="187">
        <f t="shared" ref="AL149:AL214" si="267">IFERROR(AK149/AJ149,0)</f>
        <v>0</v>
      </c>
      <c r="AM149" s="249">
        <f>SUM(AM150:AM152)</f>
        <v>0</v>
      </c>
      <c r="AN149" s="250">
        <f>SUM(AN150:AN152)</f>
        <v>0</v>
      </c>
      <c r="AO149" s="90">
        <f>SUM(AO150:AO152)</f>
        <v>0</v>
      </c>
      <c r="AP149" s="187">
        <f t="shared" ref="AP149:AP214" si="268">IFERROR(AO149/AN149,0)</f>
        <v>0</v>
      </c>
      <c r="AQ149" s="249">
        <f>SUM(AQ150:AQ152)</f>
        <v>0</v>
      </c>
      <c r="AR149" s="250">
        <f>SUM(AR150:AR152)</f>
        <v>0</v>
      </c>
      <c r="AS149" s="90">
        <f>SUM(AS150:AS152)</f>
        <v>0</v>
      </c>
      <c r="AT149" s="187">
        <f t="shared" ref="AT149:AT214" si="269">IFERROR(AS149/AR149,0)</f>
        <v>0</v>
      </c>
      <c r="AU149" s="249">
        <f>SUM(AU150:AU152)</f>
        <v>0</v>
      </c>
      <c r="AV149" s="250">
        <f>SUM(AV150:AV152)</f>
        <v>0</v>
      </c>
      <c r="AW149" s="90">
        <f>SUM(AW150:AW152)</f>
        <v>0</v>
      </c>
      <c r="AX149" s="209">
        <f t="shared" ref="AX149:AX214" si="270">IFERROR(AW149/AV149,0)</f>
        <v>0</v>
      </c>
      <c r="AY149" s="302">
        <f t="shared" si="258"/>
        <v>94</v>
      </c>
      <c r="AZ149" s="303">
        <f t="shared" si="258"/>
        <v>61</v>
      </c>
      <c r="BA149" s="303">
        <f t="shared" si="258"/>
        <v>552</v>
      </c>
      <c r="BB149" s="314">
        <f t="shared" ref="BB149:BB212" si="271">IFERROR(BA149/AZ149,0)</f>
        <v>9.0491803278688518</v>
      </c>
    </row>
    <row r="150" spans="2:54" ht="14.1" customHeight="1" outlineLevel="1">
      <c r="B150" s="271" t="s">
        <v>139</v>
      </c>
      <c r="C150" s="188">
        <v>11</v>
      </c>
      <c r="D150" s="175">
        <v>8</v>
      </c>
      <c r="E150" s="91">
        <v>99</v>
      </c>
      <c r="F150" s="189">
        <f t="shared" si="259"/>
        <v>12.375</v>
      </c>
      <c r="G150" s="188">
        <v>11</v>
      </c>
      <c r="H150" s="175">
        <v>8</v>
      </c>
      <c r="I150" s="91">
        <v>101.5</v>
      </c>
      <c r="J150" s="189">
        <f t="shared" si="260"/>
        <v>12.6875</v>
      </c>
      <c r="K150" s="188">
        <v>12</v>
      </c>
      <c r="L150" s="175">
        <v>9</v>
      </c>
      <c r="M150" s="91">
        <v>123</v>
      </c>
      <c r="N150" s="189">
        <f t="shared" si="261"/>
        <v>13.666666666666666</v>
      </c>
      <c r="O150" s="188"/>
      <c r="P150" s="175"/>
      <c r="Q150" s="91"/>
      <c r="R150" s="189">
        <f t="shared" si="262"/>
        <v>0</v>
      </c>
      <c r="S150" s="188"/>
      <c r="T150" s="175"/>
      <c r="U150" s="91"/>
      <c r="V150" s="189">
        <f t="shared" si="263"/>
        <v>0</v>
      </c>
      <c r="W150" s="188"/>
      <c r="X150" s="175"/>
      <c r="Y150" s="91"/>
      <c r="Z150" s="189">
        <f t="shared" si="264"/>
        <v>0</v>
      </c>
      <c r="AA150" s="188"/>
      <c r="AB150" s="175"/>
      <c r="AC150" s="91"/>
      <c r="AD150" s="189">
        <f t="shared" si="265"/>
        <v>0</v>
      </c>
      <c r="AE150" s="188"/>
      <c r="AF150" s="175"/>
      <c r="AG150" s="91"/>
      <c r="AH150" s="189">
        <f t="shared" si="266"/>
        <v>0</v>
      </c>
      <c r="AI150" s="188"/>
      <c r="AJ150" s="175"/>
      <c r="AK150" s="91"/>
      <c r="AL150" s="189">
        <f t="shared" si="267"/>
        <v>0</v>
      </c>
      <c r="AM150" s="188"/>
      <c r="AN150" s="175"/>
      <c r="AO150" s="91"/>
      <c r="AP150" s="189">
        <f t="shared" si="268"/>
        <v>0</v>
      </c>
      <c r="AQ150" s="188"/>
      <c r="AR150" s="175"/>
      <c r="AS150" s="91"/>
      <c r="AT150" s="189">
        <f t="shared" si="269"/>
        <v>0</v>
      </c>
      <c r="AU150" s="188"/>
      <c r="AV150" s="175"/>
      <c r="AW150" s="91"/>
      <c r="AX150" s="210">
        <f t="shared" si="270"/>
        <v>0</v>
      </c>
      <c r="AY150" s="304">
        <f t="shared" si="258"/>
        <v>34</v>
      </c>
      <c r="AZ150" s="305">
        <f t="shared" si="258"/>
        <v>25</v>
      </c>
      <c r="BA150" s="305">
        <f t="shared" si="258"/>
        <v>323.5</v>
      </c>
      <c r="BB150" s="315">
        <f t="shared" si="271"/>
        <v>12.94</v>
      </c>
    </row>
    <row r="151" spans="2:54" ht="14.1" customHeight="1" outlineLevel="1">
      <c r="B151" s="271" t="s">
        <v>148</v>
      </c>
      <c r="C151" s="188">
        <v>14</v>
      </c>
      <c r="D151" s="175">
        <v>10</v>
      </c>
      <c r="E151" s="91">
        <v>63.5</v>
      </c>
      <c r="F151" s="189">
        <f t="shared" si="259"/>
        <v>6.35</v>
      </c>
      <c r="G151" s="188">
        <v>14</v>
      </c>
      <c r="H151" s="175">
        <v>6</v>
      </c>
      <c r="I151" s="91">
        <v>44</v>
      </c>
      <c r="J151" s="189">
        <f t="shared" si="260"/>
        <v>7.333333333333333</v>
      </c>
      <c r="K151" s="188">
        <v>14</v>
      </c>
      <c r="L151" s="175">
        <v>4</v>
      </c>
      <c r="M151" s="91">
        <v>18</v>
      </c>
      <c r="N151" s="189">
        <f t="shared" si="261"/>
        <v>4.5</v>
      </c>
      <c r="O151" s="188"/>
      <c r="P151" s="175"/>
      <c r="Q151" s="91"/>
      <c r="R151" s="189">
        <f t="shared" si="262"/>
        <v>0</v>
      </c>
      <c r="S151" s="188"/>
      <c r="T151" s="175"/>
      <c r="U151" s="91"/>
      <c r="V151" s="189">
        <f t="shared" si="263"/>
        <v>0</v>
      </c>
      <c r="W151" s="188"/>
      <c r="X151" s="175"/>
      <c r="Y151" s="91"/>
      <c r="Z151" s="189">
        <f t="shared" si="264"/>
        <v>0</v>
      </c>
      <c r="AA151" s="188"/>
      <c r="AB151" s="175"/>
      <c r="AC151" s="91"/>
      <c r="AD151" s="189">
        <f t="shared" si="265"/>
        <v>0</v>
      </c>
      <c r="AE151" s="188"/>
      <c r="AF151" s="175"/>
      <c r="AG151" s="91"/>
      <c r="AH151" s="189">
        <f t="shared" si="266"/>
        <v>0</v>
      </c>
      <c r="AI151" s="188"/>
      <c r="AJ151" s="175"/>
      <c r="AK151" s="91"/>
      <c r="AL151" s="189">
        <f t="shared" si="267"/>
        <v>0</v>
      </c>
      <c r="AM151" s="188"/>
      <c r="AN151" s="175"/>
      <c r="AO151" s="91"/>
      <c r="AP151" s="189">
        <f t="shared" si="268"/>
        <v>0</v>
      </c>
      <c r="AQ151" s="188"/>
      <c r="AR151" s="175"/>
      <c r="AS151" s="91"/>
      <c r="AT151" s="189">
        <f t="shared" si="269"/>
        <v>0</v>
      </c>
      <c r="AU151" s="188"/>
      <c r="AV151" s="175"/>
      <c r="AW151" s="91"/>
      <c r="AX151" s="210">
        <f t="shared" si="270"/>
        <v>0</v>
      </c>
      <c r="AY151" s="304">
        <f t="shared" si="258"/>
        <v>42</v>
      </c>
      <c r="AZ151" s="305">
        <f t="shared" si="258"/>
        <v>20</v>
      </c>
      <c r="BA151" s="305">
        <f t="shared" si="258"/>
        <v>125.5</v>
      </c>
      <c r="BB151" s="315">
        <f t="shared" si="271"/>
        <v>6.2750000000000004</v>
      </c>
    </row>
    <row r="152" spans="2:54" ht="14.1" customHeight="1" outlineLevel="1">
      <c r="B152" s="271" t="s">
        <v>125</v>
      </c>
      <c r="C152" s="188">
        <v>6</v>
      </c>
      <c r="D152" s="175">
        <v>6</v>
      </c>
      <c r="E152" s="91">
        <v>53.5</v>
      </c>
      <c r="F152" s="189">
        <f t="shared" si="259"/>
        <v>8.9166666666666661</v>
      </c>
      <c r="G152" s="188">
        <v>6</v>
      </c>
      <c r="H152" s="175">
        <v>6</v>
      </c>
      <c r="I152" s="91">
        <v>33</v>
      </c>
      <c r="J152" s="189">
        <f t="shared" si="260"/>
        <v>5.5</v>
      </c>
      <c r="K152" s="188">
        <v>6</v>
      </c>
      <c r="L152" s="175">
        <v>4</v>
      </c>
      <c r="M152" s="91">
        <v>16.5</v>
      </c>
      <c r="N152" s="189">
        <f t="shared" si="261"/>
        <v>4.125</v>
      </c>
      <c r="O152" s="188"/>
      <c r="P152" s="175"/>
      <c r="Q152" s="91"/>
      <c r="R152" s="189">
        <f t="shared" si="262"/>
        <v>0</v>
      </c>
      <c r="S152" s="188"/>
      <c r="T152" s="175"/>
      <c r="U152" s="91"/>
      <c r="V152" s="189">
        <f t="shared" si="263"/>
        <v>0</v>
      </c>
      <c r="W152" s="188"/>
      <c r="X152" s="175"/>
      <c r="Y152" s="91"/>
      <c r="Z152" s="189">
        <f t="shared" si="264"/>
        <v>0</v>
      </c>
      <c r="AA152" s="188"/>
      <c r="AB152" s="175"/>
      <c r="AC152" s="91"/>
      <c r="AD152" s="189">
        <f t="shared" si="265"/>
        <v>0</v>
      </c>
      <c r="AE152" s="188"/>
      <c r="AF152" s="175"/>
      <c r="AG152" s="91"/>
      <c r="AH152" s="189">
        <f t="shared" si="266"/>
        <v>0</v>
      </c>
      <c r="AI152" s="188"/>
      <c r="AJ152" s="175"/>
      <c r="AK152" s="91"/>
      <c r="AL152" s="189">
        <f t="shared" si="267"/>
        <v>0</v>
      </c>
      <c r="AM152" s="188"/>
      <c r="AN152" s="175"/>
      <c r="AO152" s="91"/>
      <c r="AP152" s="189">
        <f t="shared" si="268"/>
        <v>0</v>
      </c>
      <c r="AQ152" s="188"/>
      <c r="AR152" s="175"/>
      <c r="AS152" s="91"/>
      <c r="AT152" s="189">
        <f t="shared" si="269"/>
        <v>0</v>
      </c>
      <c r="AU152" s="188"/>
      <c r="AV152" s="175"/>
      <c r="AW152" s="91"/>
      <c r="AX152" s="210">
        <f t="shared" si="270"/>
        <v>0</v>
      </c>
      <c r="AY152" s="304">
        <f t="shared" si="258"/>
        <v>18</v>
      </c>
      <c r="AZ152" s="305">
        <f t="shared" si="258"/>
        <v>16</v>
      </c>
      <c r="BA152" s="305">
        <f t="shared" si="258"/>
        <v>103</v>
      </c>
      <c r="BB152" s="315">
        <f t="shared" si="271"/>
        <v>6.4375</v>
      </c>
    </row>
    <row r="153" spans="2:54" s="76" customFormat="1" ht="14.1" customHeight="1" outlineLevel="1">
      <c r="B153" s="270" t="s">
        <v>36</v>
      </c>
      <c r="C153" s="186">
        <f>SUM(C154:C156)</f>
        <v>14</v>
      </c>
      <c r="D153" s="174">
        <f>SUM(D154:D156)</f>
        <v>3</v>
      </c>
      <c r="E153" s="90">
        <f>SUM(E154:E156)</f>
        <v>41</v>
      </c>
      <c r="F153" s="187">
        <f t="shared" si="259"/>
        <v>13.666666666666666</v>
      </c>
      <c r="G153" s="186">
        <f>SUM(G154:G156)</f>
        <v>14</v>
      </c>
      <c r="H153" s="174">
        <f>SUM(H154:H156)</f>
        <v>3</v>
      </c>
      <c r="I153" s="90">
        <f>SUM(I154:I156)</f>
        <v>30.5</v>
      </c>
      <c r="J153" s="187">
        <f t="shared" si="260"/>
        <v>10.166666666666666</v>
      </c>
      <c r="K153" s="186">
        <f>SUM(K154:K156)</f>
        <v>14</v>
      </c>
      <c r="L153" s="174">
        <f>SUM(L154:L156)</f>
        <v>7</v>
      </c>
      <c r="M153" s="90">
        <f>SUM(M154:M156)</f>
        <v>69.5</v>
      </c>
      <c r="N153" s="187">
        <f t="shared" si="261"/>
        <v>9.9285714285714288</v>
      </c>
      <c r="O153" s="186">
        <f>SUM(O154:O156)</f>
        <v>0</v>
      </c>
      <c r="P153" s="174">
        <f>SUM(P154:P156)</f>
        <v>0</v>
      </c>
      <c r="Q153" s="90">
        <f>SUM(Q154:Q156)</f>
        <v>0</v>
      </c>
      <c r="R153" s="187">
        <f t="shared" si="262"/>
        <v>0</v>
      </c>
      <c r="S153" s="186">
        <f>SUM(S154:S156)</f>
        <v>0</v>
      </c>
      <c r="T153" s="174">
        <f>SUM(T154:T156)</f>
        <v>0</v>
      </c>
      <c r="U153" s="90">
        <f>SUM(U154:U156)</f>
        <v>0</v>
      </c>
      <c r="V153" s="187">
        <f t="shared" si="263"/>
        <v>0</v>
      </c>
      <c r="W153" s="186">
        <f>SUM(W154:W156)</f>
        <v>0</v>
      </c>
      <c r="X153" s="174">
        <f>SUM(X154:X156)</f>
        <v>0</v>
      </c>
      <c r="Y153" s="90">
        <f>SUM(Y154:Y156)</f>
        <v>0</v>
      </c>
      <c r="Z153" s="187">
        <f t="shared" si="264"/>
        <v>0</v>
      </c>
      <c r="AA153" s="186">
        <f>SUM(AA154:AA156)</f>
        <v>0</v>
      </c>
      <c r="AB153" s="174">
        <f>SUM(AB154:AB156)</f>
        <v>0</v>
      </c>
      <c r="AC153" s="90">
        <f>SUM(AC154:AC156)</f>
        <v>0</v>
      </c>
      <c r="AD153" s="187">
        <f t="shared" si="265"/>
        <v>0</v>
      </c>
      <c r="AE153" s="186">
        <f>SUM(AE154:AE156)</f>
        <v>0</v>
      </c>
      <c r="AF153" s="174">
        <f>SUM(AF154:AF156)</f>
        <v>0</v>
      </c>
      <c r="AG153" s="90">
        <f>SUM(AG154:AG156)</f>
        <v>0</v>
      </c>
      <c r="AH153" s="187">
        <f t="shared" si="266"/>
        <v>0</v>
      </c>
      <c r="AI153" s="186">
        <f>SUM(AI154:AI156)</f>
        <v>0</v>
      </c>
      <c r="AJ153" s="174">
        <f>SUM(AJ154:AJ156)</f>
        <v>0</v>
      </c>
      <c r="AK153" s="90">
        <f>SUM(AK154:AK156)</f>
        <v>0</v>
      </c>
      <c r="AL153" s="187">
        <f t="shared" si="267"/>
        <v>0</v>
      </c>
      <c r="AM153" s="186">
        <f>SUM(AM154:AM156)</f>
        <v>0</v>
      </c>
      <c r="AN153" s="174">
        <f>SUM(AN154:AN156)</f>
        <v>0</v>
      </c>
      <c r="AO153" s="90">
        <f>SUM(AO154:AO156)</f>
        <v>0</v>
      </c>
      <c r="AP153" s="187">
        <f t="shared" si="268"/>
        <v>0</v>
      </c>
      <c r="AQ153" s="186">
        <f>SUM(AQ154:AQ156)</f>
        <v>0</v>
      </c>
      <c r="AR153" s="174">
        <f>SUM(AR154:AR156)</f>
        <v>0</v>
      </c>
      <c r="AS153" s="90">
        <f>SUM(AS154:AS156)</f>
        <v>0</v>
      </c>
      <c r="AT153" s="187">
        <f t="shared" si="269"/>
        <v>0</v>
      </c>
      <c r="AU153" s="186">
        <f>SUM(AU154:AU156)</f>
        <v>0</v>
      </c>
      <c r="AV153" s="174">
        <f>SUM(AV154:AV156)</f>
        <v>0</v>
      </c>
      <c r="AW153" s="90">
        <f>SUM(AW154:AW156)</f>
        <v>0</v>
      </c>
      <c r="AX153" s="209">
        <f t="shared" si="270"/>
        <v>0</v>
      </c>
      <c r="AY153" s="302">
        <f t="shared" si="258"/>
        <v>42</v>
      </c>
      <c r="AZ153" s="303">
        <f t="shared" si="258"/>
        <v>13</v>
      </c>
      <c r="BA153" s="303">
        <f t="shared" si="258"/>
        <v>141</v>
      </c>
      <c r="BB153" s="314">
        <f t="shared" si="271"/>
        <v>10.846153846153847</v>
      </c>
    </row>
    <row r="154" spans="2:54" ht="14.1" customHeight="1" outlineLevel="1">
      <c r="B154" s="271" t="s">
        <v>240</v>
      </c>
      <c r="C154" s="188">
        <v>4</v>
      </c>
      <c r="D154" s="175">
        <v>1</v>
      </c>
      <c r="E154" s="91">
        <v>12</v>
      </c>
      <c r="F154" s="189">
        <f t="shared" si="259"/>
        <v>12</v>
      </c>
      <c r="G154" s="188">
        <v>4</v>
      </c>
      <c r="H154" s="175">
        <v>1</v>
      </c>
      <c r="I154" s="91">
        <v>7</v>
      </c>
      <c r="J154" s="189">
        <f t="shared" si="260"/>
        <v>7</v>
      </c>
      <c r="K154" s="188">
        <v>4</v>
      </c>
      <c r="L154" s="175">
        <v>1</v>
      </c>
      <c r="M154" s="91">
        <v>3</v>
      </c>
      <c r="N154" s="189">
        <f t="shared" si="261"/>
        <v>3</v>
      </c>
      <c r="O154" s="188"/>
      <c r="P154" s="175"/>
      <c r="Q154" s="91"/>
      <c r="R154" s="189">
        <f t="shared" si="262"/>
        <v>0</v>
      </c>
      <c r="S154" s="188"/>
      <c r="T154" s="175"/>
      <c r="U154" s="91"/>
      <c r="V154" s="189">
        <f t="shared" si="263"/>
        <v>0</v>
      </c>
      <c r="W154" s="188"/>
      <c r="X154" s="175"/>
      <c r="Y154" s="91"/>
      <c r="Z154" s="189">
        <f t="shared" si="264"/>
        <v>0</v>
      </c>
      <c r="AA154" s="188"/>
      <c r="AB154" s="175"/>
      <c r="AC154" s="91"/>
      <c r="AD154" s="189">
        <f t="shared" si="265"/>
        <v>0</v>
      </c>
      <c r="AE154" s="188"/>
      <c r="AF154" s="175"/>
      <c r="AG154" s="91"/>
      <c r="AH154" s="189">
        <f t="shared" si="266"/>
        <v>0</v>
      </c>
      <c r="AI154" s="188"/>
      <c r="AJ154" s="175"/>
      <c r="AK154" s="91"/>
      <c r="AL154" s="189">
        <f t="shared" si="267"/>
        <v>0</v>
      </c>
      <c r="AM154" s="188"/>
      <c r="AN154" s="175"/>
      <c r="AO154" s="91"/>
      <c r="AP154" s="189">
        <f t="shared" si="268"/>
        <v>0</v>
      </c>
      <c r="AQ154" s="188"/>
      <c r="AR154" s="175"/>
      <c r="AS154" s="91"/>
      <c r="AT154" s="189">
        <f t="shared" si="269"/>
        <v>0</v>
      </c>
      <c r="AU154" s="188"/>
      <c r="AV154" s="175"/>
      <c r="AW154" s="91"/>
      <c r="AX154" s="210">
        <f t="shared" si="270"/>
        <v>0</v>
      </c>
      <c r="AY154" s="304">
        <f t="shared" si="258"/>
        <v>12</v>
      </c>
      <c r="AZ154" s="305">
        <f t="shared" si="258"/>
        <v>3</v>
      </c>
      <c r="BA154" s="305">
        <f t="shared" si="258"/>
        <v>22</v>
      </c>
      <c r="BB154" s="315">
        <f t="shared" si="271"/>
        <v>7.333333333333333</v>
      </c>
    </row>
    <row r="155" spans="2:54" ht="14.1" customHeight="1" outlineLevel="1">
      <c r="B155" s="271" t="s">
        <v>241</v>
      </c>
      <c r="C155" s="188">
        <v>4</v>
      </c>
      <c r="D155" s="175">
        <v>0</v>
      </c>
      <c r="E155" s="91">
        <v>0</v>
      </c>
      <c r="F155" s="189">
        <f t="shared" si="259"/>
        <v>0</v>
      </c>
      <c r="G155" s="188">
        <v>4</v>
      </c>
      <c r="H155" s="175">
        <v>1</v>
      </c>
      <c r="I155" s="91">
        <v>3</v>
      </c>
      <c r="J155" s="189">
        <f t="shared" si="260"/>
        <v>3</v>
      </c>
      <c r="K155" s="188">
        <v>4</v>
      </c>
      <c r="L155" s="175">
        <v>1</v>
      </c>
      <c r="M155" s="91">
        <v>6</v>
      </c>
      <c r="N155" s="189">
        <f t="shared" si="261"/>
        <v>6</v>
      </c>
      <c r="O155" s="188"/>
      <c r="P155" s="175"/>
      <c r="Q155" s="91"/>
      <c r="R155" s="189">
        <f t="shared" si="262"/>
        <v>0</v>
      </c>
      <c r="S155" s="188"/>
      <c r="T155" s="175"/>
      <c r="U155" s="91"/>
      <c r="V155" s="189">
        <f t="shared" si="263"/>
        <v>0</v>
      </c>
      <c r="W155" s="188"/>
      <c r="X155" s="175"/>
      <c r="Y155" s="91"/>
      <c r="Z155" s="189">
        <f t="shared" si="264"/>
        <v>0</v>
      </c>
      <c r="AA155" s="188"/>
      <c r="AB155" s="175"/>
      <c r="AC155" s="91"/>
      <c r="AD155" s="189">
        <f t="shared" si="265"/>
        <v>0</v>
      </c>
      <c r="AE155" s="188"/>
      <c r="AF155" s="175"/>
      <c r="AG155" s="91"/>
      <c r="AH155" s="189">
        <f t="shared" si="266"/>
        <v>0</v>
      </c>
      <c r="AI155" s="188"/>
      <c r="AJ155" s="175"/>
      <c r="AK155" s="91"/>
      <c r="AL155" s="189">
        <f t="shared" si="267"/>
        <v>0</v>
      </c>
      <c r="AM155" s="188"/>
      <c r="AN155" s="175"/>
      <c r="AO155" s="91"/>
      <c r="AP155" s="189">
        <f t="shared" si="268"/>
        <v>0</v>
      </c>
      <c r="AQ155" s="188"/>
      <c r="AR155" s="175"/>
      <c r="AS155" s="91"/>
      <c r="AT155" s="189">
        <f t="shared" si="269"/>
        <v>0</v>
      </c>
      <c r="AU155" s="188"/>
      <c r="AV155" s="175"/>
      <c r="AW155" s="91"/>
      <c r="AX155" s="189">
        <f t="shared" si="270"/>
        <v>0</v>
      </c>
      <c r="AY155" s="304">
        <f t="shared" si="258"/>
        <v>12</v>
      </c>
      <c r="AZ155" s="305">
        <f t="shared" si="258"/>
        <v>2</v>
      </c>
      <c r="BA155" s="305">
        <f t="shared" si="258"/>
        <v>9</v>
      </c>
      <c r="BB155" s="315">
        <f t="shared" si="271"/>
        <v>4.5</v>
      </c>
    </row>
    <row r="156" spans="2:54" ht="14.1" customHeight="1" outlineLevel="1">
      <c r="B156" s="271" t="s">
        <v>123</v>
      </c>
      <c r="C156" s="188">
        <v>6</v>
      </c>
      <c r="D156" s="175">
        <v>2</v>
      </c>
      <c r="E156" s="91">
        <v>29</v>
      </c>
      <c r="F156" s="189">
        <f t="shared" si="259"/>
        <v>14.5</v>
      </c>
      <c r="G156" s="188">
        <v>6</v>
      </c>
      <c r="H156" s="175">
        <v>1</v>
      </c>
      <c r="I156" s="91">
        <v>20.5</v>
      </c>
      <c r="J156" s="189">
        <f t="shared" si="260"/>
        <v>20.5</v>
      </c>
      <c r="K156" s="188">
        <v>6</v>
      </c>
      <c r="L156" s="175">
        <v>5</v>
      </c>
      <c r="M156" s="91">
        <v>60.5</v>
      </c>
      <c r="N156" s="189">
        <f t="shared" si="261"/>
        <v>12.1</v>
      </c>
      <c r="O156" s="188"/>
      <c r="P156" s="175"/>
      <c r="Q156" s="91"/>
      <c r="R156" s="189">
        <f t="shared" si="262"/>
        <v>0</v>
      </c>
      <c r="S156" s="188"/>
      <c r="T156" s="175"/>
      <c r="U156" s="91"/>
      <c r="V156" s="189">
        <f t="shared" si="263"/>
        <v>0</v>
      </c>
      <c r="W156" s="188"/>
      <c r="X156" s="175"/>
      <c r="Y156" s="91"/>
      <c r="Z156" s="189">
        <f t="shared" si="264"/>
        <v>0</v>
      </c>
      <c r="AA156" s="188"/>
      <c r="AB156" s="175"/>
      <c r="AC156" s="91"/>
      <c r="AD156" s="189">
        <f t="shared" si="265"/>
        <v>0</v>
      </c>
      <c r="AE156" s="188"/>
      <c r="AF156" s="175"/>
      <c r="AG156" s="91"/>
      <c r="AH156" s="189">
        <f t="shared" si="266"/>
        <v>0</v>
      </c>
      <c r="AI156" s="188"/>
      <c r="AJ156" s="175"/>
      <c r="AK156" s="91"/>
      <c r="AL156" s="189">
        <f t="shared" si="267"/>
        <v>0</v>
      </c>
      <c r="AM156" s="188"/>
      <c r="AN156" s="175"/>
      <c r="AO156" s="91"/>
      <c r="AP156" s="189">
        <f t="shared" si="268"/>
        <v>0</v>
      </c>
      <c r="AQ156" s="188"/>
      <c r="AR156" s="175"/>
      <c r="AS156" s="91"/>
      <c r="AT156" s="189">
        <f t="shared" si="269"/>
        <v>0</v>
      </c>
      <c r="AU156" s="188"/>
      <c r="AV156" s="175"/>
      <c r="AW156" s="91"/>
      <c r="AX156" s="210">
        <f t="shared" si="270"/>
        <v>0</v>
      </c>
      <c r="AY156" s="304">
        <f t="shared" si="258"/>
        <v>18</v>
      </c>
      <c r="AZ156" s="305">
        <f t="shared" si="258"/>
        <v>8</v>
      </c>
      <c r="BA156" s="305">
        <f t="shared" si="258"/>
        <v>110</v>
      </c>
      <c r="BB156" s="315">
        <f t="shared" si="271"/>
        <v>13.75</v>
      </c>
    </row>
    <row r="157" spans="2:54" s="76" customFormat="1" ht="14.1" customHeight="1" outlineLevel="1">
      <c r="B157" s="270" t="s">
        <v>37</v>
      </c>
      <c r="C157" s="186">
        <f>SUM(C158:C159)</f>
        <v>64</v>
      </c>
      <c r="D157" s="174">
        <f>SUM(D158:D159)</f>
        <v>49</v>
      </c>
      <c r="E157" s="90">
        <f>SUM(E158:E159)</f>
        <v>269.5</v>
      </c>
      <c r="F157" s="187">
        <f t="shared" si="259"/>
        <v>5.5</v>
      </c>
      <c r="G157" s="186">
        <f>SUM(G158:G159)</f>
        <v>64</v>
      </c>
      <c r="H157" s="174">
        <f>SUM(H158:H159)</f>
        <v>50</v>
      </c>
      <c r="I157" s="90">
        <f>SUM(I158:I159)</f>
        <v>574.5</v>
      </c>
      <c r="J157" s="187">
        <f t="shared" si="260"/>
        <v>11.49</v>
      </c>
      <c r="K157" s="186">
        <f>SUM(K158:K159)</f>
        <v>63</v>
      </c>
      <c r="L157" s="174">
        <f>SUM(L158:L159)</f>
        <v>42</v>
      </c>
      <c r="M157" s="90">
        <f>SUM(M158:M159)</f>
        <v>304</v>
      </c>
      <c r="N157" s="187">
        <f t="shared" si="261"/>
        <v>7.2380952380952381</v>
      </c>
      <c r="O157" s="186">
        <f>SUM(O158:O159)</f>
        <v>0</v>
      </c>
      <c r="P157" s="174">
        <f>SUM(P158:P159)</f>
        <v>0</v>
      </c>
      <c r="Q157" s="90">
        <f>SUM(Q158:Q159)</f>
        <v>0</v>
      </c>
      <c r="R157" s="187">
        <f t="shared" si="262"/>
        <v>0</v>
      </c>
      <c r="S157" s="186">
        <f>SUM(S158:S159)</f>
        <v>0</v>
      </c>
      <c r="T157" s="174">
        <f>SUM(T158:T159)</f>
        <v>0</v>
      </c>
      <c r="U157" s="90">
        <f>SUM(U158:U159)</f>
        <v>0</v>
      </c>
      <c r="V157" s="187">
        <f t="shared" si="263"/>
        <v>0</v>
      </c>
      <c r="W157" s="186">
        <f>SUM(W158:W159)</f>
        <v>0</v>
      </c>
      <c r="X157" s="174">
        <f>SUM(X158:X159)</f>
        <v>0</v>
      </c>
      <c r="Y157" s="90">
        <f>SUM(Y158:Y159)</f>
        <v>0</v>
      </c>
      <c r="Z157" s="187">
        <f t="shared" si="264"/>
        <v>0</v>
      </c>
      <c r="AA157" s="186">
        <f>SUM(AA158:AA159)</f>
        <v>0</v>
      </c>
      <c r="AB157" s="174">
        <f>SUM(AB158:AB159)</f>
        <v>0</v>
      </c>
      <c r="AC157" s="90">
        <f>SUM(AC158:AC159)</f>
        <v>0</v>
      </c>
      <c r="AD157" s="187">
        <f t="shared" si="265"/>
        <v>0</v>
      </c>
      <c r="AE157" s="186">
        <f>SUM(AE158:AE159)</f>
        <v>0</v>
      </c>
      <c r="AF157" s="174">
        <f>SUM(AF158:AF159)</f>
        <v>0</v>
      </c>
      <c r="AG157" s="90">
        <f>SUM(AG158:AG159)</f>
        <v>0</v>
      </c>
      <c r="AH157" s="187">
        <f t="shared" si="266"/>
        <v>0</v>
      </c>
      <c r="AI157" s="186">
        <f>SUM(AI158:AI159)</f>
        <v>0</v>
      </c>
      <c r="AJ157" s="174">
        <f>SUM(AJ158:AJ159)</f>
        <v>0</v>
      </c>
      <c r="AK157" s="90">
        <f>SUM(AK158:AK159)</f>
        <v>0</v>
      </c>
      <c r="AL157" s="187">
        <f t="shared" si="267"/>
        <v>0</v>
      </c>
      <c r="AM157" s="186">
        <f>SUM(AM158:AM159)</f>
        <v>0</v>
      </c>
      <c r="AN157" s="174">
        <f>SUM(AN158:AN159)</f>
        <v>0</v>
      </c>
      <c r="AO157" s="90">
        <f>SUM(AO158:AO159)</f>
        <v>0</v>
      </c>
      <c r="AP157" s="187">
        <f t="shared" si="268"/>
        <v>0</v>
      </c>
      <c r="AQ157" s="186">
        <f>SUM(AQ158:AQ159)</f>
        <v>0</v>
      </c>
      <c r="AR157" s="174">
        <f>SUM(AR158:AR159)</f>
        <v>0</v>
      </c>
      <c r="AS157" s="90">
        <f>SUM(AS158:AS159)</f>
        <v>0</v>
      </c>
      <c r="AT157" s="187">
        <f t="shared" si="269"/>
        <v>0</v>
      </c>
      <c r="AU157" s="186">
        <f>SUM(AU158:AU159)</f>
        <v>0</v>
      </c>
      <c r="AV157" s="174">
        <f>SUM(AV158:AV159)</f>
        <v>0</v>
      </c>
      <c r="AW157" s="90">
        <f>SUM(AW158:AW159)</f>
        <v>0</v>
      </c>
      <c r="AX157" s="209">
        <f t="shared" si="270"/>
        <v>0</v>
      </c>
      <c r="AY157" s="302">
        <f t="shared" si="258"/>
        <v>191</v>
      </c>
      <c r="AZ157" s="303">
        <f t="shared" si="258"/>
        <v>141</v>
      </c>
      <c r="BA157" s="303">
        <f t="shared" si="258"/>
        <v>1148</v>
      </c>
      <c r="BB157" s="314">
        <f t="shared" si="271"/>
        <v>8.1418439716312054</v>
      </c>
    </row>
    <row r="158" spans="2:54" ht="14.1" customHeight="1" outlineLevel="1">
      <c r="B158" s="271" t="s">
        <v>118</v>
      </c>
      <c r="C158" s="188">
        <v>57</v>
      </c>
      <c r="D158" s="175">
        <v>42</v>
      </c>
      <c r="E158" s="91">
        <v>241.5</v>
      </c>
      <c r="F158" s="189">
        <f t="shared" si="259"/>
        <v>5.75</v>
      </c>
      <c r="G158" s="188">
        <v>57</v>
      </c>
      <c r="H158" s="175">
        <v>43</v>
      </c>
      <c r="I158" s="91">
        <v>550</v>
      </c>
      <c r="J158" s="189">
        <f t="shared" si="260"/>
        <v>12.790697674418604</v>
      </c>
      <c r="K158" s="188">
        <v>56</v>
      </c>
      <c r="L158" s="175">
        <v>38</v>
      </c>
      <c r="M158" s="91">
        <v>296</v>
      </c>
      <c r="N158" s="189">
        <f t="shared" si="261"/>
        <v>7.7894736842105265</v>
      </c>
      <c r="O158" s="188"/>
      <c r="P158" s="175"/>
      <c r="Q158" s="91"/>
      <c r="R158" s="189">
        <f t="shared" si="262"/>
        <v>0</v>
      </c>
      <c r="S158" s="188"/>
      <c r="T158" s="175"/>
      <c r="U158" s="91"/>
      <c r="V158" s="189">
        <f t="shared" si="263"/>
        <v>0</v>
      </c>
      <c r="W158" s="188"/>
      <c r="X158" s="175"/>
      <c r="Y158" s="91"/>
      <c r="Z158" s="189">
        <f t="shared" si="264"/>
        <v>0</v>
      </c>
      <c r="AA158" s="188"/>
      <c r="AB158" s="175"/>
      <c r="AC158" s="91"/>
      <c r="AD158" s="189">
        <f t="shared" si="265"/>
        <v>0</v>
      </c>
      <c r="AE158" s="188"/>
      <c r="AF158" s="175"/>
      <c r="AG158" s="91"/>
      <c r="AH158" s="189">
        <f t="shared" si="266"/>
        <v>0</v>
      </c>
      <c r="AI158" s="188"/>
      <c r="AJ158" s="175"/>
      <c r="AK158" s="91"/>
      <c r="AL158" s="189">
        <f t="shared" si="267"/>
        <v>0</v>
      </c>
      <c r="AM158" s="188"/>
      <c r="AN158" s="175"/>
      <c r="AO158" s="91"/>
      <c r="AP158" s="189">
        <f t="shared" si="268"/>
        <v>0</v>
      </c>
      <c r="AQ158" s="188"/>
      <c r="AR158" s="175"/>
      <c r="AS158" s="91"/>
      <c r="AT158" s="189">
        <f t="shared" si="269"/>
        <v>0</v>
      </c>
      <c r="AU158" s="188"/>
      <c r="AV158" s="175"/>
      <c r="AW158" s="91"/>
      <c r="AX158" s="210">
        <f t="shared" si="270"/>
        <v>0</v>
      </c>
      <c r="AY158" s="304">
        <f t="shared" si="258"/>
        <v>170</v>
      </c>
      <c r="AZ158" s="305">
        <f t="shared" si="258"/>
        <v>123</v>
      </c>
      <c r="BA158" s="305">
        <f t="shared" si="258"/>
        <v>1087.5</v>
      </c>
      <c r="BB158" s="315">
        <f t="shared" si="271"/>
        <v>8.8414634146341466</v>
      </c>
    </row>
    <row r="159" spans="2:54" ht="14.1" customHeight="1" outlineLevel="1">
      <c r="B159" s="271" t="s">
        <v>154</v>
      </c>
      <c r="C159" s="188">
        <v>7</v>
      </c>
      <c r="D159" s="175">
        <v>7</v>
      </c>
      <c r="E159" s="91">
        <v>28</v>
      </c>
      <c r="F159" s="189">
        <f t="shared" si="259"/>
        <v>4</v>
      </c>
      <c r="G159" s="188">
        <v>7</v>
      </c>
      <c r="H159" s="175">
        <v>7</v>
      </c>
      <c r="I159" s="91">
        <v>24.5</v>
      </c>
      <c r="J159" s="189">
        <f t="shared" si="260"/>
        <v>3.5</v>
      </c>
      <c r="K159" s="188">
        <v>7</v>
      </c>
      <c r="L159" s="175">
        <v>4</v>
      </c>
      <c r="M159" s="91">
        <v>8</v>
      </c>
      <c r="N159" s="189">
        <f t="shared" si="261"/>
        <v>2</v>
      </c>
      <c r="O159" s="188"/>
      <c r="P159" s="175"/>
      <c r="Q159" s="91"/>
      <c r="R159" s="189">
        <f t="shared" si="262"/>
        <v>0</v>
      </c>
      <c r="S159" s="188"/>
      <c r="T159" s="175"/>
      <c r="U159" s="91"/>
      <c r="V159" s="189">
        <f t="shared" si="263"/>
        <v>0</v>
      </c>
      <c r="W159" s="188"/>
      <c r="X159" s="175"/>
      <c r="Y159" s="91"/>
      <c r="Z159" s="189">
        <f t="shared" si="264"/>
        <v>0</v>
      </c>
      <c r="AA159" s="188"/>
      <c r="AB159" s="175"/>
      <c r="AC159" s="91"/>
      <c r="AD159" s="189">
        <f t="shared" si="265"/>
        <v>0</v>
      </c>
      <c r="AE159" s="188"/>
      <c r="AF159" s="175"/>
      <c r="AG159" s="91"/>
      <c r="AH159" s="189">
        <f t="shared" si="266"/>
        <v>0</v>
      </c>
      <c r="AI159" s="188"/>
      <c r="AJ159" s="175"/>
      <c r="AK159" s="91"/>
      <c r="AL159" s="189">
        <f t="shared" si="267"/>
        <v>0</v>
      </c>
      <c r="AM159" s="188"/>
      <c r="AN159" s="175"/>
      <c r="AO159" s="91"/>
      <c r="AP159" s="189">
        <f t="shared" si="268"/>
        <v>0</v>
      </c>
      <c r="AQ159" s="188"/>
      <c r="AR159" s="175"/>
      <c r="AS159" s="91"/>
      <c r="AT159" s="189">
        <f t="shared" si="269"/>
        <v>0</v>
      </c>
      <c r="AU159" s="188"/>
      <c r="AV159" s="175"/>
      <c r="AW159" s="91"/>
      <c r="AX159" s="210">
        <f t="shared" si="270"/>
        <v>0</v>
      </c>
      <c r="AY159" s="304">
        <f t="shared" si="258"/>
        <v>21</v>
      </c>
      <c r="AZ159" s="305">
        <f t="shared" si="258"/>
        <v>18</v>
      </c>
      <c r="BA159" s="305">
        <f t="shared" si="258"/>
        <v>60.5</v>
      </c>
      <c r="BB159" s="315">
        <f t="shared" si="271"/>
        <v>3.3611111111111112</v>
      </c>
    </row>
    <row r="160" spans="2:54" s="76" customFormat="1" ht="14.1" customHeight="1" outlineLevel="1">
      <c r="B160" s="270" t="s">
        <v>38</v>
      </c>
      <c r="C160" s="186">
        <f>SUM(C161:C164)</f>
        <v>18</v>
      </c>
      <c r="D160" s="174">
        <f>SUM(D161:D164)</f>
        <v>9</v>
      </c>
      <c r="E160" s="90">
        <f>SUM(E161:E164)</f>
        <v>44</v>
      </c>
      <c r="F160" s="187">
        <f t="shared" si="259"/>
        <v>4.8888888888888893</v>
      </c>
      <c r="G160" s="186">
        <f>SUM(G161:G164)</f>
        <v>20</v>
      </c>
      <c r="H160" s="174">
        <f>SUM(H161:H164)</f>
        <v>10</v>
      </c>
      <c r="I160" s="90">
        <f>SUM(I161:I164)</f>
        <v>94</v>
      </c>
      <c r="J160" s="187">
        <f t="shared" si="260"/>
        <v>9.4</v>
      </c>
      <c r="K160" s="186">
        <f>SUM(K161:K164)</f>
        <v>20</v>
      </c>
      <c r="L160" s="174">
        <f>SUM(L161:L164)</f>
        <v>2</v>
      </c>
      <c r="M160" s="90">
        <f>SUM(M161:M164)</f>
        <v>10.5</v>
      </c>
      <c r="N160" s="187">
        <f t="shared" si="261"/>
        <v>5.25</v>
      </c>
      <c r="O160" s="186">
        <f>SUM(O161:O164)</f>
        <v>0</v>
      </c>
      <c r="P160" s="174">
        <f>SUM(P161:P164)</f>
        <v>0</v>
      </c>
      <c r="Q160" s="90">
        <f>SUM(Q161:Q164)</f>
        <v>0</v>
      </c>
      <c r="R160" s="187">
        <f t="shared" si="262"/>
        <v>0</v>
      </c>
      <c r="S160" s="186">
        <f>SUM(S161:S164)</f>
        <v>0</v>
      </c>
      <c r="T160" s="174">
        <f>SUM(T161:T164)</f>
        <v>0</v>
      </c>
      <c r="U160" s="90">
        <f>SUM(U161:U164)</f>
        <v>0</v>
      </c>
      <c r="V160" s="187">
        <f t="shared" si="263"/>
        <v>0</v>
      </c>
      <c r="W160" s="186">
        <f>SUM(W161:W164)</f>
        <v>0</v>
      </c>
      <c r="X160" s="174">
        <f>SUM(X161:X164)</f>
        <v>0</v>
      </c>
      <c r="Y160" s="90">
        <f>SUM(Y161:Y164)</f>
        <v>0</v>
      </c>
      <c r="Z160" s="187">
        <f t="shared" si="264"/>
        <v>0</v>
      </c>
      <c r="AA160" s="186">
        <f>SUM(AA161:AA164)</f>
        <v>0</v>
      </c>
      <c r="AB160" s="174">
        <f>SUM(AB161:AB164)</f>
        <v>0</v>
      </c>
      <c r="AC160" s="90">
        <f>SUM(AC161:AC164)</f>
        <v>0</v>
      </c>
      <c r="AD160" s="187">
        <f t="shared" si="265"/>
        <v>0</v>
      </c>
      <c r="AE160" s="186">
        <f>SUM(AE161:AE164)</f>
        <v>0</v>
      </c>
      <c r="AF160" s="174">
        <f>SUM(AF161:AF164)</f>
        <v>0</v>
      </c>
      <c r="AG160" s="90">
        <f>SUM(AG161:AG164)</f>
        <v>0</v>
      </c>
      <c r="AH160" s="187">
        <f t="shared" si="266"/>
        <v>0</v>
      </c>
      <c r="AI160" s="186">
        <f>SUM(AI161:AI164)</f>
        <v>0</v>
      </c>
      <c r="AJ160" s="174">
        <f>SUM(AJ161:AJ164)</f>
        <v>0</v>
      </c>
      <c r="AK160" s="90">
        <f>SUM(AK161:AK164)</f>
        <v>0</v>
      </c>
      <c r="AL160" s="187">
        <f t="shared" si="267"/>
        <v>0</v>
      </c>
      <c r="AM160" s="186">
        <f>SUM(AM161:AM164)</f>
        <v>0</v>
      </c>
      <c r="AN160" s="174">
        <f>SUM(AN161:AN164)</f>
        <v>0</v>
      </c>
      <c r="AO160" s="90">
        <f>SUM(AO161:AO164)</f>
        <v>0</v>
      </c>
      <c r="AP160" s="187">
        <f t="shared" si="268"/>
        <v>0</v>
      </c>
      <c r="AQ160" s="186">
        <f>SUM(AQ161:AQ164)</f>
        <v>0</v>
      </c>
      <c r="AR160" s="174">
        <f>SUM(AR161:AR164)</f>
        <v>0</v>
      </c>
      <c r="AS160" s="90">
        <f>SUM(AS161:AS164)</f>
        <v>0</v>
      </c>
      <c r="AT160" s="187">
        <f t="shared" si="269"/>
        <v>0</v>
      </c>
      <c r="AU160" s="186">
        <f>SUM(AU161:AU164)</f>
        <v>0</v>
      </c>
      <c r="AV160" s="174">
        <f>SUM(AV161:AV164)</f>
        <v>0</v>
      </c>
      <c r="AW160" s="90">
        <f>SUM(AW161:AW164)</f>
        <v>0</v>
      </c>
      <c r="AX160" s="209">
        <f t="shared" si="270"/>
        <v>0</v>
      </c>
      <c r="AY160" s="302">
        <f t="shared" si="258"/>
        <v>58</v>
      </c>
      <c r="AZ160" s="303">
        <f t="shared" si="258"/>
        <v>21</v>
      </c>
      <c r="BA160" s="303">
        <f t="shared" si="258"/>
        <v>148.5</v>
      </c>
      <c r="BB160" s="314">
        <f t="shared" si="271"/>
        <v>7.0714285714285712</v>
      </c>
    </row>
    <row r="161" spans="2:54" ht="14.1" customHeight="1" outlineLevel="1">
      <c r="B161" s="271" t="s">
        <v>165</v>
      </c>
      <c r="C161" s="188">
        <v>5</v>
      </c>
      <c r="D161" s="175">
        <v>3</v>
      </c>
      <c r="E161" s="257">
        <f>13-7.5</f>
        <v>5.5</v>
      </c>
      <c r="F161" s="189">
        <f t="shared" si="259"/>
        <v>1.8333333333333333</v>
      </c>
      <c r="G161" s="188">
        <v>7</v>
      </c>
      <c r="H161" s="175">
        <v>3</v>
      </c>
      <c r="I161" s="91">
        <v>11</v>
      </c>
      <c r="J161" s="189">
        <f t="shared" si="260"/>
        <v>3.6666666666666665</v>
      </c>
      <c r="K161" s="188">
        <v>7</v>
      </c>
      <c r="L161" s="175">
        <v>0</v>
      </c>
      <c r="M161" s="91">
        <v>0</v>
      </c>
      <c r="N161" s="189">
        <f t="shared" si="261"/>
        <v>0</v>
      </c>
      <c r="O161" s="188"/>
      <c r="P161" s="175"/>
      <c r="Q161" s="91"/>
      <c r="R161" s="189">
        <f t="shared" si="262"/>
        <v>0</v>
      </c>
      <c r="S161" s="188"/>
      <c r="T161" s="175"/>
      <c r="U161" s="91"/>
      <c r="V161" s="189">
        <f t="shared" si="263"/>
        <v>0</v>
      </c>
      <c r="W161" s="188"/>
      <c r="X161" s="175"/>
      <c r="Y161" s="91"/>
      <c r="Z161" s="189">
        <f t="shared" si="264"/>
        <v>0</v>
      </c>
      <c r="AA161" s="188"/>
      <c r="AB161" s="175"/>
      <c r="AC161" s="91"/>
      <c r="AD161" s="189">
        <f t="shared" si="265"/>
        <v>0</v>
      </c>
      <c r="AE161" s="188"/>
      <c r="AF161" s="175"/>
      <c r="AG161" s="91"/>
      <c r="AH161" s="189">
        <f t="shared" si="266"/>
        <v>0</v>
      </c>
      <c r="AI161" s="188"/>
      <c r="AJ161" s="175"/>
      <c r="AK161" s="91"/>
      <c r="AL161" s="189">
        <f t="shared" si="267"/>
        <v>0</v>
      </c>
      <c r="AM161" s="188"/>
      <c r="AN161" s="175"/>
      <c r="AO161" s="91"/>
      <c r="AP161" s="189">
        <f t="shared" si="268"/>
        <v>0</v>
      </c>
      <c r="AQ161" s="188"/>
      <c r="AR161" s="175"/>
      <c r="AS161" s="91"/>
      <c r="AT161" s="189">
        <f t="shared" si="269"/>
        <v>0</v>
      </c>
      <c r="AU161" s="188"/>
      <c r="AV161" s="175"/>
      <c r="AW161" s="91"/>
      <c r="AX161" s="210">
        <f t="shared" si="270"/>
        <v>0</v>
      </c>
      <c r="AY161" s="304">
        <f t="shared" si="258"/>
        <v>19</v>
      </c>
      <c r="AZ161" s="305">
        <f t="shared" si="258"/>
        <v>6</v>
      </c>
      <c r="BA161" s="305">
        <f t="shared" si="258"/>
        <v>16.5</v>
      </c>
      <c r="BB161" s="315">
        <f t="shared" si="271"/>
        <v>2.75</v>
      </c>
    </row>
    <row r="162" spans="2:54" ht="14.1" customHeight="1" outlineLevel="1">
      <c r="B162" s="271" t="s">
        <v>170</v>
      </c>
      <c r="C162" s="188">
        <v>3</v>
      </c>
      <c r="D162" s="175">
        <v>0</v>
      </c>
      <c r="E162" s="91">
        <v>0</v>
      </c>
      <c r="F162" s="189">
        <f t="shared" si="259"/>
        <v>0</v>
      </c>
      <c r="G162" s="188">
        <v>3</v>
      </c>
      <c r="H162" s="175">
        <v>1</v>
      </c>
      <c r="I162" s="91">
        <v>2.5</v>
      </c>
      <c r="J162" s="189">
        <f t="shared" si="260"/>
        <v>2.5</v>
      </c>
      <c r="K162" s="188">
        <v>3</v>
      </c>
      <c r="L162" s="175">
        <v>0</v>
      </c>
      <c r="M162" s="91">
        <v>0</v>
      </c>
      <c r="N162" s="189">
        <f t="shared" si="261"/>
        <v>0</v>
      </c>
      <c r="O162" s="188"/>
      <c r="P162" s="175"/>
      <c r="Q162" s="91"/>
      <c r="R162" s="189">
        <f t="shared" si="262"/>
        <v>0</v>
      </c>
      <c r="S162" s="188"/>
      <c r="T162" s="175"/>
      <c r="U162" s="91"/>
      <c r="V162" s="189">
        <f t="shared" si="263"/>
        <v>0</v>
      </c>
      <c r="W162" s="188"/>
      <c r="X162" s="175"/>
      <c r="Y162" s="91"/>
      <c r="Z162" s="189">
        <f t="shared" si="264"/>
        <v>0</v>
      </c>
      <c r="AA162" s="188"/>
      <c r="AB162" s="175"/>
      <c r="AC162" s="91"/>
      <c r="AD162" s="189">
        <f t="shared" si="265"/>
        <v>0</v>
      </c>
      <c r="AE162" s="188"/>
      <c r="AF162" s="175"/>
      <c r="AG162" s="91"/>
      <c r="AH162" s="189">
        <f t="shared" si="266"/>
        <v>0</v>
      </c>
      <c r="AI162" s="188"/>
      <c r="AJ162" s="175"/>
      <c r="AK162" s="91"/>
      <c r="AL162" s="189">
        <f t="shared" si="267"/>
        <v>0</v>
      </c>
      <c r="AM162" s="188"/>
      <c r="AN162" s="175"/>
      <c r="AO162" s="91"/>
      <c r="AP162" s="189">
        <f t="shared" si="268"/>
        <v>0</v>
      </c>
      <c r="AQ162" s="188"/>
      <c r="AR162" s="175"/>
      <c r="AS162" s="91"/>
      <c r="AT162" s="189">
        <f t="shared" si="269"/>
        <v>0</v>
      </c>
      <c r="AU162" s="188"/>
      <c r="AV162" s="175"/>
      <c r="AW162" s="91"/>
      <c r="AX162" s="210">
        <f t="shared" si="270"/>
        <v>0</v>
      </c>
      <c r="AY162" s="304">
        <f t="shared" si="258"/>
        <v>9</v>
      </c>
      <c r="AZ162" s="305">
        <f t="shared" si="258"/>
        <v>1</v>
      </c>
      <c r="BA162" s="305">
        <f t="shared" si="258"/>
        <v>2.5</v>
      </c>
      <c r="BB162" s="315">
        <f t="shared" si="271"/>
        <v>2.5</v>
      </c>
    </row>
    <row r="163" spans="2:54" ht="14.1" customHeight="1" outlineLevel="1">
      <c r="B163" s="271" t="s">
        <v>169</v>
      </c>
      <c r="C163" s="188">
        <v>5</v>
      </c>
      <c r="D163" s="175">
        <v>1</v>
      </c>
      <c r="E163" s="91">
        <v>4</v>
      </c>
      <c r="F163" s="189">
        <f t="shared" si="259"/>
        <v>4</v>
      </c>
      <c r="G163" s="188">
        <v>5</v>
      </c>
      <c r="H163" s="175">
        <v>1</v>
      </c>
      <c r="I163" s="91">
        <v>8</v>
      </c>
      <c r="J163" s="189">
        <f t="shared" si="260"/>
        <v>8</v>
      </c>
      <c r="K163" s="188">
        <v>5</v>
      </c>
      <c r="L163" s="175">
        <v>0</v>
      </c>
      <c r="M163" s="91">
        <v>0</v>
      </c>
      <c r="N163" s="189">
        <f t="shared" si="261"/>
        <v>0</v>
      </c>
      <c r="O163" s="188"/>
      <c r="P163" s="175"/>
      <c r="Q163" s="91"/>
      <c r="R163" s="189">
        <f t="shared" si="262"/>
        <v>0</v>
      </c>
      <c r="S163" s="188"/>
      <c r="T163" s="175"/>
      <c r="U163" s="91"/>
      <c r="V163" s="189">
        <f t="shared" si="263"/>
        <v>0</v>
      </c>
      <c r="W163" s="188"/>
      <c r="X163" s="175"/>
      <c r="Y163" s="91"/>
      <c r="Z163" s="189">
        <f t="shared" si="264"/>
        <v>0</v>
      </c>
      <c r="AA163" s="188"/>
      <c r="AB163" s="175"/>
      <c r="AC163" s="91"/>
      <c r="AD163" s="189">
        <f t="shared" si="265"/>
        <v>0</v>
      </c>
      <c r="AE163" s="188"/>
      <c r="AF163" s="175"/>
      <c r="AG163" s="91"/>
      <c r="AH163" s="189">
        <f t="shared" si="266"/>
        <v>0</v>
      </c>
      <c r="AI163" s="188"/>
      <c r="AJ163" s="175"/>
      <c r="AK163" s="91"/>
      <c r="AL163" s="189">
        <f t="shared" si="267"/>
        <v>0</v>
      </c>
      <c r="AM163" s="188"/>
      <c r="AN163" s="175"/>
      <c r="AO163" s="91"/>
      <c r="AP163" s="189">
        <f t="shared" si="268"/>
        <v>0</v>
      </c>
      <c r="AQ163" s="188"/>
      <c r="AR163" s="175"/>
      <c r="AS163" s="91"/>
      <c r="AT163" s="189">
        <f t="shared" si="269"/>
        <v>0</v>
      </c>
      <c r="AU163" s="188"/>
      <c r="AV163" s="175"/>
      <c r="AW163" s="91"/>
      <c r="AX163" s="210">
        <f t="shared" si="270"/>
        <v>0</v>
      </c>
      <c r="AY163" s="304">
        <f t="shared" si="258"/>
        <v>15</v>
      </c>
      <c r="AZ163" s="305">
        <f t="shared" si="258"/>
        <v>2</v>
      </c>
      <c r="BA163" s="305">
        <f t="shared" si="258"/>
        <v>12</v>
      </c>
      <c r="BB163" s="315">
        <f t="shared" si="271"/>
        <v>6</v>
      </c>
    </row>
    <row r="164" spans="2:54" ht="14.1" customHeight="1" outlineLevel="1">
      <c r="B164" s="271" t="s">
        <v>166</v>
      </c>
      <c r="C164" s="188">
        <v>5</v>
      </c>
      <c r="D164" s="175">
        <v>5</v>
      </c>
      <c r="E164" s="91">
        <v>34.5</v>
      </c>
      <c r="F164" s="189">
        <f t="shared" si="259"/>
        <v>6.9</v>
      </c>
      <c r="G164" s="188">
        <v>5</v>
      </c>
      <c r="H164" s="175">
        <v>5</v>
      </c>
      <c r="I164" s="91">
        <v>72.5</v>
      </c>
      <c r="J164" s="189">
        <f t="shared" si="260"/>
        <v>14.5</v>
      </c>
      <c r="K164" s="188">
        <v>5</v>
      </c>
      <c r="L164" s="175">
        <v>2</v>
      </c>
      <c r="M164" s="91">
        <v>10.5</v>
      </c>
      <c r="N164" s="189">
        <f t="shared" si="261"/>
        <v>5.25</v>
      </c>
      <c r="O164" s="188"/>
      <c r="P164" s="175"/>
      <c r="Q164" s="91"/>
      <c r="R164" s="189">
        <f t="shared" si="262"/>
        <v>0</v>
      </c>
      <c r="S164" s="188"/>
      <c r="T164" s="175"/>
      <c r="U164" s="91"/>
      <c r="V164" s="189">
        <f t="shared" si="263"/>
        <v>0</v>
      </c>
      <c r="W164" s="188"/>
      <c r="X164" s="175"/>
      <c r="Y164" s="91"/>
      <c r="Z164" s="189">
        <f t="shared" si="264"/>
        <v>0</v>
      </c>
      <c r="AA164" s="188"/>
      <c r="AB164" s="175"/>
      <c r="AC164" s="91"/>
      <c r="AD164" s="189">
        <f t="shared" si="265"/>
        <v>0</v>
      </c>
      <c r="AE164" s="188"/>
      <c r="AF164" s="175"/>
      <c r="AG164" s="91"/>
      <c r="AH164" s="189">
        <f t="shared" si="266"/>
        <v>0</v>
      </c>
      <c r="AI164" s="188"/>
      <c r="AJ164" s="175"/>
      <c r="AK164" s="91"/>
      <c r="AL164" s="189">
        <f t="shared" si="267"/>
        <v>0</v>
      </c>
      <c r="AM164" s="188"/>
      <c r="AN164" s="175"/>
      <c r="AO164" s="91"/>
      <c r="AP164" s="189">
        <f t="shared" si="268"/>
        <v>0</v>
      </c>
      <c r="AQ164" s="188"/>
      <c r="AR164" s="175"/>
      <c r="AS164" s="91"/>
      <c r="AT164" s="189">
        <f t="shared" si="269"/>
        <v>0</v>
      </c>
      <c r="AU164" s="188"/>
      <c r="AV164" s="175"/>
      <c r="AW164" s="91"/>
      <c r="AX164" s="210">
        <f t="shared" si="270"/>
        <v>0</v>
      </c>
      <c r="AY164" s="304">
        <f t="shared" si="258"/>
        <v>15</v>
      </c>
      <c r="AZ164" s="305">
        <f t="shared" si="258"/>
        <v>12</v>
      </c>
      <c r="BA164" s="305">
        <f t="shared" si="258"/>
        <v>117.5</v>
      </c>
      <c r="BB164" s="315">
        <f t="shared" si="271"/>
        <v>9.7916666666666661</v>
      </c>
    </row>
    <row r="165" spans="2:54" s="66" customFormat="1">
      <c r="B165" s="272" t="s">
        <v>96</v>
      </c>
      <c r="C165" s="190">
        <f>SUM(C166,C169,C173)</f>
        <v>56</v>
      </c>
      <c r="D165" s="176">
        <f>SUM(D166,D169,D173)</f>
        <v>25</v>
      </c>
      <c r="E165" s="89">
        <f>SUM(E166,E169,E173)</f>
        <v>270.5</v>
      </c>
      <c r="F165" s="191">
        <f t="shared" si="259"/>
        <v>10.82</v>
      </c>
      <c r="G165" s="190">
        <f>SUM(G166,G169,G173)</f>
        <v>56</v>
      </c>
      <c r="H165" s="176">
        <f>SUM(H166,H169,H173)</f>
        <v>37</v>
      </c>
      <c r="I165" s="89">
        <f>SUM(I166,I169,I173)</f>
        <v>404</v>
      </c>
      <c r="J165" s="191">
        <f t="shared" si="260"/>
        <v>10.918918918918919</v>
      </c>
      <c r="K165" s="190">
        <f>SUM(K166,K169,K173)</f>
        <v>56</v>
      </c>
      <c r="L165" s="176">
        <f>SUM(L166,L169,L173)</f>
        <v>27</v>
      </c>
      <c r="M165" s="89">
        <f>SUM(M166,M169,M173)</f>
        <v>211</v>
      </c>
      <c r="N165" s="191">
        <f t="shared" si="261"/>
        <v>7.8148148148148149</v>
      </c>
      <c r="O165" s="190">
        <f>SUM(O166,O169,O173)</f>
        <v>0</v>
      </c>
      <c r="P165" s="176">
        <f>SUM(P166,P169,P173)</f>
        <v>0</v>
      </c>
      <c r="Q165" s="89">
        <f>SUM(Q166,Q169,Q173)</f>
        <v>0</v>
      </c>
      <c r="R165" s="191">
        <f t="shared" si="262"/>
        <v>0</v>
      </c>
      <c r="S165" s="190">
        <f>SUM(S166,S169,S173)</f>
        <v>0</v>
      </c>
      <c r="T165" s="176">
        <f>SUM(T166,T169,T173)</f>
        <v>0</v>
      </c>
      <c r="U165" s="89">
        <f>SUM(U166,U169,U173)</f>
        <v>0</v>
      </c>
      <c r="V165" s="191">
        <f t="shared" si="263"/>
        <v>0</v>
      </c>
      <c r="W165" s="190">
        <f>SUM(W166,W169,W173)</f>
        <v>0</v>
      </c>
      <c r="X165" s="176">
        <f>SUM(X166,X169,X173)</f>
        <v>0</v>
      </c>
      <c r="Y165" s="89">
        <f>SUM(Y166,Y169,Y173)</f>
        <v>0</v>
      </c>
      <c r="Z165" s="191">
        <f t="shared" si="264"/>
        <v>0</v>
      </c>
      <c r="AA165" s="190">
        <f>SUM(AA166,AA169,AA173)</f>
        <v>0</v>
      </c>
      <c r="AB165" s="176">
        <f>SUM(AB166,AB169,AB173)</f>
        <v>0</v>
      </c>
      <c r="AC165" s="89">
        <f>SUM(AC166,AC169,AC173)</f>
        <v>0</v>
      </c>
      <c r="AD165" s="191">
        <f t="shared" si="265"/>
        <v>0</v>
      </c>
      <c r="AE165" s="190">
        <f>SUM(AE166,AE169,AE173)</f>
        <v>0</v>
      </c>
      <c r="AF165" s="176">
        <f>SUM(AF166,AF169,AF173)</f>
        <v>0</v>
      </c>
      <c r="AG165" s="89">
        <f>SUM(AG166,AG169,AG173)</f>
        <v>0</v>
      </c>
      <c r="AH165" s="191">
        <f t="shared" si="266"/>
        <v>0</v>
      </c>
      <c r="AI165" s="190">
        <f>SUM(AI166,AI169,AI173)</f>
        <v>0</v>
      </c>
      <c r="AJ165" s="176">
        <f>SUM(AJ166,AJ169,AJ173)</f>
        <v>0</v>
      </c>
      <c r="AK165" s="89">
        <f>SUM(AK166,AK169,AK173)</f>
        <v>0</v>
      </c>
      <c r="AL165" s="191">
        <f t="shared" si="267"/>
        <v>0</v>
      </c>
      <c r="AM165" s="190">
        <f>SUM(AM166,AM169,AM173)</f>
        <v>0</v>
      </c>
      <c r="AN165" s="176">
        <f>SUM(AN166,AN169,AN173)</f>
        <v>0</v>
      </c>
      <c r="AO165" s="89">
        <f>SUM(AO166,AO169,AO173)</f>
        <v>0</v>
      </c>
      <c r="AP165" s="191">
        <f t="shared" si="268"/>
        <v>0</v>
      </c>
      <c r="AQ165" s="190">
        <f>SUM(AQ166,AQ169,AQ173)</f>
        <v>0</v>
      </c>
      <c r="AR165" s="176">
        <f>SUM(AR166,AR169,AR173)</f>
        <v>0</v>
      </c>
      <c r="AS165" s="89">
        <f>SUM(AS166,AS169,AS173)</f>
        <v>0</v>
      </c>
      <c r="AT165" s="191">
        <f t="shared" si="269"/>
        <v>0</v>
      </c>
      <c r="AU165" s="190">
        <f>SUM(AU166,AU169,AU173)</f>
        <v>0</v>
      </c>
      <c r="AV165" s="176">
        <f>SUM(AV166,AV169,AV173)</f>
        <v>0</v>
      </c>
      <c r="AW165" s="89">
        <f>SUM(AW166,AW169,AW173)</f>
        <v>0</v>
      </c>
      <c r="AX165" s="211">
        <f t="shared" si="270"/>
        <v>0</v>
      </c>
      <c r="AY165" s="306">
        <f t="shared" si="258"/>
        <v>168</v>
      </c>
      <c r="AZ165" s="307">
        <f t="shared" si="258"/>
        <v>89</v>
      </c>
      <c r="BA165" s="307">
        <f t="shared" si="258"/>
        <v>885.5</v>
      </c>
      <c r="BB165" s="316">
        <f t="shared" si="271"/>
        <v>9.9494382022471903</v>
      </c>
    </row>
    <row r="166" spans="2:54" s="76" customFormat="1" ht="14.1" customHeight="1" outlineLevel="1">
      <c r="B166" s="270" t="s">
        <v>95</v>
      </c>
      <c r="C166" s="192">
        <f>SUM(C167:C168)</f>
        <v>13</v>
      </c>
      <c r="D166" s="177">
        <f>SUM(D167:D168)</f>
        <v>7</v>
      </c>
      <c r="E166" s="69">
        <f>SUM(E167:E168)</f>
        <v>58.5</v>
      </c>
      <c r="F166" s="193">
        <f t="shared" si="259"/>
        <v>8.3571428571428577</v>
      </c>
      <c r="G166" s="192">
        <f>SUM(G167:G168)</f>
        <v>13</v>
      </c>
      <c r="H166" s="177">
        <f>SUM(H167:H168)</f>
        <v>3</v>
      </c>
      <c r="I166" s="69">
        <f>SUM(I167:I168)</f>
        <v>30.5</v>
      </c>
      <c r="J166" s="193">
        <f t="shared" si="260"/>
        <v>10.166666666666666</v>
      </c>
      <c r="K166" s="192">
        <f>SUM(K167:K168)</f>
        <v>13</v>
      </c>
      <c r="L166" s="177">
        <f>SUM(L167:L168)</f>
        <v>3</v>
      </c>
      <c r="M166" s="69">
        <f>SUM(M167:M168)</f>
        <v>17.5</v>
      </c>
      <c r="N166" s="193">
        <f t="shared" si="261"/>
        <v>5.833333333333333</v>
      </c>
      <c r="O166" s="192">
        <f>SUM(O167:O168)</f>
        <v>0</v>
      </c>
      <c r="P166" s="177">
        <f>SUM(P167:P168)</f>
        <v>0</v>
      </c>
      <c r="Q166" s="69">
        <f>SUM(Q167:Q168)</f>
        <v>0</v>
      </c>
      <c r="R166" s="193">
        <f t="shared" si="262"/>
        <v>0</v>
      </c>
      <c r="S166" s="192">
        <f>SUM(S167:S168)</f>
        <v>0</v>
      </c>
      <c r="T166" s="177">
        <f>SUM(T167:T168)</f>
        <v>0</v>
      </c>
      <c r="U166" s="69">
        <f>SUM(U167:U168)</f>
        <v>0</v>
      </c>
      <c r="V166" s="193">
        <f t="shared" si="263"/>
        <v>0</v>
      </c>
      <c r="W166" s="192">
        <f>SUM(W167:W168)</f>
        <v>0</v>
      </c>
      <c r="X166" s="177">
        <f>SUM(X167:X168)</f>
        <v>0</v>
      </c>
      <c r="Y166" s="69">
        <f>SUM(Y167:Y168)</f>
        <v>0</v>
      </c>
      <c r="Z166" s="193">
        <f t="shared" si="264"/>
        <v>0</v>
      </c>
      <c r="AA166" s="192">
        <f>SUM(AA167:AA168)</f>
        <v>0</v>
      </c>
      <c r="AB166" s="177">
        <f>SUM(AB167:AB168)</f>
        <v>0</v>
      </c>
      <c r="AC166" s="69">
        <f>SUM(AC167:AC168)</f>
        <v>0</v>
      </c>
      <c r="AD166" s="193">
        <f t="shared" si="265"/>
        <v>0</v>
      </c>
      <c r="AE166" s="192">
        <f>SUM(AE167:AE168)</f>
        <v>0</v>
      </c>
      <c r="AF166" s="177">
        <f>SUM(AF167:AF168)</f>
        <v>0</v>
      </c>
      <c r="AG166" s="69">
        <f>SUM(AG167:AG168)</f>
        <v>0</v>
      </c>
      <c r="AH166" s="193">
        <f t="shared" si="266"/>
        <v>0</v>
      </c>
      <c r="AI166" s="192">
        <f>SUM(AI167:AI168)</f>
        <v>0</v>
      </c>
      <c r="AJ166" s="177">
        <f>SUM(AJ167:AJ168)</f>
        <v>0</v>
      </c>
      <c r="AK166" s="69">
        <f>SUM(AK167:AK168)</f>
        <v>0</v>
      </c>
      <c r="AL166" s="193">
        <f t="shared" si="267"/>
        <v>0</v>
      </c>
      <c r="AM166" s="192">
        <f>SUM(AM167:AM168)</f>
        <v>0</v>
      </c>
      <c r="AN166" s="177">
        <f>SUM(AN167:AN168)</f>
        <v>0</v>
      </c>
      <c r="AO166" s="69">
        <f>SUM(AO167:AO168)</f>
        <v>0</v>
      </c>
      <c r="AP166" s="193">
        <f t="shared" si="268"/>
        <v>0</v>
      </c>
      <c r="AQ166" s="192">
        <f>SUM(AQ167:AQ168)</f>
        <v>0</v>
      </c>
      <c r="AR166" s="177">
        <f>SUM(AR167:AR168)</f>
        <v>0</v>
      </c>
      <c r="AS166" s="69">
        <f>SUM(AS167:AS168)</f>
        <v>0</v>
      </c>
      <c r="AT166" s="193">
        <f t="shared" si="269"/>
        <v>0</v>
      </c>
      <c r="AU166" s="192">
        <f>SUM(AU167:AU168)</f>
        <v>0</v>
      </c>
      <c r="AV166" s="177">
        <f>SUM(AV167:AV168)</f>
        <v>0</v>
      </c>
      <c r="AW166" s="69">
        <f>SUM(AW167:AW168)</f>
        <v>0</v>
      </c>
      <c r="AX166" s="212">
        <f t="shared" si="270"/>
        <v>0</v>
      </c>
      <c r="AY166" s="302">
        <f t="shared" si="258"/>
        <v>39</v>
      </c>
      <c r="AZ166" s="303">
        <f t="shared" si="258"/>
        <v>13</v>
      </c>
      <c r="BA166" s="303">
        <f t="shared" si="258"/>
        <v>106.5</v>
      </c>
      <c r="BB166" s="314">
        <f t="shared" si="271"/>
        <v>8.1923076923076916</v>
      </c>
    </row>
    <row r="167" spans="2:54" ht="14.1" customHeight="1" outlineLevel="1">
      <c r="B167" s="271" t="s">
        <v>157</v>
      </c>
      <c r="C167" s="194">
        <v>10</v>
      </c>
      <c r="D167" s="175">
        <v>7</v>
      </c>
      <c r="E167" s="67">
        <v>58.5</v>
      </c>
      <c r="F167" s="195">
        <f>IFERROR(E167/D167,0)</f>
        <v>8.3571428571428577</v>
      </c>
      <c r="G167" s="194">
        <v>10</v>
      </c>
      <c r="H167" s="175">
        <v>3</v>
      </c>
      <c r="I167" s="67">
        <v>30.5</v>
      </c>
      <c r="J167" s="195">
        <f>IFERROR(I167/H167,0)</f>
        <v>10.166666666666666</v>
      </c>
      <c r="K167" s="194">
        <v>10</v>
      </c>
      <c r="L167" s="175">
        <v>3</v>
      </c>
      <c r="M167" s="67">
        <v>17.5</v>
      </c>
      <c r="N167" s="195">
        <f>IFERROR(M167/L167,0)</f>
        <v>5.833333333333333</v>
      </c>
      <c r="O167" s="194"/>
      <c r="P167" s="175"/>
      <c r="Q167" s="67"/>
      <c r="R167" s="195">
        <f>IFERROR(Q167/P167,0)</f>
        <v>0</v>
      </c>
      <c r="S167" s="194"/>
      <c r="T167" s="175"/>
      <c r="U167" s="67"/>
      <c r="V167" s="195">
        <f>IFERROR(U167/T167,0)</f>
        <v>0</v>
      </c>
      <c r="W167" s="194"/>
      <c r="X167" s="175"/>
      <c r="Y167" s="67"/>
      <c r="Z167" s="195">
        <f>IFERROR(Y167/X167,0)</f>
        <v>0</v>
      </c>
      <c r="AA167" s="194"/>
      <c r="AB167" s="175"/>
      <c r="AC167" s="67"/>
      <c r="AD167" s="195">
        <f>IFERROR(AC167/AB167,0)</f>
        <v>0</v>
      </c>
      <c r="AE167" s="194"/>
      <c r="AF167" s="175"/>
      <c r="AG167" s="67"/>
      <c r="AH167" s="195">
        <f>IFERROR(AG167/AF167,0)</f>
        <v>0</v>
      </c>
      <c r="AI167" s="194"/>
      <c r="AJ167" s="175"/>
      <c r="AK167" s="67"/>
      <c r="AL167" s="195">
        <f>IFERROR(AK167/AJ167,0)</f>
        <v>0</v>
      </c>
      <c r="AM167" s="194"/>
      <c r="AN167" s="175"/>
      <c r="AO167" s="67"/>
      <c r="AP167" s="195">
        <f>IFERROR(AO167/AN167,0)</f>
        <v>0</v>
      </c>
      <c r="AQ167" s="194"/>
      <c r="AR167" s="175"/>
      <c r="AS167" s="67"/>
      <c r="AT167" s="195">
        <f>IFERROR(AS167/AR167,0)</f>
        <v>0</v>
      </c>
      <c r="AU167" s="194"/>
      <c r="AV167" s="175"/>
      <c r="AW167" s="67"/>
      <c r="AX167" s="213">
        <f>IFERROR(AW167/AV167,0)</f>
        <v>0</v>
      </c>
      <c r="AY167" s="304">
        <f t="shared" si="258"/>
        <v>30</v>
      </c>
      <c r="AZ167" s="305">
        <f t="shared" si="258"/>
        <v>13</v>
      </c>
      <c r="BA167" s="305">
        <f t="shared" si="258"/>
        <v>106.5</v>
      </c>
      <c r="BB167" s="317">
        <f t="shared" si="271"/>
        <v>8.1923076923076916</v>
      </c>
    </row>
    <row r="168" spans="2:54" ht="14.1" customHeight="1" outlineLevel="1">
      <c r="B168" s="271" t="s">
        <v>173</v>
      </c>
      <c r="C168" s="194">
        <v>3</v>
      </c>
      <c r="D168" s="175">
        <v>0</v>
      </c>
      <c r="E168" s="67">
        <v>0</v>
      </c>
      <c r="F168" s="195">
        <f>IFERROR(E168/D168,0)</f>
        <v>0</v>
      </c>
      <c r="G168" s="194">
        <v>3</v>
      </c>
      <c r="H168" s="175">
        <v>0</v>
      </c>
      <c r="I168" s="67">
        <v>0</v>
      </c>
      <c r="J168" s="195">
        <f>IFERROR(I168/H168,0)</f>
        <v>0</v>
      </c>
      <c r="K168" s="194">
        <v>3</v>
      </c>
      <c r="L168" s="175">
        <v>0</v>
      </c>
      <c r="M168" s="67">
        <v>0</v>
      </c>
      <c r="N168" s="195">
        <f>IFERROR(M168/L168,0)</f>
        <v>0</v>
      </c>
      <c r="O168" s="194"/>
      <c r="P168" s="175"/>
      <c r="Q168" s="67"/>
      <c r="R168" s="195">
        <f>IFERROR(Q168/P168,0)</f>
        <v>0</v>
      </c>
      <c r="S168" s="194"/>
      <c r="T168" s="175"/>
      <c r="U168" s="67"/>
      <c r="V168" s="195">
        <f>IFERROR(U168/T168,0)</f>
        <v>0</v>
      </c>
      <c r="W168" s="194"/>
      <c r="X168" s="175"/>
      <c r="Y168" s="67"/>
      <c r="Z168" s="195">
        <f>IFERROR(Y168/X168,0)</f>
        <v>0</v>
      </c>
      <c r="AA168" s="194"/>
      <c r="AB168" s="175"/>
      <c r="AC168" s="67"/>
      <c r="AD168" s="195">
        <f>IFERROR(AC168/AB168,0)</f>
        <v>0</v>
      </c>
      <c r="AE168" s="194"/>
      <c r="AF168" s="175"/>
      <c r="AG168" s="67"/>
      <c r="AH168" s="195">
        <f>IFERROR(AG168/AF168,0)</f>
        <v>0</v>
      </c>
      <c r="AI168" s="194"/>
      <c r="AJ168" s="175"/>
      <c r="AK168" s="67"/>
      <c r="AL168" s="195">
        <f>IFERROR(AK168/AJ168,0)</f>
        <v>0</v>
      </c>
      <c r="AM168" s="194"/>
      <c r="AN168" s="175"/>
      <c r="AO168" s="67"/>
      <c r="AP168" s="195">
        <f>IFERROR(AO168/AN168,0)</f>
        <v>0</v>
      </c>
      <c r="AQ168" s="194"/>
      <c r="AR168" s="175"/>
      <c r="AS168" s="67"/>
      <c r="AT168" s="195">
        <f>IFERROR(AS168/AR168,0)</f>
        <v>0</v>
      </c>
      <c r="AU168" s="194"/>
      <c r="AV168" s="175"/>
      <c r="AW168" s="67"/>
      <c r="AX168" s="213">
        <f>IFERROR(AW168/AV168,0)</f>
        <v>0</v>
      </c>
      <c r="AY168" s="304">
        <f t="shared" si="258"/>
        <v>9</v>
      </c>
      <c r="AZ168" s="305">
        <f t="shared" si="258"/>
        <v>0</v>
      </c>
      <c r="BA168" s="305">
        <f t="shared" si="258"/>
        <v>0</v>
      </c>
      <c r="BB168" s="317">
        <f t="shared" si="271"/>
        <v>0</v>
      </c>
    </row>
    <row r="169" spans="2:54" s="76" customFormat="1" ht="14.1" customHeight="1" outlineLevel="1">
      <c r="B169" s="270" t="s">
        <v>94</v>
      </c>
      <c r="C169" s="192">
        <f>SUM(C170:C172)</f>
        <v>10</v>
      </c>
      <c r="D169" s="177">
        <f>SUM(D170:D172)</f>
        <v>9</v>
      </c>
      <c r="E169" s="69">
        <f>SUM(E170:E172)</f>
        <v>93.5</v>
      </c>
      <c r="F169" s="193">
        <f t="shared" si="259"/>
        <v>10.388888888888889</v>
      </c>
      <c r="G169" s="192">
        <f>SUM(G170:G172)</f>
        <v>10</v>
      </c>
      <c r="H169" s="177">
        <f>SUM(H170:H172)</f>
        <v>8</v>
      </c>
      <c r="I169" s="69">
        <f>SUM(I170:I172)</f>
        <v>37</v>
      </c>
      <c r="J169" s="193">
        <f t="shared" si="260"/>
        <v>4.625</v>
      </c>
      <c r="K169" s="192">
        <f>SUM(K170:K172)</f>
        <v>10</v>
      </c>
      <c r="L169" s="177">
        <f>SUM(L170:L172)</f>
        <v>8</v>
      </c>
      <c r="M169" s="69">
        <f>SUM(M170:M172)</f>
        <v>74</v>
      </c>
      <c r="N169" s="193">
        <f t="shared" si="261"/>
        <v>9.25</v>
      </c>
      <c r="O169" s="192">
        <f>SUM(O170:O172)</f>
        <v>0</v>
      </c>
      <c r="P169" s="177">
        <f>SUM(P170:P172)</f>
        <v>0</v>
      </c>
      <c r="Q169" s="69">
        <f>SUM(Q170:Q172)</f>
        <v>0</v>
      </c>
      <c r="R169" s="193">
        <f t="shared" si="262"/>
        <v>0</v>
      </c>
      <c r="S169" s="192">
        <f>SUM(S170:S172)</f>
        <v>0</v>
      </c>
      <c r="T169" s="177">
        <f>SUM(T170:T172)</f>
        <v>0</v>
      </c>
      <c r="U169" s="69">
        <f>SUM(U170:U172)</f>
        <v>0</v>
      </c>
      <c r="V169" s="193">
        <f t="shared" si="263"/>
        <v>0</v>
      </c>
      <c r="W169" s="192">
        <f>SUM(W170:W172)</f>
        <v>0</v>
      </c>
      <c r="X169" s="177">
        <f>SUM(X170:X172)</f>
        <v>0</v>
      </c>
      <c r="Y169" s="69">
        <f>SUM(Y170:Y172)</f>
        <v>0</v>
      </c>
      <c r="Z169" s="193">
        <f t="shared" si="264"/>
        <v>0</v>
      </c>
      <c r="AA169" s="192">
        <f>SUM(AA170:AA172)</f>
        <v>0</v>
      </c>
      <c r="AB169" s="177">
        <f>SUM(AB170:AB172)</f>
        <v>0</v>
      </c>
      <c r="AC169" s="69">
        <f>SUM(AC170:AC172)</f>
        <v>0</v>
      </c>
      <c r="AD169" s="193">
        <f t="shared" si="265"/>
        <v>0</v>
      </c>
      <c r="AE169" s="192">
        <f>SUM(AE170:AE172)</f>
        <v>0</v>
      </c>
      <c r="AF169" s="177">
        <f>SUM(AF170:AF172)</f>
        <v>0</v>
      </c>
      <c r="AG169" s="69">
        <f>SUM(AG170:AG172)</f>
        <v>0</v>
      </c>
      <c r="AH169" s="193">
        <f t="shared" si="266"/>
        <v>0</v>
      </c>
      <c r="AI169" s="192">
        <f>SUM(AI170:AI172)</f>
        <v>0</v>
      </c>
      <c r="AJ169" s="177">
        <f>SUM(AJ170:AJ172)</f>
        <v>0</v>
      </c>
      <c r="AK169" s="69">
        <f>SUM(AK170:AK172)</f>
        <v>0</v>
      </c>
      <c r="AL169" s="193">
        <f t="shared" si="267"/>
        <v>0</v>
      </c>
      <c r="AM169" s="192">
        <f>SUM(AM170:AM172)</f>
        <v>0</v>
      </c>
      <c r="AN169" s="177">
        <f>SUM(AN170:AN172)</f>
        <v>0</v>
      </c>
      <c r="AO169" s="69">
        <f>SUM(AO170:AO172)</f>
        <v>0</v>
      </c>
      <c r="AP169" s="193">
        <f t="shared" si="268"/>
        <v>0</v>
      </c>
      <c r="AQ169" s="192">
        <f>SUM(AQ170:AQ172)</f>
        <v>0</v>
      </c>
      <c r="AR169" s="177">
        <f>SUM(AR170:AR172)</f>
        <v>0</v>
      </c>
      <c r="AS169" s="69">
        <f>SUM(AS170:AS172)</f>
        <v>0</v>
      </c>
      <c r="AT169" s="193">
        <f t="shared" si="269"/>
        <v>0</v>
      </c>
      <c r="AU169" s="192">
        <f>SUM(AU170:AU172)</f>
        <v>0</v>
      </c>
      <c r="AV169" s="177">
        <f>SUM(AV170:AV172)</f>
        <v>0</v>
      </c>
      <c r="AW169" s="69">
        <f>SUM(AW170:AW172)</f>
        <v>0</v>
      </c>
      <c r="AX169" s="212">
        <f t="shared" si="270"/>
        <v>0</v>
      </c>
      <c r="AY169" s="302">
        <f t="shared" si="258"/>
        <v>30</v>
      </c>
      <c r="AZ169" s="303">
        <f t="shared" si="258"/>
        <v>25</v>
      </c>
      <c r="BA169" s="303">
        <f t="shared" si="258"/>
        <v>204.5</v>
      </c>
      <c r="BB169" s="314">
        <f t="shared" si="271"/>
        <v>8.18</v>
      </c>
    </row>
    <row r="170" spans="2:54" ht="14.1" customHeight="1" outlineLevel="1">
      <c r="B170" s="271" t="s">
        <v>141</v>
      </c>
      <c r="C170" s="194">
        <v>6</v>
      </c>
      <c r="D170" s="175">
        <v>6</v>
      </c>
      <c r="E170" s="67">
        <v>60</v>
      </c>
      <c r="F170" s="195">
        <f t="shared" si="259"/>
        <v>10</v>
      </c>
      <c r="G170" s="194">
        <v>6</v>
      </c>
      <c r="H170" s="175">
        <v>6</v>
      </c>
      <c r="I170" s="67">
        <v>23</v>
      </c>
      <c r="J170" s="195">
        <f t="shared" si="260"/>
        <v>3.8333333333333335</v>
      </c>
      <c r="K170" s="194">
        <v>6</v>
      </c>
      <c r="L170" s="175">
        <v>6</v>
      </c>
      <c r="M170" s="67">
        <v>66</v>
      </c>
      <c r="N170" s="195">
        <f t="shared" si="261"/>
        <v>11</v>
      </c>
      <c r="O170" s="194"/>
      <c r="P170" s="175"/>
      <c r="Q170" s="67"/>
      <c r="R170" s="195">
        <f t="shared" si="262"/>
        <v>0</v>
      </c>
      <c r="S170" s="194"/>
      <c r="T170" s="175"/>
      <c r="U170" s="67"/>
      <c r="V170" s="195">
        <f t="shared" si="263"/>
        <v>0</v>
      </c>
      <c r="W170" s="194"/>
      <c r="X170" s="175"/>
      <c r="Y170" s="67"/>
      <c r="Z170" s="195">
        <f t="shared" si="264"/>
        <v>0</v>
      </c>
      <c r="AA170" s="194"/>
      <c r="AB170" s="175"/>
      <c r="AC170" s="67"/>
      <c r="AD170" s="195">
        <f t="shared" si="265"/>
        <v>0</v>
      </c>
      <c r="AE170" s="194"/>
      <c r="AF170" s="175"/>
      <c r="AG170" s="67"/>
      <c r="AH170" s="195">
        <f t="shared" si="266"/>
        <v>0</v>
      </c>
      <c r="AI170" s="194"/>
      <c r="AJ170" s="175"/>
      <c r="AK170" s="67"/>
      <c r="AL170" s="195">
        <f t="shared" si="267"/>
        <v>0</v>
      </c>
      <c r="AM170" s="194"/>
      <c r="AN170" s="175"/>
      <c r="AO170" s="67"/>
      <c r="AP170" s="195">
        <f t="shared" si="268"/>
        <v>0</v>
      </c>
      <c r="AQ170" s="194"/>
      <c r="AR170" s="175"/>
      <c r="AS170" s="67"/>
      <c r="AT170" s="195">
        <f t="shared" si="269"/>
        <v>0</v>
      </c>
      <c r="AU170" s="194"/>
      <c r="AV170" s="175"/>
      <c r="AW170" s="67"/>
      <c r="AX170" s="213">
        <f t="shared" si="270"/>
        <v>0</v>
      </c>
      <c r="AY170" s="304">
        <f t="shared" si="258"/>
        <v>18</v>
      </c>
      <c r="AZ170" s="305">
        <f t="shared" si="258"/>
        <v>18</v>
      </c>
      <c r="BA170" s="305">
        <f t="shared" si="258"/>
        <v>149</v>
      </c>
      <c r="BB170" s="317">
        <f t="shared" si="271"/>
        <v>8.2777777777777786</v>
      </c>
    </row>
    <row r="171" spans="2:54" ht="14.1" customHeight="1" outlineLevel="1">
      <c r="B171" s="271" t="s">
        <v>242</v>
      </c>
      <c r="C171" s="194">
        <v>2</v>
      </c>
      <c r="D171" s="175">
        <v>1</v>
      </c>
      <c r="E171" s="67">
        <v>15.5</v>
      </c>
      <c r="F171" s="195">
        <f t="shared" si="259"/>
        <v>15.5</v>
      </c>
      <c r="G171" s="194">
        <v>2</v>
      </c>
      <c r="H171" s="175">
        <v>0</v>
      </c>
      <c r="I171" s="67">
        <v>0</v>
      </c>
      <c r="J171" s="195">
        <f t="shared" si="260"/>
        <v>0</v>
      </c>
      <c r="K171" s="194">
        <v>2</v>
      </c>
      <c r="L171" s="175">
        <v>2</v>
      </c>
      <c r="M171" s="67">
        <v>8</v>
      </c>
      <c r="N171" s="195">
        <f t="shared" si="261"/>
        <v>4</v>
      </c>
      <c r="O171" s="194"/>
      <c r="P171" s="175"/>
      <c r="Q171" s="67"/>
      <c r="R171" s="195">
        <f t="shared" si="262"/>
        <v>0</v>
      </c>
      <c r="S171" s="194"/>
      <c r="T171" s="175"/>
      <c r="U171" s="67"/>
      <c r="V171" s="195">
        <f t="shared" si="263"/>
        <v>0</v>
      </c>
      <c r="W171" s="194"/>
      <c r="X171" s="175"/>
      <c r="Y171" s="67"/>
      <c r="Z171" s="195">
        <f t="shared" si="264"/>
        <v>0</v>
      </c>
      <c r="AA171" s="194"/>
      <c r="AB171" s="175"/>
      <c r="AC171" s="67"/>
      <c r="AD171" s="195">
        <f t="shared" si="265"/>
        <v>0</v>
      </c>
      <c r="AE171" s="194"/>
      <c r="AF171" s="175"/>
      <c r="AG171" s="67"/>
      <c r="AH171" s="195">
        <f t="shared" si="266"/>
        <v>0</v>
      </c>
      <c r="AI171" s="194"/>
      <c r="AJ171" s="175"/>
      <c r="AK171" s="67"/>
      <c r="AL171" s="195">
        <f t="shared" si="267"/>
        <v>0</v>
      </c>
      <c r="AM171" s="194"/>
      <c r="AN171" s="175"/>
      <c r="AO171" s="67"/>
      <c r="AP171" s="195">
        <f t="shared" si="268"/>
        <v>0</v>
      </c>
      <c r="AQ171" s="194"/>
      <c r="AR171" s="175"/>
      <c r="AS171" s="67"/>
      <c r="AT171" s="195">
        <f t="shared" si="269"/>
        <v>0</v>
      </c>
      <c r="AU171" s="194"/>
      <c r="AV171" s="175"/>
      <c r="AW171" s="67"/>
      <c r="AX171" s="195">
        <f t="shared" si="270"/>
        <v>0</v>
      </c>
      <c r="AY171" s="304">
        <f t="shared" si="258"/>
        <v>6</v>
      </c>
      <c r="AZ171" s="305">
        <f t="shared" si="258"/>
        <v>3</v>
      </c>
      <c r="BA171" s="305">
        <f t="shared" si="258"/>
        <v>23.5</v>
      </c>
      <c r="BB171" s="317">
        <f t="shared" si="271"/>
        <v>7.833333333333333</v>
      </c>
    </row>
    <row r="172" spans="2:54" ht="14.1" customHeight="1" outlineLevel="1">
      <c r="B172" s="271" t="s">
        <v>243</v>
      </c>
      <c r="C172" s="194">
        <v>2</v>
      </c>
      <c r="D172" s="175">
        <v>2</v>
      </c>
      <c r="E172" s="67">
        <v>18</v>
      </c>
      <c r="F172" s="195">
        <f t="shared" si="259"/>
        <v>9</v>
      </c>
      <c r="G172" s="194">
        <v>2</v>
      </c>
      <c r="H172" s="175">
        <v>2</v>
      </c>
      <c r="I172" s="67">
        <v>14</v>
      </c>
      <c r="J172" s="195">
        <f t="shared" si="260"/>
        <v>7</v>
      </c>
      <c r="K172" s="194">
        <v>2</v>
      </c>
      <c r="L172" s="175">
        <v>0</v>
      </c>
      <c r="M172" s="67">
        <v>0</v>
      </c>
      <c r="N172" s="195">
        <f t="shared" si="261"/>
        <v>0</v>
      </c>
      <c r="O172" s="194"/>
      <c r="P172" s="175"/>
      <c r="Q172" s="67"/>
      <c r="R172" s="195">
        <f t="shared" si="262"/>
        <v>0</v>
      </c>
      <c r="S172" s="194"/>
      <c r="T172" s="175"/>
      <c r="U172" s="67"/>
      <c r="V172" s="195">
        <f t="shared" si="263"/>
        <v>0</v>
      </c>
      <c r="W172" s="194"/>
      <c r="X172" s="175"/>
      <c r="Y172" s="67"/>
      <c r="Z172" s="195">
        <f t="shared" si="264"/>
        <v>0</v>
      </c>
      <c r="AA172" s="194"/>
      <c r="AB172" s="175"/>
      <c r="AC172" s="67"/>
      <c r="AD172" s="195">
        <f t="shared" si="265"/>
        <v>0</v>
      </c>
      <c r="AE172" s="194"/>
      <c r="AF172" s="175"/>
      <c r="AG172" s="67"/>
      <c r="AH172" s="195">
        <f t="shared" si="266"/>
        <v>0</v>
      </c>
      <c r="AI172" s="194"/>
      <c r="AJ172" s="175"/>
      <c r="AK172" s="67"/>
      <c r="AL172" s="195">
        <f t="shared" si="267"/>
        <v>0</v>
      </c>
      <c r="AM172" s="194"/>
      <c r="AN172" s="175"/>
      <c r="AO172" s="67"/>
      <c r="AP172" s="195">
        <f t="shared" si="268"/>
        <v>0</v>
      </c>
      <c r="AQ172" s="194"/>
      <c r="AR172" s="175"/>
      <c r="AS172" s="67"/>
      <c r="AT172" s="195">
        <f t="shared" si="269"/>
        <v>0</v>
      </c>
      <c r="AU172" s="194"/>
      <c r="AV172" s="175"/>
      <c r="AW172" s="67"/>
      <c r="AX172" s="213">
        <f t="shared" si="270"/>
        <v>0</v>
      </c>
      <c r="AY172" s="304">
        <f t="shared" si="258"/>
        <v>6</v>
      </c>
      <c r="AZ172" s="305">
        <f t="shared" si="258"/>
        <v>4</v>
      </c>
      <c r="BA172" s="305">
        <f t="shared" si="258"/>
        <v>32</v>
      </c>
      <c r="BB172" s="317">
        <f t="shared" si="271"/>
        <v>8</v>
      </c>
    </row>
    <row r="173" spans="2:54" s="76" customFormat="1" ht="14.1" customHeight="1" outlineLevel="1">
      <c r="B173" s="270" t="s">
        <v>93</v>
      </c>
      <c r="C173" s="192">
        <f>SUM(C174:C177)</f>
        <v>33</v>
      </c>
      <c r="D173" s="177">
        <f>SUM(D174:D177)</f>
        <v>9</v>
      </c>
      <c r="E173" s="69">
        <f>SUM(E174:E177)</f>
        <v>118.5</v>
      </c>
      <c r="F173" s="193">
        <f t="shared" si="259"/>
        <v>13.166666666666666</v>
      </c>
      <c r="G173" s="192">
        <f>SUM(G174:G177)</f>
        <v>33</v>
      </c>
      <c r="H173" s="177">
        <f>SUM(H174:H177)</f>
        <v>26</v>
      </c>
      <c r="I173" s="69">
        <f>SUM(I174:I177)</f>
        <v>336.5</v>
      </c>
      <c r="J173" s="193">
        <f t="shared" si="260"/>
        <v>12.942307692307692</v>
      </c>
      <c r="K173" s="192">
        <f>SUM(K174:K177)</f>
        <v>33</v>
      </c>
      <c r="L173" s="177">
        <f>SUM(L174:L177)</f>
        <v>16</v>
      </c>
      <c r="M173" s="69">
        <f>SUM(M174:M177)</f>
        <v>119.5</v>
      </c>
      <c r="N173" s="193">
        <f t="shared" si="261"/>
        <v>7.46875</v>
      </c>
      <c r="O173" s="192">
        <f>SUM(O174:O177)</f>
        <v>0</v>
      </c>
      <c r="P173" s="177">
        <f>SUM(P174:P177)</f>
        <v>0</v>
      </c>
      <c r="Q173" s="69">
        <f>SUM(Q174:Q177)</f>
        <v>0</v>
      </c>
      <c r="R173" s="193">
        <f t="shared" si="262"/>
        <v>0</v>
      </c>
      <c r="S173" s="192">
        <f>SUM(S174:S177)</f>
        <v>0</v>
      </c>
      <c r="T173" s="177">
        <f>SUM(T174:T177)</f>
        <v>0</v>
      </c>
      <c r="U173" s="69">
        <f>SUM(U174:U177)</f>
        <v>0</v>
      </c>
      <c r="V173" s="193">
        <f t="shared" si="263"/>
        <v>0</v>
      </c>
      <c r="W173" s="192">
        <f>SUM(W174:W177)</f>
        <v>0</v>
      </c>
      <c r="X173" s="177">
        <f>SUM(X174:X177)</f>
        <v>0</v>
      </c>
      <c r="Y173" s="69">
        <f>SUM(Y174:Y177)</f>
        <v>0</v>
      </c>
      <c r="Z173" s="193">
        <f t="shared" si="264"/>
        <v>0</v>
      </c>
      <c r="AA173" s="192">
        <f>SUM(AA174:AA177)</f>
        <v>0</v>
      </c>
      <c r="AB173" s="177">
        <f>SUM(AB174:AB177)</f>
        <v>0</v>
      </c>
      <c r="AC173" s="69">
        <f>SUM(AC174:AC177)</f>
        <v>0</v>
      </c>
      <c r="AD173" s="193">
        <f t="shared" si="265"/>
        <v>0</v>
      </c>
      <c r="AE173" s="192">
        <f>SUM(AE174:AE177)</f>
        <v>0</v>
      </c>
      <c r="AF173" s="177">
        <f>SUM(AF174:AF177)</f>
        <v>0</v>
      </c>
      <c r="AG173" s="69">
        <f>SUM(AG174:AG177)</f>
        <v>0</v>
      </c>
      <c r="AH173" s="193">
        <f t="shared" si="266"/>
        <v>0</v>
      </c>
      <c r="AI173" s="192">
        <f>SUM(AI174:AI177)</f>
        <v>0</v>
      </c>
      <c r="AJ173" s="177">
        <f>SUM(AJ174:AJ177)</f>
        <v>0</v>
      </c>
      <c r="AK173" s="69">
        <f>SUM(AK174:AK177)</f>
        <v>0</v>
      </c>
      <c r="AL173" s="193">
        <f t="shared" si="267"/>
        <v>0</v>
      </c>
      <c r="AM173" s="192">
        <f>SUM(AM174:AM177)</f>
        <v>0</v>
      </c>
      <c r="AN173" s="177">
        <f>SUM(AN174:AN177)</f>
        <v>0</v>
      </c>
      <c r="AO173" s="69">
        <f>SUM(AO174:AO177)</f>
        <v>0</v>
      </c>
      <c r="AP173" s="193">
        <f t="shared" si="268"/>
        <v>0</v>
      </c>
      <c r="AQ173" s="192">
        <f>SUM(AQ174:AQ177)</f>
        <v>0</v>
      </c>
      <c r="AR173" s="177">
        <f>SUM(AR174:AR177)</f>
        <v>0</v>
      </c>
      <c r="AS173" s="69">
        <f>SUM(AS174:AS177)</f>
        <v>0</v>
      </c>
      <c r="AT173" s="193">
        <f t="shared" si="269"/>
        <v>0</v>
      </c>
      <c r="AU173" s="192">
        <f>SUM(AU174:AU177)</f>
        <v>0</v>
      </c>
      <c r="AV173" s="177">
        <f>SUM(AV174:AV177)</f>
        <v>0</v>
      </c>
      <c r="AW173" s="69">
        <f>SUM(AW174:AW177)</f>
        <v>0</v>
      </c>
      <c r="AX173" s="212">
        <f t="shared" si="270"/>
        <v>0</v>
      </c>
      <c r="AY173" s="302">
        <f t="shared" si="258"/>
        <v>99</v>
      </c>
      <c r="AZ173" s="303">
        <f t="shared" si="258"/>
        <v>51</v>
      </c>
      <c r="BA173" s="303">
        <f t="shared" si="258"/>
        <v>574.5</v>
      </c>
      <c r="BB173" s="314">
        <f t="shared" si="271"/>
        <v>11.264705882352942</v>
      </c>
    </row>
    <row r="174" spans="2:54" ht="14.1" customHeight="1" outlineLevel="1">
      <c r="B174" s="271" t="s">
        <v>145</v>
      </c>
      <c r="C174" s="194">
        <v>9</v>
      </c>
      <c r="D174" s="175">
        <v>1</v>
      </c>
      <c r="E174" s="67">
        <v>11</v>
      </c>
      <c r="F174" s="195">
        <f t="shared" si="259"/>
        <v>11</v>
      </c>
      <c r="G174" s="194">
        <v>9</v>
      </c>
      <c r="H174" s="175">
        <v>7</v>
      </c>
      <c r="I174" s="67">
        <v>58.5</v>
      </c>
      <c r="J174" s="195">
        <f t="shared" si="260"/>
        <v>8.3571428571428577</v>
      </c>
      <c r="K174" s="194">
        <v>9</v>
      </c>
      <c r="L174" s="175">
        <v>3</v>
      </c>
      <c r="M174" s="67">
        <v>7.5</v>
      </c>
      <c r="N174" s="195">
        <f t="shared" si="261"/>
        <v>2.5</v>
      </c>
      <c r="O174" s="194"/>
      <c r="P174" s="175"/>
      <c r="Q174" s="67"/>
      <c r="R174" s="195">
        <f t="shared" si="262"/>
        <v>0</v>
      </c>
      <c r="S174" s="194"/>
      <c r="T174" s="175"/>
      <c r="U174" s="67"/>
      <c r="V174" s="195">
        <f t="shared" si="263"/>
        <v>0</v>
      </c>
      <c r="W174" s="194"/>
      <c r="X174" s="175"/>
      <c r="Y174" s="67"/>
      <c r="Z174" s="195">
        <f t="shared" si="264"/>
        <v>0</v>
      </c>
      <c r="AA174" s="194"/>
      <c r="AB174" s="175"/>
      <c r="AC174" s="67"/>
      <c r="AD174" s="195">
        <f t="shared" si="265"/>
        <v>0</v>
      </c>
      <c r="AE174" s="194"/>
      <c r="AF174" s="175"/>
      <c r="AG174" s="67"/>
      <c r="AH174" s="195">
        <f t="shared" si="266"/>
        <v>0</v>
      </c>
      <c r="AI174" s="194"/>
      <c r="AJ174" s="175"/>
      <c r="AK174" s="67"/>
      <c r="AL174" s="195">
        <f t="shared" si="267"/>
        <v>0</v>
      </c>
      <c r="AM174" s="194"/>
      <c r="AN174" s="175"/>
      <c r="AO174" s="67"/>
      <c r="AP174" s="195">
        <f t="shared" si="268"/>
        <v>0</v>
      </c>
      <c r="AQ174" s="194"/>
      <c r="AR174" s="175"/>
      <c r="AS174" s="67"/>
      <c r="AT174" s="195">
        <f t="shared" si="269"/>
        <v>0</v>
      </c>
      <c r="AU174" s="194"/>
      <c r="AV174" s="175"/>
      <c r="AW174" s="67"/>
      <c r="AX174" s="213">
        <f t="shared" si="270"/>
        <v>0</v>
      </c>
      <c r="AY174" s="304">
        <f t="shared" si="258"/>
        <v>27</v>
      </c>
      <c r="AZ174" s="305">
        <f t="shared" si="258"/>
        <v>11</v>
      </c>
      <c r="BA174" s="305">
        <f t="shared" si="258"/>
        <v>77</v>
      </c>
      <c r="BB174" s="317">
        <f t="shared" si="271"/>
        <v>7</v>
      </c>
    </row>
    <row r="175" spans="2:54" ht="14.1" customHeight="1" outlineLevel="1">
      <c r="B175" s="271" t="s">
        <v>162</v>
      </c>
      <c r="C175" s="194">
        <v>9</v>
      </c>
      <c r="D175" s="175">
        <v>4</v>
      </c>
      <c r="E175" s="67">
        <v>56.5</v>
      </c>
      <c r="F175" s="195">
        <f t="shared" si="259"/>
        <v>14.125</v>
      </c>
      <c r="G175" s="194">
        <v>8</v>
      </c>
      <c r="H175" s="175">
        <v>6</v>
      </c>
      <c r="I175" s="67">
        <v>73.5</v>
      </c>
      <c r="J175" s="195">
        <f t="shared" si="260"/>
        <v>12.25</v>
      </c>
      <c r="K175" s="194">
        <v>8</v>
      </c>
      <c r="L175" s="175">
        <v>5</v>
      </c>
      <c r="M175" s="67">
        <v>41</v>
      </c>
      <c r="N175" s="195">
        <f t="shared" si="261"/>
        <v>8.1999999999999993</v>
      </c>
      <c r="O175" s="194"/>
      <c r="P175" s="175"/>
      <c r="Q175" s="67"/>
      <c r="R175" s="195">
        <f t="shared" si="262"/>
        <v>0</v>
      </c>
      <c r="S175" s="194"/>
      <c r="T175" s="175"/>
      <c r="U175" s="67"/>
      <c r="V175" s="195">
        <f t="shared" si="263"/>
        <v>0</v>
      </c>
      <c r="W175" s="194"/>
      <c r="X175" s="175"/>
      <c r="Y175" s="67"/>
      <c r="Z175" s="195">
        <f t="shared" si="264"/>
        <v>0</v>
      </c>
      <c r="AA175" s="194"/>
      <c r="AB175" s="175"/>
      <c r="AC175" s="67"/>
      <c r="AD175" s="195">
        <f t="shared" si="265"/>
        <v>0</v>
      </c>
      <c r="AE175" s="194"/>
      <c r="AF175" s="175"/>
      <c r="AG175" s="67"/>
      <c r="AH175" s="195">
        <f t="shared" si="266"/>
        <v>0</v>
      </c>
      <c r="AI175" s="194"/>
      <c r="AJ175" s="175"/>
      <c r="AK175" s="67"/>
      <c r="AL175" s="195">
        <f t="shared" si="267"/>
        <v>0</v>
      </c>
      <c r="AM175" s="194"/>
      <c r="AN175" s="175"/>
      <c r="AO175" s="67"/>
      <c r="AP175" s="195">
        <f t="shared" si="268"/>
        <v>0</v>
      </c>
      <c r="AQ175" s="194"/>
      <c r="AR175" s="175"/>
      <c r="AS175" s="67"/>
      <c r="AT175" s="195">
        <f t="shared" si="269"/>
        <v>0</v>
      </c>
      <c r="AU175" s="194"/>
      <c r="AV175" s="175"/>
      <c r="AW175" s="67"/>
      <c r="AX175" s="213">
        <f t="shared" si="270"/>
        <v>0</v>
      </c>
      <c r="AY175" s="304">
        <f t="shared" si="258"/>
        <v>25</v>
      </c>
      <c r="AZ175" s="305">
        <f t="shared" si="258"/>
        <v>15</v>
      </c>
      <c r="BA175" s="305">
        <f t="shared" si="258"/>
        <v>171</v>
      </c>
      <c r="BB175" s="317">
        <f t="shared" si="271"/>
        <v>11.4</v>
      </c>
    </row>
    <row r="176" spans="2:54" ht="14.1" customHeight="1" outlineLevel="1">
      <c r="B176" s="271" t="s">
        <v>138</v>
      </c>
      <c r="C176" s="194">
        <v>5</v>
      </c>
      <c r="D176" s="175">
        <v>2</v>
      </c>
      <c r="E176" s="67">
        <v>16.5</v>
      </c>
      <c r="F176" s="195">
        <f t="shared" si="259"/>
        <v>8.25</v>
      </c>
      <c r="G176" s="194">
        <v>6</v>
      </c>
      <c r="H176" s="175">
        <v>5</v>
      </c>
      <c r="I176" s="67">
        <v>89</v>
      </c>
      <c r="J176" s="195">
        <f t="shared" si="260"/>
        <v>17.8</v>
      </c>
      <c r="K176" s="194">
        <v>6</v>
      </c>
      <c r="L176" s="175">
        <v>5</v>
      </c>
      <c r="M176" s="67">
        <v>51.5</v>
      </c>
      <c r="N176" s="195">
        <f t="shared" si="261"/>
        <v>10.3</v>
      </c>
      <c r="O176" s="194"/>
      <c r="P176" s="175"/>
      <c r="Q176" s="67"/>
      <c r="R176" s="195">
        <f t="shared" si="262"/>
        <v>0</v>
      </c>
      <c r="S176" s="194"/>
      <c r="T176" s="175"/>
      <c r="U176" s="67"/>
      <c r="V176" s="195">
        <f t="shared" si="263"/>
        <v>0</v>
      </c>
      <c r="W176" s="194"/>
      <c r="X176" s="175"/>
      <c r="Y176" s="67"/>
      <c r="Z176" s="195">
        <f t="shared" si="264"/>
        <v>0</v>
      </c>
      <c r="AA176" s="194"/>
      <c r="AB176" s="175"/>
      <c r="AC176" s="67"/>
      <c r="AD176" s="195">
        <f t="shared" si="265"/>
        <v>0</v>
      </c>
      <c r="AE176" s="194"/>
      <c r="AF176" s="175"/>
      <c r="AG176" s="67"/>
      <c r="AH176" s="195">
        <f t="shared" si="266"/>
        <v>0</v>
      </c>
      <c r="AI176" s="194"/>
      <c r="AJ176" s="175"/>
      <c r="AK176" s="67"/>
      <c r="AL176" s="195">
        <f t="shared" si="267"/>
        <v>0</v>
      </c>
      <c r="AM176" s="194"/>
      <c r="AN176" s="175"/>
      <c r="AO176" s="67"/>
      <c r="AP176" s="195">
        <f t="shared" si="268"/>
        <v>0</v>
      </c>
      <c r="AQ176" s="194"/>
      <c r="AR176" s="175"/>
      <c r="AS176" s="67"/>
      <c r="AT176" s="195">
        <f t="shared" si="269"/>
        <v>0</v>
      </c>
      <c r="AU176" s="194"/>
      <c r="AV176" s="175"/>
      <c r="AW176" s="67"/>
      <c r="AX176" s="213">
        <f t="shared" si="270"/>
        <v>0</v>
      </c>
      <c r="AY176" s="304">
        <f t="shared" si="258"/>
        <v>17</v>
      </c>
      <c r="AZ176" s="305">
        <f t="shared" si="258"/>
        <v>12</v>
      </c>
      <c r="BA176" s="305">
        <f t="shared" si="258"/>
        <v>157</v>
      </c>
      <c r="BB176" s="317">
        <f t="shared" si="271"/>
        <v>13.083333333333334</v>
      </c>
    </row>
    <row r="177" spans="2:54" ht="14.1" customHeight="1" outlineLevel="1">
      <c r="B177" s="271" t="s">
        <v>143</v>
      </c>
      <c r="C177" s="194">
        <v>10</v>
      </c>
      <c r="D177" s="175">
        <v>2</v>
      </c>
      <c r="E177" s="67">
        <v>34.5</v>
      </c>
      <c r="F177" s="195">
        <f t="shared" si="259"/>
        <v>17.25</v>
      </c>
      <c r="G177" s="194">
        <v>10</v>
      </c>
      <c r="H177" s="175">
        <v>8</v>
      </c>
      <c r="I177" s="67">
        <v>115.5</v>
      </c>
      <c r="J177" s="195">
        <f t="shared" si="260"/>
        <v>14.4375</v>
      </c>
      <c r="K177" s="194">
        <v>10</v>
      </c>
      <c r="L177" s="175">
        <v>3</v>
      </c>
      <c r="M177" s="67">
        <v>19.5</v>
      </c>
      <c r="N177" s="195">
        <f t="shared" si="261"/>
        <v>6.5</v>
      </c>
      <c r="O177" s="194"/>
      <c r="P177" s="175"/>
      <c r="Q177" s="67"/>
      <c r="R177" s="195">
        <f t="shared" si="262"/>
        <v>0</v>
      </c>
      <c r="S177" s="194"/>
      <c r="T177" s="175"/>
      <c r="U177" s="67"/>
      <c r="V177" s="195">
        <f t="shared" si="263"/>
        <v>0</v>
      </c>
      <c r="W177" s="194"/>
      <c r="X177" s="175"/>
      <c r="Y177" s="67"/>
      <c r="Z177" s="195">
        <f t="shared" si="264"/>
        <v>0</v>
      </c>
      <c r="AA177" s="194"/>
      <c r="AB177" s="175"/>
      <c r="AC177" s="67"/>
      <c r="AD177" s="195">
        <f t="shared" si="265"/>
        <v>0</v>
      </c>
      <c r="AE177" s="194"/>
      <c r="AF177" s="175"/>
      <c r="AG177" s="67"/>
      <c r="AH177" s="195">
        <f t="shared" si="266"/>
        <v>0</v>
      </c>
      <c r="AI177" s="194"/>
      <c r="AJ177" s="175"/>
      <c r="AK177" s="67"/>
      <c r="AL177" s="195">
        <f t="shared" si="267"/>
        <v>0</v>
      </c>
      <c r="AM177" s="194"/>
      <c r="AN177" s="175"/>
      <c r="AO177" s="67"/>
      <c r="AP177" s="195">
        <f t="shared" si="268"/>
        <v>0</v>
      </c>
      <c r="AQ177" s="194"/>
      <c r="AR177" s="175"/>
      <c r="AS177" s="67"/>
      <c r="AT177" s="195">
        <f t="shared" si="269"/>
        <v>0</v>
      </c>
      <c r="AU177" s="194"/>
      <c r="AV177" s="175"/>
      <c r="AW177" s="67"/>
      <c r="AX177" s="213">
        <f t="shared" si="270"/>
        <v>0</v>
      </c>
      <c r="AY177" s="304">
        <f t="shared" si="258"/>
        <v>30</v>
      </c>
      <c r="AZ177" s="305">
        <f t="shared" si="258"/>
        <v>13</v>
      </c>
      <c r="BA177" s="305">
        <f t="shared" si="258"/>
        <v>169.5</v>
      </c>
      <c r="BB177" s="317">
        <f t="shared" si="271"/>
        <v>13.038461538461538</v>
      </c>
    </row>
    <row r="178" spans="2:54" s="122" customFormat="1">
      <c r="B178" s="269" t="s">
        <v>92</v>
      </c>
      <c r="C178" s="184">
        <f>SUM(C179,C183,C187,C191,C195)</f>
        <v>723</v>
      </c>
      <c r="D178" s="173">
        <f>SUM(D179,D183,D187,D191,D195)</f>
        <v>390</v>
      </c>
      <c r="E178" s="123">
        <f>SUM(E179,E183,E187,E191,E195)</f>
        <v>3188</v>
      </c>
      <c r="F178" s="185">
        <f t="shared" si="259"/>
        <v>8.1743589743589737</v>
      </c>
      <c r="G178" s="184">
        <f>SUM(G179,G183,G187,G191,G195)</f>
        <v>724</v>
      </c>
      <c r="H178" s="173">
        <f>SUM(H179,H183,H187,H191,H195)</f>
        <v>531</v>
      </c>
      <c r="I178" s="123">
        <f>SUM(I179,I183,I187,I191,I195)</f>
        <v>8201.5</v>
      </c>
      <c r="J178" s="185">
        <f t="shared" si="260"/>
        <v>15.445386064030131</v>
      </c>
      <c r="K178" s="184">
        <f>SUM(K179,K183,K187,K191,K195)</f>
        <v>715</v>
      </c>
      <c r="L178" s="173">
        <f>SUM(L179,L183,L187,L191,L195)</f>
        <v>250</v>
      </c>
      <c r="M178" s="123">
        <f>SUM(M179,M183,M187,M191,M195)</f>
        <v>2160</v>
      </c>
      <c r="N178" s="185">
        <f t="shared" si="261"/>
        <v>8.64</v>
      </c>
      <c r="O178" s="184">
        <f>SUM(O179,O183,O187,O191,O195)</f>
        <v>0</v>
      </c>
      <c r="P178" s="173">
        <f>SUM(P179,P183,P187,P191,P195)</f>
        <v>0</v>
      </c>
      <c r="Q178" s="123">
        <f>SUM(Q179,Q183,Q187,Q191,Q195)</f>
        <v>0</v>
      </c>
      <c r="R178" s="185">
        <f t="shared" si="262"/>
        <v>0</v>
      </c>
      <c r="S178" s="184">
        <f>SUM(S179,S183,S187,S191,S195)</f>
        <v>0</v>
      </c>
      <c r="T178" s="173">
        <f>SUM(T179,T183,T187,T191,T195)</f>
        <v>0</v>
      </c>
      <c r="U178" s="123">
        <f>SUM(U179,U183,U187,U191,U195)</f>
        <v>0</v>
      </c>
      <c r="V178" s="185">
        <f t="shared" si="263"/>
        <v>0</v>
      </c>
      <c r="W178" s="184">
        <f>SUM(W179,W183,W187,W191,W195)</f>
        <v>0</v>
      </c>
      <c r="X178" s="173">
        <f>SUM(X179,X183,X187,X191,X195)</f>
        <v>0</v>
      </c>
      <c r="Y178" s="123">
        <f>SUM(Y179,Y183,Y187,Y191,Y195)</f>
        <v>0</v>
      </c>
      <c r="Z178" s="185">
        <f t="shared" si="264"/>
        <v>0</v>
      </c>
      <c r="AA178" s="184">
        <f>SUM(AA179,AA183,AA187,AA191,AA195)</f>
        <v>0</v>
      </c>
      <c r="AB178" s="173">
        <f>SUM(AB179,AB183,AB187,AB191,AB195)</f>
        <v>0</v>
      </c>
      <c r="AC178" s="123">
        <f>SUM(AC179,AC183,AC187,AC191,AC195)</f>
        <v>0</v>
      </c>
      <c r="AD178" s="185">
        <f t="shared" si="265"/>
        <v>0</v>
      </c>
      <c r="AE178" s="184">
        <f>SUM(AE179,AE183,AE187,AE191,AE195)</f>
        <v>0</v>
      </c>
      <c r="AF178" s="173">
        <f>SUM(AF179,AF183,AF187,AF191,AF195)</f>
        <v>0</v>
      </c>
      <c r="AG178" s="123">
        <f>SUM(AG179,AG183,AG187,AG191,AG195)</f>
        <v>0</v>
      </c>
      <c r="AH178" s="185">
        <f t="shared" si="266"/>
        <v>0</v>
      </c>
      <c r="AI178" s="184">
        <f>SUM(AI179,AI183,AI187,AI191,AI195)</f>
        <v>0</v>
      </c>
      <c r="AJ178" s="173">
        <f>SUM(AJ179,AJ183,AJ187,AJ191,AJ195)</f>
        <v>0</v>
      </c>
      <c r="AK178" s="123">
        <f>SUM(AK179,AK183,AK187,AK191,AK195)</f>
        <v>0</v>
      </c>
      <c r="AL178" s="185">
        <f t="shared" si="267"/>
        <v>0</v>
      </c>
      <c r="AM178" s="184">
        <f>SUM(AM179,AM183,AM187,AM191,AM195)</f>
        <v>0</v>
      </c>
      <c r="AN178" s="173">
        <f>SUM(AN179,AN183,AN187,AN191,AN195)</f>
        <v>0</v>
      </c>
      <c r="AO178" s="123">
        <f>SUM(AO179,AO183,AO187,AO191,AO195)</f>
        <v>0</v>
      </c>
      <c r="AP178" s="185">
        <f t="shared" si="268"/>
        <v>0</v>
      </c>
      <c r="AQ178" s="184">
        <f>SUM(AQ179,AQ183,AQ187,AQ191,AQ195)</f>
        <v>0</v>
      </c>
      <c r="AR178" s="173">
        <f>SUM(AR179,AR183,AR187,AR191,AR195)</f>
        <v>0</v>
      </c>
      <c r="AS178" s="123">
        <f>SUM(AS179,AS183,AS187,AS191,AS195)</f>
        <v>0</v>
      </c>
      <c r="AT178" s="185">
        <f t="shared" si="269"/>
        <v>0</v>
      </c>
      <c r="AU178" s="184">
        <f>SUM(AU179,AU183,AU187,AU191,AU195)</f>
        <v>0</v>
      </c>
      <c r="AV178" s="173">
        <f>SUM(AV179,AV183,AV187,AV191,AV195)</f>
        <v>0</v>
      </c>
      <c r="AW178" s="123">
        <f>SUM(AW179,AW183,AW187,AW191,AW195)</f>
        <v>0</v>
      </c>
      <c r="AX178" s="208">
        <f t="shared" si="270"/>
        <v>0</v>
      </c>
      <c r="AY178" s="300">
        <f t="shared" si="258"/>
        <v>2162</v>
      </c>
      <c r="AZ178" s="301">
        <f t="shared" si="258"/>
        <v>1171</v>
      </c>
      <c r="BA178" s="301">
        <f t="shared" si="258"/>
        <v>13549.5</v>
      </c>
      <c r="BB178" s="313">
        <f t="shared" si="271"/>
        <v>11.570879590093936</v>
      </c>
    </row>
    <row r="179" spans="2:54" s="76" customFormat="1" ht="14.1" customHeight="1" outlineLevel="1">
      <c r="B179" s="270" t="s">
        <v>261</v>
      </c>
      <c r="C179" s="192">
        <f>SUM(C180:C182)</f>
        <v>26</v>
      </c>
      <c r="D179" s="177">
        <f>SUM(D180:D182)</f>
        <v>11</v>
      </c>
      <c r="E179" s="69">
        <f>SUM(E180:E182)</f>
        <v>54.5</v>
      </c>
      <c r="F179" s="193">
        <f t="shared" si="259"/>
        <v>4.9545454545454541</v>
      </c>
      <c r="G179" s="192">
        <f>SUM(G180:G182)</f>
        <v>26</v>
      </c>
      <c r="H179" s="177">
        <f>SUM(H180:H182)</f>
        <v>10</v>
      </c>
      <c r="I179" s="69">
        <f>SUM(I180:I182)</f>
        <v>136</v>
      </c>
      <c r="J179" s="193">
        <f t="shared" si="260"/>
        <v>13.6</v>
      </c>
      <c r="K179" s="192">
        <f>SUM(K180:K182)</f>
        <v>25</v>
      </c>
      <c r="L179" s="177">
        <f>SUM(L180:L182)</f>
        <v>8</v>
      </c>
      <c r="M179" s="69">
        <f>SUM(M180:M182)</f>
        <v>139</v>
      </c>
      <c r="N179" s="193">
        <f t="shared" si="261"/>
        <v>17.375</v>
      </c>
      <c r="O179" s="192">
        <f>SUM(O180:O182)</f>
        <v>0</v>
      </c>
      <c r="P179" s="177">
        <f>SUM(P180:P182)</f>
        <v>0</v>
      </c>
      <c r="Q179" s="69">
        <f>SUM(Q180:Q182)</f>
        <v>0</v>
      </c>
      <c r="R179" s="193">
        <f t="shared" si="262"/>
        <v>0</v>
      </c>
      <c r="S179" s="192">
        <f>SUM(S180:S182)</f>
        <v>0</v>
      </c>
      <c r="T179" s="177">
        <f>SUM(T180:T182)</f>
        <v>0</v>
      </c>
      <c r="U179" s="69">
        <f>SUM(U180:U182)</f>
        <v>0</v>
      </c>
      <c r="V179" s="193">
        <f t="shared" si="263"/>
        <v>0</v>
      </c>
      <c r="W179" s="192">
        <f>SUM(W180:W182)</f>
        <v>0</v>
      </c>
      <c r="X179" s="177">
        <f>SUM(X180:X182)</f>
        <v>0</v>
      </c>
      <c r="Y179" s="69">
        <f>SUM(Y180:Y182)</f>
        <v>0</v>
      </c>
      <c r="Z179" s="193">
        <f t="shared" si="264"/>
        <v>0</v>
      </c>
      <c r="AA179" s="192">
        <f>SUM(AA180:AA182)</f>
        <v>0</v>
      </c>
      <c r="AB179" s="177">
        <f>SUM(AB180:AB182)</f>
        <v>0</v>
      </c>
      <c r="AC179" s="69">
        <f>SUM(AC180:AC182)</f>
        <v>0</v>
      </c>
      <c r="AD179" s="193">
        <f t="shared" si="265"/>
        <v>0</v>
      </c>
      <c r="AE179" s="192">
        <f>SUM(AE180:AE182)</f>
        <v>0</v>
      </c>
      <c r="AF179" s="177">
        <f>SUM(AF180:AF182)</f>
        <v>0</v>
      </c>
      <c r="AG179" s="69">
        <f>SUM(AG180:AG182)</f>
        <v>0</v>
      </c>
      <c r="AH179" s="193">
        <f t="shared" si="266"/>
        <v>0</v>
      </c>
      <c r="AI179" s="192">
        <f>SUM(AI180:AI182)</f>
        <v>0</v>
      </c>
      <c r="AJ179" s="177">
        <f>SUM(AJ180:AJ182)</f>
        <v>0</v>
      </c>
      <c r="AK179" s="69">
        <f>SUM(AK180:AK182)</f>
        <v>0</v>
      </c>
      <c r="AL179" s="193">
        <f t="shared" si="267"/>
        <v>0</v>
      </c>
      <c r="AM179" s="192">
        <f>SUM(AM180:AM182)</f>
        <v>0</v>
      </c>
      <c r="AN179" s="177">
        <f>SUM(AN180:AN182)</f>
        <v>0</v>
      </c>
      <c r="AO179" s="69">
        <f>SUM(AO180:AO182)</f>
        <v>0</v>
      </c>
      <c r="AP179" s="193">
        <f t="shared" si="268"/>
        <v>0</v>
      </c>
      <c r="AQ179" s="192">
        <f>SUM(AQ180:AQ182)</f>
        <v>0</v>
      </c>
      <c r="AR179" s="177">
        <f>SUM(AR180:AR182)</f>
        <v>0</v>
      </c>
      <c r="AS179" s="69">
        <f>SUM(AS180:AS182)</f>
        <v>0</v>
      </c>
      <c r="AT179" s="193">
        <f t="shared" si="269"/>
        <v>0</v>
      </c>
      <c r="AU179" s="192">
        <f>SUM(AU180:AU182)</f>
        <v>0</v>
      </c>
      <c r="AV179" s="177">
        <f>SUM(AV180:AV182)</f>
        <v>0</v>
      </c>
      <c r="AW179" s="69">
        <f>SUM(AW180:AW182)</f>
        <v>0</v>
      </c>
      <c r="AX179" s="212">
        <f t="shared" si="270"/>
        <v>0</v>
      </c>
      <c r="AY179" s="302">
        <f t="shared" si="258"/>
        <v>77</v>
      </c>
      <c r="AZ179" s="303">
        <f t="shared" si="258"/>
        <v>29</v>
      </c>
      <c r="BA179" s="303">
        <f t="shared" si="258"/>
        <v>329.5</v>
      </c>
      <c r="BB179" s="314">
        <f t="shared" si="271"/>
        <v>11.362068965517242</v>
      </c>
    </row>
    <row r="180" spans="2:54" ht="14.1" customHeight="1" outlineLevel="1">
      <c r="B180" s="271" t="s">
        <v>91</v>
      </c>
      <c r="C180" s="194">
        <v>13</v>
      </c>
      <c r="D180" s="175">
        <v>10</v>
      </c>
      <c r="E180" s="91">
        <v>50.5</v>
      </c>
      <c r="F180" s="195">
        <f t="shared" si="259"/>
        <v>5.05</v>
      </c>
      <c r="G180" s="194">
        <v>13</v>
      </c>
      <c r="H180" s="175">
        <v>9</v>
      </c>
      <c r="I180" s="91">
        <v>125</v>
      </c>
      <c r="J180" s="195">
        <f t="shared" si="260"/>
        <v>13.888888888888889</v>
      </c>
      <c r="K180" s="194">
        <v>13</v>
      </c>
      <c r="L180" s="175">
        <v>7</v>
      </c>
      <c r="M180" s="91">
        <v>137</v>
      </c>
      <c r="N180" s="195">
        <f t="shared" si="261"/>
        <v>19.571428571428573</v>
      </c>
      <c r="O180" s="194"/>
      <c r="P180" s="175"/>
      <c r="Q180" s="91"/>
      <c r="R180" s="195">
        <f t="shared" si="262"/>
        <v>0</v>
      </c>
      <c r="S180" s="194"/>
      <c r="T180" s="175"/>
      <c r="U180" s="91"/>
      <c r="V180" s="195">
        <f t="shared" si="263"/>
        <v>0</v>
      </c>
      <c r="W180" s="194"/>
      <c r="X180" s="175"/>
      <c r="Y180" s="91"/>
      <c r="Z180" s="195">
        <f t="shared" si="264"/>
        <v>0</v>
      </c>
      <c r="AA180" s="194"/>
      <c r="AB180" s="175"/>
      <c r="AC180" s="91"/>
      <c r="AD180" s="195">
        <f t="shared" si="265"/>
        <v>0</v>
      </c>
      <c r="AE180" s="194"/>
      <c r="AF180" s="175"/>
      <c r="AG180" s="91"/>
      <c r="AH180" s="195">
        <f t="shared" si="266"/>
        <v>0</v>
      </c>
      <c r="AI180" s="194"/>
      <c r="AJ180" s="175"/>
      <c r="AK180" s="91"/>
      <c r="AL180" s="258">
        <f t="shared" si="267"/>
        <v>0</v>
      </c>
      <c r="AM180" s="194"/>
      <c r="AN180" s="175"/>
      <c r="AO180" s="91"/>
      <c r="AP180" s="195">
        <f t="shared" si="268"/>
        <v>0</v>
      </c>
      <c r="AQ180" s="194"/>
      <c r="AR180" s="175"/>
      <c r="AS180" s="91"/>
      <c r="AT180" s="195">
        <f t="shared" si="269"/>
        <v>0</v>
      </c>
      <c r="AU180" s="194"/>
      <c r="AV180" s="175"/>
      <c r="AW180" s="91"/>
      <c r="AX180" s="213">
        <f t="shared" si="270"/>
        <v>0</v>
      </c>
      <c r="AY180" s="304">
        <f t="shared" si="258"/>
        <v>39</v>
      </c>
      <c r="AZ180" s="305">
        <f t="shared" si="258"/>
        <v>26</v>
      </c>
      <c r="BA180" s="305">
        <f t="shared" si="258"/>
        <v>312.5</v>
      </c>
      <c r="BB180" s="317">
        <f t="shared" si="271"/>
        <v>12.01923076923077</v>
      </c>
    </row>
    <row r="181" spans="2:54" ht="14.1" customHeight="1" outlineLevel="1">
      <c r="B181" s="271" t="s">
        <v>90</v>
      </c>
      <c r="C181" s="194">
        <v>2</v>
      </c>
      <c r="D181" s="175">
        <v>0</v>
      </c>
      <c r="E181" s="67">
        <v>0</v>
      </c>
      <c r="F181" s="195">
        <f t="shared" si="259"/>
        <v>0</v>
      </c>
      <c r="G181" s="194">
        <v>2</v>
      </c>
      <c r="H181" s="175">
        <v>0</v>
      </c>
      <c r="I181" s="67">
        <v>0</v>
      </c>
      <c r="J181" s="195">
        <f t="shared" si="260"/>
        <v>0</v>
      </c>
      <c r="K181" s="194">
        <v>2</v>
      </c>
      <c r="L181" s="175">
        <v>0</v>
      </c>
      <c r="M181" s="67">
        <v>0</v>
      </c>
      <c r="N181" s="195">
        <f t="shared" si="261"/>
        <v>0</v>
      </c>
      <c r="O181" s="194"/>
      <c r="P181" s="175"/>
      <c r="Q181" s="67"/>
      <c r="R181" s="195">
        <f t="shared" si="262"/>
        <v>0</v>
      </c>
      <c r="S181" s="194"/>
      <c r="T181" s="175"/>
      <c r="U181" s="67"/>
      <c r="V181" s="195">
        <f t="shared" si="263"/>
        <v>0</v>
      </c>
      <c r="W181" s="194"/>
      <c r="X181" s="175"/>
      <c r="Y181" s="67"/>
      <c r="Z181" s="195">
        <f t="shared" si="264"/>
        <v>0</v>
      </c>
      <c r="AA181" s="194"/>
      <c r="AB181" s="175"/>
      <c r="AC181" s="67"/>
      <c r="AD181" s="195">
        <f t="shared" si="265"/>
        <v>0</v>
      </c>
      <c r="AE181" s="194"/>
      <c r="AF181" s="175"/>
      <c r="AG181" s="67"/>
      <c r="AH181" s="195">
        <f t="shared" si="266"/>
        <v>0</v>
      </c>
      <c r="AI181" s="194"/>
      <c r="AJ181" s="175"/>
      <c r="AK181" s="67"/>
      <c r="AL181" s="258">
        <f t="shared" si="267"/>
        <v>0</v>
      </c>
      <c r="AM181" s="194"/>
      <c r="AN181" s="175"/>
      <c r="AO181" s="67"/>
      <c r="AP181" s="195">
        <f t="shared" si="268"/>
        <v>0</v>
      </c>
      <c r="AQ181" s="194"/>
      <c r="AR181" s="175"/>
      <c r="AS181" s="67"/>
      <c r="AT181" s="195">
        <f t="shared" si="269"/>
        <v>0</v>
      </c>
      <c r="AU181" s="194"/>
      <c r="AV181" s="175"/>
      <c r="AW181" s="67"/>
      <c r="AX181" s="213">
        <f t="shared" si="270"/>
        <v>0</v>
      </c>
      <c r="AY181" s="304">
        <f t="shared" si="258"/>
        <v>6</v>
      </c>
      <c r="AZ181" s="305">
        <f t="shared" si="258"/>
        <v>0</v>
      </c>
      <c r="BA181" s="305">
        <f t="shared" si="258"/>
        <v>0</v>
      </c>
      <c r="BB181" s="317">
        <f t="shared" si="271"/>
        <v>0</v>
      </c>
    </row>
    <row r="182" spans="2:54" ht="14.1" customHeight="1" outlineLevel="1">
      <c r="B182" s="271" t="s">
        <v>89</v>
      </c>
      <c r="C182" s="194">
        <v>11</v>
      </c>
      <c r="D182" s="175">
        <v>1</v>
      </c>
      <c r="E182" s="67">
        <v>4</v>
      </c>
      <c r="F182" s="195">
        <f t="shared" si="259"/>
        <v>4</v>
      </c>
      <c r="G182" s="194">
        <v>11</v>
      </c>
      <c r="H182" s="175">
        <v>1</v>
      </c>
      <c r="I182" s="67">
        <v>11</v>
      </c>
      <c r="J182" s="195">
        <f t="shared" si="260"/>
        <v>11</v>
      </c>
      <c r="K182" s="194">
        <v>10</v>
      </c>
      <c r="L182" s="175">
        <v>1</v>
      </c>
      <c r="M182" s="67">
        <v>2</v>
      </c>
      <c r="N182" s="195">
        <f t="shared" si="261"/>
        <v>2</v>
      </c>
      <c r="O182" s="194"/>
      <c r="P182" s="175"/>
      <c r="Q182" s="67"/>
      <c r="R182" s="195">
        <f t="shared" si="262"/>
        <v>0</v>
      </c>
      <c r="S182" s="194"/>
      <c r="T182" s="175"/>
      <c r="U182" s="67"/>
      <c r="V182" s="195">
        <f t="shared" si="263"/>
        <v>0</v>
      </c>
      <c r="W182" s="194"/>
      <c r="X182" s="175"/>
      <c r="Y182" s="67"/>
      <c r="Z182" s="195">
        <f t="shared" si="264"/>
        <v>0</v>
      </c>
      <c r="AA182" s="194"/>
      <c r="AB182" s="175"/>
      <c r="AC182" s="67"/>
      <c r="AD182" s="195">
        <f t="shared" si="265"/>
        <v>0</v>
      </c>
      <c r="AE182" s="194"/>
      <c r="AF182" s="175"/>
      <c r="AG182" s="67"/>
      <c r="AH182" s="195">
        <f t="shared" si="266"/>
        <v>0</v>
      </c>
      <c r="AI182" s="194"/>
      <c r="AJ182" s="175"/>
      <c r="AK182" s="67"/>
      <c r="AL182" s="258">
        <f t="shared" si="267"/>
        <v>0</v>
      </c>
      <c r="AM182" s="194"/>
      <c r="AN182" s="175"/>
      <c r="AO182" s="67"/>
      <c r="AP182" s="195">
        <f t="shared" si="268"/>
        <v>0</v>
      </c>
      <c r="AQ182" s="194"/>
      <c r="AR182" s="175"/>
      <c r="AS182" s="67"/>
      <c r="AT182" s="195">
        <f t="shared" si="269"/>
        <v>0</v>
      </c>
      <c r="AU182" s="194"/>
      <c r="AV182" s="175"/>
      <c r="AW182" s="67"/>
      <c r="AX182" s="213">
        <f t="shared" si="270"/>
        <v>0</v>
      </c>
      <c r="AY182" s="304">
        <f t="shared" si="258"/>
        <v>32</v>
      </c>
      <c r="AZ182" s="305">
        <f t="shared" si="258"/>
        <v>3</v>
      </c>
      <c r="BA182" s="305">
        <f t="shared" si="258"/>
        <v>17</v>
      </c>
      <c r="BB182" s="317">
        <f t="shared" si="271"/>
        <v>5.666666666666667</v>
      </c>
    </row>
    <row r="183" spans="2:54" s="76" customFormat="1" ht="14.1" customHeight="1" outlineLevel="1">
      <c r="B183" s="270" t="s">
        <v>88</v>
      </c>
      <c r="C183" s="192">
        <f>SUM(C184:C186)</f>
        <v>112</v>
      </c>
      <c r="D183" s="177">
        <f>SUM(D184:D186)</f>
        <v>85</v>
      </c>
      <c r="E183" s="69">
        <f>SUM(E184:E186)</f>
        <v>698.5</v>
      </c>
      <c r="F183" s="193">
        <f t="shared" si="259"/>
        <v>8.2176470588235286</v>
      </c>
      <c r="G183" s="192">
        <f>SUM(G184:G186)</f>
        <v>114</v>
      </c>
      <c r="H183" s="177">
        <f>SUM(H184:H186)</f>
        <v>86</v>
      </c>
      <c r="I183" s="69">
        <f>SUM(I184:I186)</f>
        <v>1357</v>
      </c>
      <c r="J183" s="193">
        <f t="shared" si="260"/>
        <v>15.779069767441861</v>
      </c>
      <c r="K183" s="192">
        <f>SUM(K184:K186)</f>
        <v>113</v>
      </c>
      <c r="L183" s="177">
        <f>SUM(L184:L186)</f>
        <v>40</v>
      </c>
      <c r="M183" s="69">
        <f>SUM(M184:M186)</f>
        <v>266</v>
      </c>
      <c r="N183" s="193">
        <f t="shared" si="261"/>
        <v>6.65</v>
      </c>
      <c r="O183" s="192">
        <f>SUM(O184:O186)</f>
        <v>0</v>
      </c>
      <c r="P183" s="177">
        <f>SUM(P184:P186)</f>
        <v>0</v>
      </c>
      <c r="Q183" s="69">
        <f>SUM(Q184:Q186)</f>
        <v>0</v>
      </c>
      <c r="R183" s="193">
        <f t="shared" si="262"/>
        <v>0</v>
      </c>
      <c r="S183" s="192">
        <f>SUM(S184:S186)</f>
        <v>0</v>
      </c>
      <c r="T183" s="177">
        <f>SUM(T184:T186)</f>
        <v>0</v>
      </c>
      <c r="U183" s="69">
        <f>SUM(U184:U186)</f>
        <v>0</v>
      </c>
      <c r="V183" s="193">
        <f t="shared" si="263"/>
        <v>0</v>
      </c>
      <c r="W183" s="192">
        <f>SUM(W184:W186)</f>
        <v>0</v>
      </c>
      <c r="X183" s="177">
        <f>SUM(X184:X186)</f>
        <v>0</v>
      </c>
      <c r="Y183" s="69">
        <f>SUM(Y184:Y186)</f>
        <v>0</v>
      </c>
      <c r="Z183" s="193">
        <f t="shared" si="264"/>
        <v>0</v>
      </c>
      <c r="AA183" s="192">
        <f>SUM(AA184:AA186)</f>
        <v>0</v>
      </c>
      <c r="AB183" s="177">
        <f>SUM(AB184:AB186)</f>
        <v>0</v>
      </c>
      <c r="AC183" s="69">
        <f>SUM(AC184:AC186)</f>
        <v>0</v>
      </c>
      <c r="AD183" s="193">
        <f t="shared" si="265"/>
        <v>0</v>
      </c>
      <c r="AE183" s="192">
        <f>SUM(AE184:AE186)</f>
        <v>0</v>
      </c>
      <c r="AF183" s="177">
        <f>SUM(AF184:AF186)</f>
        <v>0</v>
      </c>
      <c r="AG183" s="69">
        <f>SUM(AG184:AG186)</f>
        <v>0</v>
      </c>
      <c r="AH183" s="193">
        <f t="shared" si="266"/>
        <v>0</v>
      </c>
      <c r="AI183" s="192">
        <f>SUM(AI184:AI186)</f>
        <v>0</v>
      </c>
      <c r="AJ183" s="177">
        <f>SUM(AJ184:AJ186)</f>
        <v>0</v>
      </c>
      <c r="AK183" s="69">
        <f>SUM(AK184:AK186)</f>
        <v>0</v>
      </c>
      <c r="AL183" s="262">
        <f t="shared" si="267"/>
        <v>0</v>
      </c>
      <c r="AM183" s="192">
        <f>SUM(AM184:AM186)</f>
        <v>0</v>
      </c>
      <c r="AN183" s="177">
        <f>SUM(AN184:AN186)</f>
        <v>0</v>
      </c>
      <c r="AO183" s="69">
        <f>SUM(AO184:AO186)</f>
        <v>0</v>
      </c>
      <c r="AP183" s="193">
        <f t="shared" si="268"/>
        <v>0</v>
      </c>
      <c r="AQ183" s="192">
        <f>SUM(AQ184:AQ186)</f>
        <v>0</v>
      </c>
      <c r="AR183" s="177">
        <f>SUM(AR184:AR186)</f>
        <v>0</v>
      </c>
      <c r="AS183" s="69">
        <f>SUM(AS184:AS186)</f>
        <v>0</v>
      </c>
      <c r="AT183" s="193">
        <f t="shared" si="269"/>
        <v>0</v>
      </c>
      <c r="AU183" s="192">
        <f>SUM(AU184:AU186)</f>
        <v>0</v>
      </c>
      <c r="AV183" s="177">
        <f>SUM(AV184:AV186)</f>
        <v>0</v>
      </c>
      <c r="AW183" s="69">
        <f>SUM(AW184:AW186)</f>
        <v>0</v>
      </c>
      <c r="AX183" s="212">
        <f t="shared" si="270"/>
        <v>0</v>
      </c>
      <c r="AY183" s="302">
        <f t="shared" si="258"/>
        <v>339</v>
      </c>
      <c r="AZ183" s="303">
        <f t="shared" si="258"/>
        <v>211</v>
      </c>
      <c r="BA183" s="303">
        <f t="shared" si="258"/>
        <v>2321.5</v>
      </c>
      <c r="BB183" s="314">
        <f t="shared" si="271"/>
        <v>11.002369668246445</v>
      </c>
    </row>
    <row r="184" spans="2:54" ht="14.1" customHeight="1" outlineLevel="1">
      <c r="B184" s="271" t="s">
        <v>87</v>
      </c>
      <c r="C184" s="194">
        <v>16</v>
      </c>
      <c r="D184" s="175">
        <v>11</v>
      </c>
      <c r="E184" s="67">
        <v>106.5</v>
      </c>
      <c r="F184" s="195">
        <f>IFERROR(E184/D184,0)</f>
        <v>9.6818181818181817</v>
      </c>
      <c r="G184" s="194">
        <v>16</v>
      </c>
      <c r="H184" s="175">
        <v>6</v>
      </c>
      <c r="I184" s="67">
        <v>21.5</v>
      </c>
      <c r="J184" s="195">
        <f>IFERROR(I184/H184,0)</f>
        <v>3.5833333333333335</v>
      </c>
      <c r="K184" s="194">
        <v>16</v>
      </c>
      <c r="L184" s="175">
        <v>2</v>
      </c>
      <c r="M184" s="67">
        <v>5.5</v>
      </c>
      <c r="N184" s="195">
        <f>IFERROR(M184/L184,0)</f>
        <v>2.75</v>
      </c>
      <c r="O184" s="194"/>
      <c r="P184" s="175"/>
      <c r="Q184" s="67"/>
      <c r="R184" s="195">
        <f>IFERROR(Q184/P184,0)</f>
        <v>0</v>
      </c>
      <c r="S184" s="194"/>
      <c r="T184" s="175"/>
      <c r="U184" s="67"/>
      <c r="V184" s="195">
        <f>IFERROR(U184/T184,0)</f>
        <v>0</v>
      </c>
      <c r="W184" s="194"/>
      <c r="X184" s="175"/>
      <c r="Y184" s="67"/>
      <c r="Z184" s="195">
        <f>IFERROR(Y184/X184,0)</f>
        <v>0</v>
      </c>
      <c r="AA184" s="194"/>
      <c r="AB184" s="175"/>
      <c r="AC184" s="67"/>
      <c r="AD184" s="195">
        <f>IFERROR(AC184/AB184,0)</f>
        <v>0</v>
      </c>
      <c r="AE184" s="194"/>
      <c r="AF184" s="175"/>
      <c r="AG184" s="67"/>
      <c r="AH184" s="195">
        <f>IFERROR(AG184/AF184,0)</f>
        <v>0</v>
      </c>
      <c r="AI184" s="194"/>
      <c r="AJ184" s="175"/>
      <c r="AK184" s="67"/>
      <c r="AL184" s="195">
        <f>IFERROR(AK184/AJ184,0)</f>
        <v>0</v>
      </c>
      <c r="AM184" s="194"/>
      <c r="AN184" s="175"/>
      <c r="AO184" s="67"/>
      <c r="AP184" s="195">
        <f>IFERROR(AO184/AN184,0)</f>
        <v>0</v>
      </c>
      <c r="AQ184" s="194"/>
      <c r="AR184" s="175"/>
      <c r="AS184" s="67"/>
      <c r="AT184" s="195">
        <f>IFERROR(AS184/AR184,0)</f>
        <v>0</v>
      </c>
      <c r="AU184" s="194"/>
      <c r="AV184" s="175"/>
      <c r="AW184" s="67"/>
      <c r="AX184" s="213">
        <f>IFERROR(AW184/AV184,0)</f>
        <v>0</v>
      </c>
      <c r="AY184" s="304">
        <f t="shared" si="258"/>
        <v>48</v>
      </c>
      <c r="AZ184" s="305">
        <f t="shared" si="258"/>
        <v>19</v>
      </c>
      <c r="BA184" s="305">
        <f t="shared" si="258"/>
        <v>133.5</v>
      </c>
      <c r="BB184" s="317">
        <f t="shared" si="271"/>
        <v>7.0263157894736841</v>
      </c>
    </row>
    <row r="185" spans="2:54" ht="14.1" customHeight="1" outlineLevel="1">
      <c r="B185" s="271" t="s">
        <v>86</v>
      </c>
      <c r="C185" s="194">
        <v>52</v>
      </c>
      <c r="D185" s="175">
        <v>36</v>
      </c>
      <c r="E185" s="67">
        <v>168</v>
      </c>
      <c r="F185" s="195">
        <f t="shared" si="259"/>
        <v>4.666666666666667</v>
      </c>
      <c r="G185" s="194">
        <v>53</v>
      </c>
      <c r="H185" s="175">
        <v>39</v>
      </c>
      <c r="I185" s="67">
        <v>572.5</v>
      </c>
      <c r="J185" s="195">
        <f t="shared" si="260"/>
        <v>14.679487179487179</v>
      </c>
      <c r="K185" s="194">
        <v>52</v>
      </c>
      <c r="L185" s="175">
        <v>15</v>
      </c>
      <c r="M185" s="67">
        <v>91</v>
      </c>
      <c r="N185" s="195">
        <f t="shared" si="261"/>
        <v>6.0666666666666664</v>
      </c>
      <c r="O185" s="194"/>
      <c r="P185" s="175"/>
      <c r="Q185" s="67"/>
      <c r="R185" s="195">
        <f t="shared" si="262"/>
        <v>0</v>
      </c>
      <c r="S185" s="194"/>
      <c r="T185" s="175"/>
      <c r="U185" s="67"/>
      <c r="V185" s="195">
        <f t="shared" si="263"/>
        <v>0</v>
      </c>
      <c r="W185" s="194"/>
      <c r="X185" s="175"/>
      <c r="Y185" s="67"/>
      <c r="Z185" s="195">
        <f t="shared" si="264"/>
        <v>0</v>
      </c>
      <c r="AA185" s="194"/>
      <c r="AB185" s="175"/>
      <c r="AC185" s="67"/>
      <c r="AD185" s="195">
        <f t="shared" si="265"/>
        <v>0</v>
      </c>
      <c r="AE185" s="194"/>
      <c r="AF185" s="175"/>
      <c r="AG185" s="67"/>
      <c r="AH185" s="195">
        <f t="shared" si="266"/>
        <v>0</v>
      </c>
      <c r="AI185" s="194"/>
      <c r="AJ185" s="175"/>
      <c r="AK185" s="67"/>
      <c r="AL185" s="195">
        <f t="shared" si="267"/>
        <v>0</v>
      </c>
      <c r="AM185" s="194"/>
      <c r="AN185" s="175"/>
      <c r="AO185" s="67"/>
      <c r="AP185" s="195">
        <f t="shared" si="268"/>
        <v>0</v>
      </c>
      <c r="AQ185" s="194"/>
      <c r="AR185" s="175"/>
      <c r="AS185" s="67"/>
      <c r="AT185" s="195">
        <f t="shared" si="269"/>
        <v>0</v>
      </c>
      <c r="AU185" s="194"/>
      <c r="AV185" s="175"/>
      <c r="AW185" s="67"/>
      <c r="AX185" s="213">
        <f t="shared" si="270"/>
        <v>0</v>
      </c>
      <c r="AY185" s="304">
        <f t="shared" si="258"/>
        <v>157</v>
      </c>
      <c r="AZ185" s="305">
        <f t="shared" si="258"/>
        <v>90</v>
      </c>
      <c r="BA185" s="305">
        <f t="shared" si="258"/>
        <v>831.5</v>
      </c>
      <c r="BB185" s="317">
        <f t="shared" si="271"/>
        <v>9.2388888888888889</v>
      </c>
    </row>
    <row r="186" spans="2:54" ht="14.1" customHeight="1" outlineLevel="1">
      <c r="B186" s="271" t="s">
        <v>85</v>
      </c>
      <c r="C186" s="194">
        <v>44</v>
      </c>
      <c r="D186" s="175">
        <v>38</v>
      </c>
      <c r="E186" s="67">
        <v>424</v>
      </c>
      <c r="F186" s="195">
        <f t="shared" si="259"/>
        <v>11.157894736842104</v>
      </c>
      <c r="G186" s="194">
        <v>45</v>
      </c>
      <c r="H186" s="175">
        <v>41</v>
      </c>
      <c r="I186" s="67">
        <v>763</v>
      </c>
      <c r="J186" s="195">
        <f t="shared" si="260"/>
        <v>18.609756097560975</v>
      </c>
      <c r="K186" s="194">
        <v>45</v>
      </c>
      <c r="L186" s="175">
        <v>23</v>
      </c>
      <c r="M186" s="67">
        <v>169.5</v>
      </c>
      <c r="N186" s="195">
        <f t="shared" si="261"/>
        <v>7.3695652173913047</v>
      </c>
      <c r="O186" s="194"/>
      <c r="P186" s="175"/>
      <c r="Q186" s="67"/>
      <c r="R186" s="195">
        <f t="shared" si="262"/>
        <v>0</v>
      </c>
      <c r="S186" s="194"/>
      <c r="T186" s="175"/>
      <c r="U186" s="67"/>
      <c r="V186" s="195">
        <f t="shared" si="263"/>
        <v>0</v>
      </c>
      <c r="W186" s="194"/>
      <c r="X186" s="175"/>
      <c r="Y186" s="67"/>
      <c r="Z186" s="195">
        <f t="shared" si="264"/>
        <v>0</v>
      </c>
      <c r="AA186" s="194"/>
      <c r="AB186" s="175"/>
      <c r="AC186" s="67"/>
      <c r="AD186" s="195">
        <f t="shared" si="265"/>
        <v>0</v>
      </c>
      <c r="AE186" s="194"/>
      <c r="AF186" s="175"/>
      <c r="AG186" s="67"/>
      <c r="AH186" s="195">
        <f t="shared" si="266"/>
        <v>0</v>
      </c>
      <c r="AI186" s="194"/>
      <c r="AJ186" s="175"/>
      <c r="AK186" s="67"/>
      <c r="AL186" s="195">
        <f t="shared" si="267"/>
        <v>0</v>
      </c>
      <c r="AM186" s="194"/>
      <c r="AN186" s="175"/>
      <c r="AO186" s="67"/>
      <c r="AP186" s="195">
        <f t="shared" si="268"/>
        <v>0</v>
      </c>
      <c r="AQ186" s="194"/>
      <c r="AR186" s="175"/>
      <c r="AS186" s="67"/>
      <c r="AT186" s="195">
        <f t="shared" si="269"/>
        <v>0</v>
      </c>
      <c r="AU186" s="194"/>
      <c r="AV186" s="175"/>
      <c r="AW186" s="67"/>
      <c r="AX186" s="213">
        <f t="shared" si="270"/>
        <v>0</v>
      </c>
      <c r="AY186" s="304">
        <f t="shared" si="258"/>
        <v>134</v>
      </c>
      <c r="AZ186" s="305">
        <f t="shared" si="258"/>
        <v>102</v>
      </c>
      <c r="BA186" s="305">
        <f t="shared" si="258"/>
        <v>1356.5</v>
      </c>
      <c r="BB186" s="317">
        <f t="shared" si="271"/>
        <v>13.299019607843137</v>
      </c>
    </row>
    <row r="187" spans="2:54" s="76" customFormat="1" ht="14.1" customHeight="1" outlineLevel="1">
      <c r="B187" s="270" t="s">
        <v>84</v>
      </c>
      <c r="C187" s="192">
        <f>SUM(C188:C190)</f>
        <v>67</v>
      </c>
      <c r="D187" s="177">
        <f>SUM(D188:D190)</f>
        <v>46</v>
      </c>
      <c r="E187" s="69">
        <f>SUM(E188:E190)</f>
        <v>446.5</v>
      </c>
      <c r="F187" s="193">
        <f t="shared" si="259"/>
        <v>9.7065217391304355</v>
      </c>
      <c r="G187" s="192">
        <f>SUM(G188:G190)</f>
        <v>68</v>
      </c>
      <c r="H187" s="177">
        <f>SUM(H188:H190)</f>
        <v>51</v>
      </c>
      <c r="I187" s="69">
        <f>SUM(I188:I190)</f>
        <v>826</v>
      </c>
      <c r="J187" s="193">
        <f t="shared" si="260"/>
        <v>16.196078431372548</v>
      </c>
      <c r="K187" s="192">
        <f>SUM(K188:K190)</f>
        <v>68</v>
      </c>
      <c r="L187" s="177">
        <f>SUM(L188:L190)</f>
        <v>23</v>
      </c>
      <c r="M187" s="69">
        <f>SUM(M188:M190)</f>
        <v>150.5</v>
      </c>
      <c r="N187" s="193">
        <f t="shared" si="261"/>
        <v>6.5434782608695654</v>
      </c>
      <c r="O187" s="192">
        <f>SUM(O188:O190)</f>
        <v>0</v>
      </c>
      <c r="P187" s="177">
        <f>SUM(P188:P190)</f>
        <v>0</v>
      </c>
      <c r="Q187" s="69">
        <f>SUM(Q188:Q190)</f>
        <v>0</v>
      </c>
      <c r="R187" s="193">
        <f t="shared" si="262"/>
        <v>0</v>
      </c>
      <c r="S187" s="192">
        <f>SUM(S188:S190)</f>
        <v>0</v>
      </c>
      <c r="T187" s="177">
        <f>SUM(T188:T190)</f>
        <v>0</v>
      </c>
      <c r="U187" s="69">
        <f>SUM(U188:U190)</f>
        <v>0</v>
      </c>
      <c r="V187" s="193">
        <f t="shared" si="263"/>
        <v>0</v>
      </c>
      <c r="W187" s="192">
        <f>SUM(W188:W190)</f>
        <v>0</v>
      </c>
      <c r="X187" s="177">
        <f>SUM(X188:X190)</f>
        <v>0</v>
      </c>
      <c r="Y187" s="69">
        <f>SUM(Y188:Y190)</f>
        <v>0</v>
      </c>
      <c r="Z187" s="193">
        <f t="shared" si="264"/>
        <v>0</v>
      </c>
      <c r="AA187" s="192">
        <f>SUM(AA188:AA190)</f>
        <v>0</v>
      </c>
      <c r="AB187" s="177">
        <f>SUM(AB188:AB190)</f>
        <v>0</v>
      </c>
      <c r="AC187" s="69">
        <f>SUM(AC188:AC190)</f>
        <v>0</v>
      </c>
      <c r="AD187" s="193">
        <f t="shared" si="265"/>
        <v>0</v>
      </c>
      <c r="AE187" s="192">
        <f>SUM(AE188:AE190)</f>
        <v>0</v>
      </c>
      <c r="AF187" s="177">
        <f>SUM(AF188:AF190)</f>
        <v>0</v>
      </c>
      <c r="AG187" s="69">
        <f>SUM(AG188:AG190)</f>
        <v>0</v>
      </c>
      <c r="AH187" s="193">
        <f t="shared" si="266"/>
        <v>0</v>
      </c>
      <c r="AI187" s="192">
        <f>SUM(AI188:AI190)</f>
        <v>0</v>
      </c>
      <c r="AJ187" s="177">
        <f>SUM(AJ188:AJ190)</f>
        <v>0</v>
      </c>
      <c r="AK187" s="69">
        <f>SUM(AK188:AK190)</f>
        <v>0</v>
      </c>
      <c r="AL187" s="193">
        <f t="shared" si="267"/>
        <v>0</v>
      </c>
      <c r="AM187" s="192">
        <f>SUM(AM188:AM190)</f>
        <v>0</v>
      </c>
      <c r="AN187" s="177">
        <f>SUM(AN188:AN190)</f>
        <v>0</v>
      </c>
      <c r="AO187" s="69">
        <f>SUM(AO188:AO190)</f>
        <v>0</v>
      </c>
      <c r="AP187" s="193">
        <f t="shared" si="268"/>
        <v>0</v>
      </c>
      <c r="AQ187" s="192">
        <f>SUM(AQ188:AQ190)</f>
        <v>0</v>
      </c>
      <c r="AR187" s="177">
        <f>SUM(AR188:AR190)</f>
        <v>0</v>
      </c>
      <c r="AS187" s="69">
        <f>SUM(AS188:AS190)</f>
        <v>0</v>
      </c>
      <c r="AT187" s="193">
        <f t="shared" si="269"/>
        <v>0</v>
      </c>
      <c r="AU187" s="192">
        <f>SUM(AU188:AU190)</f>
        <v>0</v>
      </c>
      <c r="AV187" s="177">
        <f>SUM(AV188:AV190)</f>
        <v>0</v>
      </c>
      <c r="AW187" s="69">
        <f>SUM(AW188:AW190)</f>
        <v>0</v>
      </c>
      <c r="AX187" s="212">
        <f t="shared" si="270"/>
        <v>0</v>
      </c>
      <c r="AY187" s="302">
        <f t="shared" si="258"/>
        <v>203</v>
      </c>
      <c r="AZ187" s="303">
        <f t="shared" si="258"/>
        <v>120</v>
      </c>
      <c r="BA187" s="303">
        <f t="shared" si="258"/>
        <v>1423</v>
      </c>
      <c r="BB187" s="314">
        <f t="shared" si="271"/>
        <v>11.858333333333333</v>
      </c>
    </row>
    <row r="188" spans="2:54" s="59" customFormat="1" ht="14.1" customHeight="1" outlineLevel="1">
      <c r="B188" s="273" t="s">
        <v>83</v>
      </c>
      <c r="C188" s="194">
        <v>29</v>
      </c>
      <c r="D188" s="175">
        <v>21</v>
      </c>
      <c r="E188" s="91">
        <v>176</v>
      </c>
      <c r="F188" s="195">
        <f t="shared" si="259"/>
        <v>8.3809523809523814</v>
      </c>
      <c r="G188" s="194">
        <v>30</v>
      </c>
      <c r="H188" s="175">
        <v>23</v>
      </c>
      <c r="I188" s="91">
        <v>275</v>
      </c>
      <c r="J188" s="195">
        <f t="shared" si="260"/>
        <v>11.956521739130435</v>
      </c>
      <c r="K188" s="194">
        <v>30</v>
      </c>
      <c r="L188" s="175">
        <v>12</v>
      </c>
      <c r="M188" s="91">
        <v>60.5</v>
      </c>
      <c r="N188" s="195">
        <f t="shared" si="261"/>
        <v>5.041666666666667</v>
      </c>
      <c r="O188" s="194"/>
      <c r="P188" s="175"/>
      <c r="Q188" s="91"/>
      <c r="R188" s="195">
        <f t="shared" si="262"/>
        <v>0</v>
      </c>
      <c r="S188" s="194"/>
      <c r="T188" s="175"/>
      <c r="U188" s="91"/>
      <c r="V188" s="195">
        <f t="shared" si="263"/>
        <v>0</v>
      </c>
      <c r="W188" s="194"/>
      <c r="X188" s="175"/>
      <c r="Y188" s="91"/>
      <c r="Z188" s="195">
        <f t="shared" si="264"/>
        <v>0</v>
      </c>
      <c r="AA188" s="194"/>
      <c r="AB188" s="175"/>
      <c r="AC188" s="91"/>
      <c r="AD188" s="195">
        <f t="shared" si="265"/>
        <v>0</v>
      </c>
      <c r="AE188" s="194"/>
      <c r="AF188" s="175"/>
      <c r="AG188" s="91"/>
      <c r="AH188" s="195">
        <f t="shared" si="266"/>
        <v>0</v>
      </c>
      <c r="AI188" s="194"/>
      <c r="AJ188" s="175"/>
      <c r="AK188" s="91"/>
      <c r="AL188" s="195">
        <f t="shared" si="267"/>
        <v>0</v>
      </c>
      <c r="AM188" s="194"/>
      <c r="AN188" s="175"/>
      <c r="AO188" s="91"/>
      <c r="AP188" s="195">
        <f t="shared" si="268"/>
        <v>0</v>
      </c>
      <c r="AQ188" s="194"/>
      <c r="AR188" s="175"/>
      <c r="AS188" s="91"/>
      <c r="AT188" s="195">
        <f t="shared" si="269"/>
        <v>0</v>
      </c>
      <c r="AU188" s="194"/>
      <c r="AV188" s="175"/>
      <c r="AW188" s="91"/>
      <c r="AX188" s="213">
        <f t="shared" si="270"/>
        <v>0</v>
      </c>
      <c r="AY188" s="304">
        <f t="shared" si="258"/>
        <v>89</v>
      </c>
      <c r="AZ188" s="305">
        <f t="shared" si="258"/>
        <v>56</v>
      </c>
      <c r="BA188" s="305">
        <f t="shared" si="258"/>
        <v>511.5</v>
      </c>
      <c r="BB188" s="317">
        <f t="shared" si="271"/>
        <v>9.1339285714285712</v>
      </c>
    </row>
    <row r="189" spans="2:54" ht="14.1" customHeight="1" outlineLevel="1">
      <c r="B189" s="273" t="s">
        <v>82</v>
      </c>
      <c r="C189" s="194">
        <v>20</v>
      </c>
      <c r="D189" s="175">
        <v>16</v>
      </c>
      <c r="E189" s="67">
        <v>212.5</v>
      </c>
      <c r="F189" s="195">
        <f t="shared" si="259"/>
        <v>13.28125</v>
      </c>
      <c r="G189" s="194">
        <v>20</v>
      </c>
      <c r="H189" s="175">
        <v>13</v>
      </c>
      <c r="I189" s="67">
        <v>266.5</v>
      </c>
      <c r="J189" s="195">
        <f t="shared" si="260"/>
        <v>20.5</v>
      </c>
      <c r="K189" s="194">
        <v>20</v>
      </c>
      <c r="L189" s="175">
        <v>1</v>
      </c>
      <c r="M189" s="67">
        <v>8</v>
      </c>
      <c r="N189" s="195">
        <f t="shared" si="261"/>
        <v>8</v>
      </c>
      <c r="O189" s="194"/>
      <c r="P189" s="175"/>
      <c r="Q189" s="67"/>
      <c r="R189" s="195">
        <f t="shared" si="262"/>
        <v>0</v>
      </c>
      <c r="S189" s="194"/>
      <c r="T189" s="175"/>
      <c r="U189" s="67"/>
      <c r="V189" s="195">
        <f t="shared" si="263"/>
        <v>0</v>
      </c>
      <c r="W189" s="194"/>
      <c r="X189" s="175"/>
      <c r="Y189" s="67"/>
      <c r="Z189" s="195">
        <f t="shared" si="264"/>
        <v>0</v>
      </c>
      <c r="AA189" s="194"/>
      <c r="AB189" s="175"/>
      <c r="AC189" s="67"/>
      <c r="AD189" s="195">
        <f t="shared" si="265"/>
        <v>0</v>
      </c>
      <c r="AE189" s="194"/>
      <c r="AF189" s="175"/>
      <c r="AG189" s="67"/>
      <c r="AH189" s="195">
        <f t="shared" si="266"/>
        <v>0</v>
      </c>
      <c r="AI189" s="194"/>
      <c r="AJ189" s="175"/>
      <c r="AK189" s="67"/>
      <c r="AL189" s="195">
        <f t="shared" si="267"/>
        <v>0</v>
      </c>
      <c r="AM189" s="194"/>
      <c r="AN189" s="175"/>
      <c r="AO189" s="67"/>
      <c r="AP189" s="195">
        <f t="shared" si="268"/>
        <v>0</v>
      </c>
      <c r="AQ189" s="194"/>
      <c r="AR189" s="175"/>
      <c r="AS189" s="67"/>
      <c r="AT189" s="195">
        <f t="shared" si="269"/>
        <v>0</v>
      </c>
      <c r="AU189" s="194"/>
      <c r="AV189" s="175"/>
      <c r="AW189" s="67"/>
      <c r="AX189" s="213">
        <f t="shared" si="270"/>
        <v>0</v>
      </c>
      <c r="AY189" s="304">
        <f t="shared" si="258"/>
        <v>60</v>
      </c>
      <c r="AZ189" s="305">
        <f t="shared" si="258"/>
        <v>30</v>
      </c>
      <c r="BA189" s="305">
        <f t="shared" si="258"/>
        <v>487</v>
      </c>
      <c r="BB189" s="317">
        <f t="shared" si="271"/>
        <v>16.233333333333334</v>
      </c>
    </row>
    <row r="190" spans="2:54" ht="14.1" customHeight="1" outlineLevel="1">
      <c r="B190" s="273" t="s">
        <v>81</v>
      </c>
      <c r="C190" s="194">
        <v>18</v>
      </c>
      <c r="D190" s="175">
        <v>9</v>
      </c>
      <c r="E190" s="67">
        <v>58</v>
      </c>
      <c r="F190" s="195">
        <f t="shared" si="259"/>
        <v>6.4444444444444446</v>
      </c>
      <c r="G190" s="194">
        <v>18</v>
      </c>
      <c r="H190" s="175">
        <v>15</v>
      </c>
      <c r="I190" s="67">
        <v>284.5</v>
      </c>
      <c r="J190" s="195">
        <f t="shared" si="260"/>
        <v>18.966666666666665</v>
      </c>
      <c r="K190" s="194">
        <v>18</v>
      </c>
      <c r="L190" s="175">
        <v>10</v>
      </c>
      <c r="M190" s="67">
        <v>82</v>
      </c>
      <c r="N190" s="195">
        <f t="shared" si="261"/>
        <v>8.1999999999999993</v>
      </c>
      <c r="O190" s="194"/>
      <c r="P190" s="175"/>
      <c r="Q190" s="67"/>
      <c r="R190" s="195">
        <f t="shared" si="262"/>
        <v>0</v>
      </c>
      <c r="S190" s="194"/>
      <c r="T190" s="175"/>
      <c r="U190" s="67"/>
      <c r="V190" s="195">
        <f t="shared" si="263"/>
        <v>0</v>
      </c>
      <c r="W190" s="194"/>
      <c r="X190" s="175"/>
      <c r="Y190" s="67"/>
      <c r="Z190" s="195">
        <f t="shared" si="264"/>
        <v>0</v>
      </c>
      <c r="AA190" s="194"/>
      <c r="AB190" s="175"/>
      <c r="AC190" s="67"/>
      <c r="AD190" s="195">
        <f t="shared" si="265"/>
        <v>0</v>
      </c>
      <c r="AE190" s="194"/>
      <c r="AF190" s="175"/>
      <c r="AG190" s="67"/>
      <c r="AH190" s="195">
        <f t="shared" si="266"/>
        <v>0</v>
      </c>
      <c r="AI190" s="194"/>
      <c r="AJ190" s="175"/>
      <c r="AK190" s="67"/>
      <c r="AL190" s="195">
        <f t="shared" si="267"/>
        <v>0</v>
      </c>
      <c r="AM190" s="194"/>
      <c r="AN190" s="175"/>
      <c r="AO190" s="67"/>
      <c r="AP190" s="195">
        <f t="shared" si="268"/>
        <v>0</v>
      </c>
      <c r="AQ190" s="194"/>
      <c r="AR190" s="175"/>
      <c r="AS190" s="67"/>
      <c r="AT190" s="195">
        <f t="shared" si="269"/>
        <v>0</v>
      </c>
      <c r="AU190" s="194"/>
      <c r="AV190" s="175"/>
      <c r="AW190" s="67"/>
      <c r="AX190" s="213">
        <f t="shared" si="270"/>
        <v>0</v>
      </c>
      <c r="AY190" s="304">
        <f t="shared" si="258"/>
        <v>54</v>
      </c>
      <c r="AZ190" s="305">
        <f t="shared" si="258"/>
        <v>34</v>
      </c>
      <c r="BA190" s="305">
        <f t="shared" si="258"/>
        <v>424.5</v>
      </c>
      <c r="BB190" s="317">
        <f t="shared" si="271"/>
        <v>12.485294117647058</v>
      </c>
    </row>
    <row r="191" spans="2:54" s="76" customFormat="1" ht="14.1" customHeight="1" outlineLevel="1">
      <c r="B191" s="270" t="s">
        <v>80</v>
      </c>
      <c r="C191" s="192">
        <f>SUM(C192:C194)</f>
        <v>177</v>
      </c>
      <c r="D191" s="177">
        <f>SUM(D192:D194)</f>
        <v>65</v>
      </c>
      <c r="E191" s="69">
        <f>SUM(E192:E194)</f>
        <v>369</v>
      </c>
      <c r="F191" s="193">
        <f t="shared" si="259"/>
        <v>5.6769230769230772</v>
      </c>
      <c r="G191" s="192">
        <f>SUM(G192:G194)</f>
        <v>177</v>
      </c>
      <c r="H191" s="177">
        <f>SUM(H192:H194)</f>
        <v>85</v>
      </c>
      <c r="I191" s="69">
        <f>SUM(I192:I194)</f>
        <v>696</v>
      </c>
      <c r="J191" s="193">
        <f t="shared" si="260"/>
        <v>8.1882352941176464</v>
      </c>
      <c r="K191" s="192">
        <f>SUM(K192:K194)</f>
        <v>174</v>
      </c>
      <c r="L191" s="177">
        <f>SUM(L192:L194)</f>
        <v>22</v>
      </c>
      <c r="M191" s="69">
        <f>SUM(M192:M194)</f>
        <v>104.5</v>
      </c>
      <c r="N191" s="193">
        <f t="shared" si="261"/>
        <v>4.75</v>
      </c>
      <c r="O191" s="192">
        <f>SUM(O192:O194)</f>
        <v>0</v>
      </c>
      <c r="P191" s="177">
        <f>SUM(P192:P194)</f>
        <v>0</v>
      </c>
      <c r="Q191" s="69">
        <f>SUM(Q192:Q194)</f>
        <v>0</v>
      </c>
      <c r="R191" s="193">
        <f t="shared" si="262"/>
        <v>0</v>
      </c>
      <c r="S191" s="192">
        <f>SUM(S192:S194)</f>
        <v>0</v>
      </c>
      <c r="T191" s="177">
        <f>SUM(T192:T194)</f>
        <v>0</v>
      </c>
      <c r="U191" s="69">
        <f>SUM(U192:U194)</f>
        <v>0</v>
      </c>
      <c r="V191" s="193">
        <f t="shared" si="263"/>
        <v>0</v>
      </c>
      <c r="W191" s="192">
        <f>SUM(W192:W194)</f>
        <v>0</v>
      </c>
      <c r="X191" s="177">
        <f>SUM(X192:X194)</f>
        <v>0</v>
      </c>
      <c r="Y191" s="69">
        <f>SUM(Y192:Y194)</f>
        <v>0</v>
      </c>
      <c r="Z191" s="193">
        <f t="shared" si="264"/>
        <v>0</v>
      </c>
      <c r="AA191" s="192">
        <f>SUM(AA192:AA194)</f>
        <v>0</v>
      </c>
      <c r="AB191" s="177">
        <f>SUM(AB192:AB194)</f>
        <v>0</v>
      </c>
      <c r="AC191" s="69">
        <f>SUM(AC192:AC194)</f>
        <v>0</v>
      </c>
      <c r="AD191" s="193">
        <f t="shared" si="265"/>
        <v>0</v>
      </c>
      <c r="AE191" s="192">
        <f>SUM(AE192:AE194)</f>
        <v>0</v>
      </c>
      <c r="AF191" s="177">
        <f>SUM(AF192:AF194)</f>
        <v>0</v>
      </c>
      <c r="AG191" s="69">
        <f>SUM(AG192:AG194)</f>
        <v>0</v>
      </c>
      <c r="AH191" s="193">
        <f t="shared" si="266"/>
        <v>0</v>
      </c>
      <c r="AI191" s="192">
        <f>SUM(AI192:AI194)</f>
        <v>0</v>
      </c>
      <c r="AJ191" s="177">
        <f>SUM(AJ192:AJ194)</f>
        <v>0</v>
      </c>
      <c r="AK191" s="69">
        <f>SUM(AK192:AK194)</f>
        <v>0</v>
      </c>
      <c r="AL191" s="193">
        <f t="shared" si="267"/>
        <v>0</v>
      </c>
      <c r="AM191" s="192">
        <f>SUM(AM192:AM194)</f>
        <v>0</v>
      </c>
      <c r="AN191" s="177">
        <f>SUM(AN192:AN194)</f>
        <v>0</v>
      </c>
      <c r="AO191" s="69">
        <f>SUM(AO192:AO194)</f>
        <v>0</v>
      </c>
      <c r="AP191" s="193">
        <f t="shared" si="268"/>
        <v>0</v>
      </c>
      <c r="AQ191" s="192">
        <f>SUM(AQ192:AQ194)</f>
        <v>0</v>
      </c>
      <c r="AR191" s="177">
        <f>SUM(AR192:AR194)</f>
        <v>0</v>
      </c>
      <c r="AS191" s="69">
        <f>SUM(AS192:AS194)</f>
        <v>0</v>
      </c>
      <c r="AT191" s="193">
        <f t="shared" si="269"/>
        <v>0</v>
      </c>
      <c r="AU191" s="192">
        <f>SUM(AU192:AU194)</f>
        <v>0</v>
      </c>
      <c r="AV191" s="177">
        <f>SUM(AV192:AV194)</f>
        <v>0</v>
      </c>
      <c r="AW191" s="69">
        <f>SUM(AW192:AW194)</f>
        <v>0</v>
      </c>
      <c r="AX191" s="212">
        <f t="shared" si="270"/>
        <v>0</v>
      </c>
      <c r="AY191" s="308">
        <f t="shared" si="258"/>
        <v>528</v>
      </c>
      <c r="AZ191" s="309">
        <f t="shared" si="258"/>
        <v>172</v>
      </c>
      <c r="BA191" s="309">
        <f t="shared" si="258"/>
        <v>1169.5</v>
      </c>
      <c r="BB191" s="314">
        <f t="shared" si="271"/>
        <v>6.7994186046511631</v>
      </c>
    </row>
    <row r="192" spans="2:54" ht="14.1" customHeight="1" outlineLevel="1">
      <c r="B192" s="271" t="s">
        <v>121</v>
      </c>
      <c r="C192" s="194">
        <v>14</v>
      </c>
      <c r="D192" s="175">
        <v>6</v>
      </c>
      <c r="E192" s="67">
        <v>24</v>
      </c>
      <c r="F192" s="195">
        <f t="shared" si="259"/>
        <v>4</v>
      </c>
      <c r="G192" s="194">
        <v>14</v>
      </c>
      <c r="H192" s="175">
        <v>8</v>
      </c>
      <c r="I192" s="67">
        <v>57</v>
      </c>
      <c r="J192" s="195">
        <f t="shared" si="260"/>
        <v>7.125</v>
      </c>
      <c r="K192" s="194">
        <v>14</v>
      </c>
      <c r="L192" s="175">
        <v>2</v>
      </c>
      <c r="M192" s="67">
        <v>16</v>
      </c>
      <c r="N192" s="195">
        <f t="shared" si="261"/>
        <v>8</v>
      </c>
      <c r="O192" s="194"/>
      <c r="P192" s="175"/>
      <c r="Q192" s="67"/>
      <c r="R192" s="195">
        <f t="shared" si="262"/>
        <v>0</v>
      </c>
      <c r="S192" s="194"/>
      <c r="T192" s="175"/>
      <c r="U192" s="67"/>
      <c r="V192" s="195">
        <f t="shared" si="263"/>
        <v>0</v>
      </c>
      <c r="W192" s="194"/>
      <c r="X192" s="175"/>
      <c r="Y192" s="67"/>
      <c r="Z192" s="195">
        <f t="shared" si="264"/>
        <v>0</v>
      </c>
      <c r="AA192" s="194"/>
      <c r="AB192" s="175"/>
      <c r="AC192" s="67"/>
      <c r="AD192" s="195">
        <f t="shared" si="265"/>
        <v>0</v>
      </c>
      <c r="AE192" s="194"/>
      <c r="AF192" s="175"/>
      <c r="AG192" s="67"/>
      <c r="AH192" s="195">
        <f t="shared" si="266"/>
        <v>0</v>
      </c>
      <c r="AI192" s="194"/>
      <c r="AJ192" s="175"/>
      <c r="AK192" s="67"/>
      <c r="AL192" s="195">
        <f t="shared" si="267"/>
        <v>0</v>
      </c>
      <c r="AM192" s="194"/>
      <c r="AN192" s="175"/>
      <c r="AO192" s="67"/>
      <c r="AP192" s="195">
        <f t="shared" si="268"/>
        <v>0</v>
      </c>
      <c r="AQ192" s="194"/>
      <c r="AR192" s="175"/>
      <c r="AS192" s="67"/>
      <c r="AT192" s="195">
        <f t="shared" si="269"/>
        <v>0</v>
      </c>
      <c r="AU192" s="194"/>
      <c r="AV192" s="175"/>
      <c r="AW192" s="67"/>
      <c r="AX192" s="213">
        <f t="shared" si="270"/>
        <v>0</v>
      </c>
      <c r="AY192" s="304">
        <f t="shared" si="258"/>
        <v>42</v>
      </c>
      <c r="AZ192" s="305">
        <f t="shared" si="258"/>
        <v>16</v>
      </c>
      <c r="BA192" s="305">
        <f t="shared" si="258"/>
        <v>97</v>
      </c>
      <c r="BB192" s="317">
        <f t="shared" si="271"/>
        <v>6.0625</v>
      </c>
    </row>
    <row r="193" spans="2:54" ht="14.1" customHeight="1" outlineLevel="1">
      <c r="B193" s="271" t="s">
        <v>79</v>
      </c>
      <c r="C193" s="194">
        <v>72</v>
      </c>
      <c r="D193" s="175">
        <v>29</v>
      </c>
      <c r="E193" s="67">
        <v>188</v>
      </c>
      <c r="F193" s="195">
        <f t="shared" si="259"/>
        <v>6.4827586206896548</v>
      </c>
      <c r="G193" s="194">
        <v>72</v>
      </c>
      <c r="H193" s="175">
        <v>32</v>
      </c>
      <c r="I193" s="67">
        <v>275.5</v>
      </c>
      <c r="J193" s="195">
        <f t="shared" si="260"/>
        <v>8.609375</v>
      </c>
      <c r="K193" s="194">
        <v>70</v>
      </c>
      <c r="L193" s="175">
        <v>16</v>
      </c>
      <c r="M193" s="67">
        <v>68.5</v>
      </c>
      <c r="N193" s="195">
        <f t="shared" si="261"/>
        <v>4.28125</v>
      </c>
      <c r="O193" s="194"/>
      <c r="P193" s="175"/>
      <c r="Q193" s="67"/>
      <c r="R193" s="195">
        <f t="shared" si="262"/>
        <v>0</v>
      </c>
      <c r="S193" s="194"/>
      <c r="T193" s="175"/>
      <c r="U193" s="67"/>
      <c r="V193" s="195">
        <f t="shared" si="263"/>
        <v>0</v>
      </c>
      <c r="W193" s="194"/>
      <c r="X193" s="175"/>
      <c r="Y193" s="67"/>
      <c r="Z193" s="195">
        <f t="shared" si="264"/>
        <v>0</v>
      </c>
      <c r="AA193" s="194"/>
      <c r="AB193" s="175"/>
      <c r="AC193" s="67"/>
      <c r="AD193" s="195">
        <f t="shared" si="265"/>
        <v>0</v>
      </c>
      <c r="AE193" s="194"/>
      <c r="AF193" s="175"/>
      <c r="AG193" s="67"/>
      <c r="AH193" s="195">
        <f t="shared" si="266"/>
        <v>0</v>
      </c>
      <c r="AI193" s="194"/>
      <c r="AJ193" s="175"/>
      <c r="AK193" s="67"/>
      <c r="AL193" s="195">
        <f t="shared" si="267"/>
        <v>0</v>
      </c>
      <c r="AM193" s="194"/>
      <c r="AN193" s="175"/>
      <c r="AO193" s="67"/>
      <c r="AP193" s="195">
        <f t="shared" si="268"/>
        <v>0</v>
      </c>
      <c r="AQ193" s="194"/>
      <c r="AR193" s="175"/>
      <c r="AS193" s="67"/>
      <c r="AT193" s="195">
        <f t="shared" si="269"/>
        <v>0</v>
      </c>
      <c r="AU193" s="194"/>
      <c r="AV193" s="175"/>
      <c r="AW193" s="67"/>
      <c r="AX193" s="213">
        <f t="shared" si="270"/>
        <v>0</v>
      </c>
      <c r="AY193" s="304">
        <f t="shared" si="258"/>
        <v>214</v>
      </c>
      <c r="AZ193" s="305">
        <f t="shared" si="258"/>
        <v>77</v>
      </c>
      <c r="BA193" s="305">
        <f t="shared" si="258"/>
        <v>532</v>
      </c>
      <c r="BB193" s="317">
        <f t="shared" si="271"/>
        <v>6.9090909090909092</v>
      </c>
    </row>
    <row r="194" spans="2:54" ht="14.1" customHeight="1" outlineLevel="1">
      <c r="B194" s="271" t="s">
        <v>78</v>
      </c>
      <c r="C194" s="194">
        <v>91</v>
      </c>
      <c r="D194" s="175">
        <v>30</v>
      </c>
      <c r="E194" s="67">
        <v>157</v>
      </c>
      <c r="F194" s="195">
        <f t="shared" si="259"/>
        <v>5.2333333333333334</v>
      </c>
      <c r="G194" s="438">
        <v>91</v>
      </c>
      <c r="H194" s="175">
        <v>45</v>
      </c>
      <c r="I194" s="67">
        <v>363.5</v>
      </c>
      <c r="J194" s="195">
        <f t="shared" si="260"/>
        <v>8.0777777777777775</v>
      </c>
      <c r="K194" s="438">
        <v>90</v>
      </c>
      <c r="L194" s="175">
        <v>4</v>
      </c>
      <c r="M194" s="67">
        <v>20</v>
      </c>
      <c r="N194" s="195">
        <f t="shared" si="261"/>
        <v>5</v>
      </c>
      <c r="O194" s="438"/>
      <c r="P194" s="175"/>
      <c r="Q194" s="67"/>
      <c r="R194" s="195">
        <f t="shared" si="262"/>
        <v>0</v>
      </c>
      <c r="S194" s="438"/>
      <c r="T194" s="175"/>
      <c r="U194" s="67"/>
      <c r="V194" s="195">
        <f t="shared" si="263"/>
        <v>0</v>
      </c>
      <c r="W194" s="438"/>
      <c r="X194" s="175"/>
      <c r="Y194" s="67"/>
      <c r="Z194" s="195">
        <f t="shared" si="264"/>
        <v>0</v>
      </c>
      <c r="AA194" s="438"/>
      <c r="AB194" s="175"/>
      <c r="AC194" s="67"/>
      <c r="AD194" s="195">
        <f t="shared" si="265"/>
        <v>0</v>
      </c>
      <c r="AE194" s="438"/>
      <c r="AF194" s="175"/>
      <c r="AG194" s="67"/>
      <c r="AH194" s="195">
        <f t="shared" si="266"/>
        <v>0</v>
      </c>
      <c r="AI194" s="438"/>
      <c r="AJ194" s="175"/>
      <c r="AK194" s="67"/>
      <c r="AL194" s="195">
        <f t="shared" si="267"/>
        <v>0</v>
      </c>
      <c r="AM194" s="438"/>
      <c r="AN194" s="175"/>
      <c r="AO194" s="67"/>
      <c r="AP194" s="195">
        <f t="shared" si="268"/>
        <v>0</v>
      </c>
      <c r="AQ194" s="438"/>
      <c r="AR194" s="175"/>
      <c r="AS194" s="67"/>
      <c r="AT194" s="195">
        <f t="shared" si="269"/>
        <v>0</v>
      </c>
      <c r="AU194" s="438"/>
      <c r="AV194" s="175"/>
      <c r="AW194" s="67"/>
      <c r="AX194" s="213">
        <f t="shared" si="270"/>
        <v>0</v>
      </c>
      <c r="AY194" s="304">
        <f t="shared" si="258"/>
        <v>272</v>
      </c>
      <c r="AZ194" s="305">
        <f t="shared" si="258"/>
        <v>79</v>
      </c>
      <c r="BA194" s="305">
        <f t="shared" si="258"/>
        <v>540.5</v>
      </c>
      <c r="BB194" s="317">
        <f t="shared" si="271"/>
        <v>6.8417721518987342</v>
      </c>
    </row>
    <row r="195" spans="2:54" s="76" customFormat="1" ht="14.1" customHeight="1" outlineLevel="1">
      <c r="B195" s="270" t="s">
        <v>77</v>
      </c>
      <c r="C195" s="192">
        <f>SUM(C196:C199)</f>
        <v>341</v>
      </c>
      <c r="D195" s="177">
        <f>SUM(D196:D199)</f>
        <v>183</v>
      </c>
      <c r="E195" s="69">
        <f>SUM(E196:E199)</f>
        <v>1619.5</v>
      </c>
      <c r="F195" s="193">
        <f t="shared" si="259"/>
        <v>8.8497267759562845</v>
      </c>
      <c r="G195" s="192">
        <f>SUM(G196:G199)</f>
        <v>339</v>
      </c>
      <c r="H195" s="177">
        <f>SUM(H196:H199)</f>
        <v>299</v>
      </c>
      <c r="I195" s="69">
        <f>SUM(I196:I199)</f>
        <v>5186.5</v>
      </c>
      <c r="J195" s="193">
        <f t="shared" si="260"/>
        <v>17.346153846153847</v>
      </c>
      <c r="K195" s="192">
        <f>SUM(K196:K199)</f>
        <v>335</v>
      </c>
      <c r="L195" s="177">
        <f>SUM(L196:L199)</f>
        <v>157</v>
      </c>
      <c r="M195" s="69">
        <f>SUM(M196:M199)</f>
        <v>1500</v>
      </c>
      <c r="N195" s="193">
        <f t="shared" si="261"/>
        <v>9.5541401273885356</v>
      </c>
      <c r="O195" s="192">
        <f>SUM(O196:O199)</f>
        <v>0</v>
      </c>
      <c r="P195" s="177">
        <f>SUM(P196:P199)</f>
        <v>0</v>
      </c>
      <c r="Q195" s="69">
        <f>SUM(Q196:Q199)</f>
        <v>0</v>
      </c>
      <c r="R195" s="193">
        <f t="shared" si="262"/>
        <v>0</v>
      </c>
      <c r="S195" s="192">
        <f>SUM(S196:S199)</f>
        <v>0</v>
      </c>
      <c r="T195" s="177">
        <f>SUM(T196:T199)</f>
        <v>0</v>
      </c>
      <c r="U195" s="69">
        <f>SUM(U196:U199)</f>
        <v>0</v>
      </c>
      <c r="V195" s="193">
        <f t="shared" si="263"/>
        <v>0</v>
      </c>
      <c r="W195" s="192">
        <f>SUM(W196:W199)</f>
        <v>0</v>
      </c>
      <c r="X195" s="177">
        <f>SUM(X196:X199)</f>
        <v>0</v>
      </c>
      <c r="Y195" s="69">
        <f>SUM(Y196:Y199)</f>
        <v>0</v>
      </c>
      <c r="Z195" s="193">
        <f t="shared" si="264"/>
        <v>0</v>
      </c>
      <c r="AA195" s="192">
        <f>SUM(AA196:AA199)</f>
        <v>0</v>
      </c>
      <c r="AB195" s="177">
        <f>SUM(AB196:AB199)</f>
        <v>0</v>
      </c>
      <c r="AC195" s="69">
        <f>SUM(AC196:AC199)</f>
        <v>0</v>
      </c>
      <c r="AD195" s="193">
        <f t="shared" si="265"/>
        <v>0</v>
      </c>
      <c r="AE195" s="192">
        <f>SUM(AE196:AE199)</f>
        <v>0</v>
      </c>
      <c r="AF195" s="177">
        <f>SUM(AF196:AF199)</f>
        <v>0</v>
      </c>
      <c r="AG195" s="69">
        <f>SUM(AG196:AG199)</f>
        <v>0</v>
      </c>
      <c r="AH195" s="193">
        <f t="shared" si="266"/>
        <v>0</v>
      </c>
      <c r="AI195" s="192">
        <f>SUM(AI196:AI199)</f>
        <v>0</v>
      </c>
      <c r="AJ195" s="177">
        <f>SUM(AJ196:AJ199)</f>
        <v>0</v>
      </c>
      <c r="AK195" s="69">
        <f>SUM(AK196:AK199)</f>
        <v>0</v>
      </c>
      <c r="AL195" s="193">
        <f t="shared" si="267"/>
        <v>0</v>
      </c>
      <c r="AM195" s="192">
        <f>SUM(AM196:AM199)</f>
        <v>0</v>
      </c>
      <c r="AN195" s="177">
        <f>SUM(AN196:AN199)</f>
        <v>0</v>
      </c>
      <c r="AO195" s="69">
        <f>SUM(AO196:AO199)</f>
        <v>0</v>
      </c>
      <c r="AP195" s="193">
        <f t="shared" si="268"/>
        <v>0</v>
      </c>
      <c r="AQ195" s="192">
        <f>SUM(AQ196:AQ199)</f>
        <v>0</v>
      </c>
      <c r="AR195" s="177">
        <f>SUM(AR196:AR199)</f>
        <v>0</v>
      </c>
      <c r="AS195" s="69">
        <f>SUM(AS196:AS199)</f>
        <v>0</v>
      </c>
      <c r="AT195" s="193">
        <f t="shared" si="269"/>
        <v>0</v>
      </c>
      <c r="AU195" s="192">
        <f>SUM(AU196:AU199)</f>
        <v>0</v>
      </c>
      <c r="AV195" s="177">
        <f>SUM(AV196:AV199)</f>
        <v>0</v>
      </c>
      <c r="AW195" s="69">
        <f>SUM(AW196:AW199)</f>
        <v>0</v>
      </c>
      <c r="AX195" s="212">
        <f t="shared" si="270"/>
        <v>0</v>
      </c>
      <c r="AY195" s="302">
        <f t="shared" si="258"/>
        <v>1015</v>
      </c>
      <c r="AZ195" s="310">
        <f t="shared" si="258"/>
        <v>639</v>
      </c>
      <c r="BA195" s="303">
        <f t="shared" si="258"/>
        <v>8306</v>
      </c>
      <c r="BB195" s="314">
        <f t="shared" si="271"/>
        <v>12.998435054773083</v>
      </c>
    </row>
    <row r="196" spans="2:54" ht="14.1" customHeight="1" outlineLevel="1">
      <c r="B196" s="271" t="s">
        <v>73</v>
      </c>
      <c r="C196" s="194">
        <v>44</v>
      </c>
      <c r="D196" s="175">
        <v>26</v>
      </c>
      <c r="E196" s="67">
        <v>228.5</v>
      </c>
      <c r="F196" s="195">
        <f t="shared" si="259"/>
        <v>8.7884615384615383</v>
      </c>
      <c r="G196" s="194">
        <v>44</v>
      </c>
      <c r="H196" s="175">
        <v>28</v>
      </c>
      <c r="I196" s="67">
        <v>380</v>
      </c>
      <c r="J196" s="195">
        <f t="shared" si="260"/>
        <v>13.571428571428571</v>
      </c>
      <c r="K196" s="194">
        <v>43</v>
      </c>
      <c r="L196" s="175">
        <v>19</v>
      </c>
      <c r="M196" s="67">
        <v>184.5</v>
      </c>
      <c r="N196" s="195">
        <f t="shared" si="261"/>
        <v>9.7105263157894743</v>
      </c>
      <c r="O196" s="194"/>
      <c r="P196" s="175"/>
      <c r="Q196" s="67"/>
      <c r="R196" s="195">
        <f t="shared" si="262"/>
        <v>0</v>
      </c>
      <c r="S196" s="194"/>
      <c r="T196" s="175"/>
      <c r="U196" s="67"/>
      <c r="V196" s="195">
        <f t="shared" si="263"/>
        <v>0</v>
      </c>
      <c r="W196" s="194"/>
      <c r="X196" s="175"/>
      <c r="Y196" s="67"/>
      <c r="Z196" s="195">
        <f t="shared" si="264"/>
        <v>0</v>
      </c>
      <c r="AA196" s="194"/>
      <c r="AB196" s="175"/>
      <c r="AC196" s="67"/>
      <c r="AD196" s="195">
        <f t="shared" si="265"/>
        <v>0</v>
      </c>
      <c r="AE196" s="194"/>
      <c r="AF196" s="175"/>
      <c r="AG196" s="67"/>
      <c r="AH196" s="195">
        <f t="shared" si="266"/>
        <v>0</v>
      </c>
      <c r="AI196" s="194"/>
      <c r="AJ196" s="175"/>
      <c r="AK196" s="67"/>
      <c r="AL196" s="195">
        <f t="shared" si="267"/>
        <v>0</v>
      </c>
      <c r="AM196" s="194"/>
      <c r="AN196" s="175"/>
      <c r="AO196" s="67"/>
      <c r="AP196" s="195">
        <f t="shared" si="268"/>
        <v>0</v>
      </c>
      <c r="AQ196" s="194"/>
      <c r="AR196" s="175"/>
      <c r="AS196" s="67"/>
      <c r="AT196" s="195">
        <f t="shared" si="269"/>
        <v>0</v>
      </c>
      <c r="AU196" s="194"/>
      <c r="AV196" s="175"/>
      <c r="AW196" s="67"/>
      <c r="AX196" s="213">
        <f t="shared" si="270"/>
        <v>0</v>
      </c>
      <c r="AY196" s="304">
        <f t="shared" si="258"/>
        <v>131</v>
      </c>
      <c r="AZ196" s="305">
        <f t="shared" si="258"/>
        <v>73</v>
      </c>
      <c r="BA196" s="305">
        <f t="shared" si="258"/>
        <v>793</v>
      </c>
      <c r="BB196" s="317">
        <f t="shared" si="271"/>
        <v>10.863013698630137</v>
      </c>
    </row>
    <row r="197" spans="2:54" ht="14.1" customHeight="1" outlineLevel="1">
      <c r="B197" s="271" t="s">
        <v>76</v>
      </c>
      <c r="C197" s="194">
        <v>76</v>
      </c>
      <c r="D197" s="175">
        <v>54</v>
      </c>
      <c r="E197" s="67">
        <v>478</v>
      </c>
      <c r="F197" s="195">
        <f t="shared" si="259"/>
        <v>8.8518518518518512</v>
      </c>
      <c r="G197" s="194">
        <v>76</v>
      </c>
      <c r="H197" s="175">
        <v>73</v>
      </c>
      <c r="I197" s="67">
        <v>1165</v>
      </c>
      <c r="J197" s="195">
        <f t="shared" si="260"/>
        <v>15.95890410958904</v>
      </c>
      <c r="K197" s="194">
        <v>75</v>
      </c>
      <c r="L197" s="175">
        <v>45</v>
      </c>
      <c r="M197" s="67">
        <v>402.5</v>
      </c>
      <c r="N197" s="195">
        <f t="shared" si="261"/>
        <v>8.9444444444444446</v>
      </c>
      <c r="O197" s="194"/>
      <c r="P197" s="175"/>
      <c r="Q197" s="67"/>
      <c r="R197" s="195">
        <f t="shared" si="262"/>
        <v>0</v>
      </c>
      <c r="S197" s="194"/>
      <c r="T197" s="175"/>
      <c r="U197" s="67"/>
      <c r="V197" s="195">
        <f t="shared" si="263"/>
        <v>0</v>
      </c>
      <c r="W197" s="194"/>
      <c r="X197" s="175"/>
      <c r="Y197" s="67"/>
      <c r="Z197" s="195">
        <f t="shared" si="264"/>
        <v>0</v>
      </c>
      <c r="AA197" s="194"/>
      <c r="AB197" s="175"/>
      <c r="AC197" s="67"/>
      <c r="AD197" s="195">
        <f t="shared" si="265"/>
        <v>0</v>
      </c>
      <c r="AE197" s="194"/>
      <c r="AF197" s="175"/>
      <c r="AG197" s="67"/>
      <c r="AH197" s="195">
        <f t="shared" si="266"/>
        <v>0</v>
      </c>
      <c r="AI197" s="194"/>
      <c r="AJ197" s="175"/>
      <c r="AK197" s="67"/>
      <c r="AL197" s="195">
        <f t="shared" si="267"/>
        <v>0</v>
      </c>
      <c r="AM197" s="194"/>
      <c r="AN197" s="175"/>
      <c r="AO197" s="67"/>
      <c r="AP197" s="195">
        <f t="shared" si="268"/>
        <v>0</v>
      </c>
      <c r="AQ197" s="194"/>
      <c r="AR197" s="175"/>
      <c r="AS197" s="67"/>
      <c r="AT197" s="195">
        <f t="shared" si="269"/>
        <v>0</v>
      </c>
      <c r="AU197" s="194"/>
      <c r="AV197" s="175"/>
      <c r="AW197" s="67"/>
      <c r="AX197" s="213">
        <f t="shared" si="270"/>
        <v>0</v>
      </c>
      <c r="AY197" s="304">
        <f t="shared" si="258"/>
        <v>227</v>
      </c>
      <c r="AZ197" s="305">
        <f t="shared" si="258"/>
        <v>172</v>
      </c>
      <c r="BA197" s="305">
        <f t="shared" si="258"/>
        <v>2045.5</v>
      </c>
      <c r="BB197" s="317">
        <f t="shared" si="271"/>
        <v>11.892441860465116</v>
      </c>
    </row>
    <row r="198" spans="2:54" ht="14.1" customHeight="1" outlineLevel="1">
      <c r="B198" s="271" t="s">
        <v>74</v>
      </c>
      <c r="C198" s="194">
        <v>189</v>
      </c>
      <c r="D198" s="175">
        <v>74</v>
      </c>
      <c r="E198" s="91">
        <v>533</v>
      </c>
      <c r="F198" s="195">
        <f t="shared" si="259"/>
        <v>7.2027027027027026</v>
      </c>
      <c r="G198" s="194">
        <v>187</v>
      </c>
      <c r="H198" s="175">
        <v>169</v>
      </c>
      <c r="I198" s="257">
        <f>3131.5+9.5</f>
        <v>3141</v>
      </c>
      <c r="J198" s="195">
        <f t="shared" si="260"/>
        <v>18.585798816568047</v>
      </c>
      <c r="K198" s="194">
        <v>185</v>
      </c>
      <c r="L198" s="175">
        <v>81</v>
      </c>
      <c r="M198" s="91">
        <v>814</v>
      </c>
      <c r="N198" s="195">
        <f t="shared" si="261"/>
        <v>10.049382716049383</v>
      </c>
      <c r="O198" s="194"/>
      <c r="P198" s="175"/>
      <c r="Q198" s="91"/>
      <c r="R198" s="195">
        <f t="shared" si="262"/>
        <v>0</v>
      </c>
      <c r="S198" s="194"/>
      <c r="T198" s="175"/>
      <c r="U198" s="91"/>
      <c r="V198" s="195">
        <f t="shared" si="263"/>
        <v>0</v>
      </c>
      <c r="W198" s="194"/>
      <c r="X198" s="175"/>
      <c r="Y198" s="91"/>
      <c r="Z198" s="195">
        <f t="shared" si="264"/>
        <v>0</v>
      </c>
      <c r="AA198" s="194"/>
      <c r="AB198" s="175"/>
      <c r="AC198" s="91"/>
      <c r="AD198" s="195">
        <f t="shared" si="265"/>
        <v>0</v>
      </c>
      <c r="AE198" s="194"/>
      <c r="AF198" s="175"/>
      <c r="AG198" s="91"/>
      <c r="AH198" s="195">
        <f t="shared" si="266"/>
        <v>0</v>
      </c>
      <c r="AI198" s="194"/>
      <c r="AJ198" s="175"/>
      <c r="AK198" s="91"/>
      <c r="AL198" s="195">
        <f t="shared" si="267"/>
        <v>0</v>
      </c>
      <c r="AM198" s="194"/>
      <c r="AN198" s="175"/>
      <c r="AO198" s="91"/>
      <c r="AP198" s="195">
        <f t="shared" si="268"/>
        <v>0</v>
      </c>
      <c r="AQ198" s="194"/>
      <c r="AR198" s="175"/>
      <c r="AS198" s="91"/>
      <c r="AT198" s="195">
        <f t="shared" si="269"/>
        <v>0</v>
      </c>
      <c r="AU198" s="194"/>
      <c r="AV198" s="175"/>
      <c r="AW198" s="91"/>
      <c r="AX198" s="213">
        <f t="shared" si="270"/>
        <v>0</v>
      </c>
      <c r="AY198" s="304">
        <f t="shared" si="258"/>
        <v>561</v>
      </c>
      <c r="AZ198" s="305">
        <f t="shared" si="258"/>
        <v>324</v>
      </c>
      <c r="BA198" s="305">
        <f t="shared" si="258"/>
        <v>4488</v>
      </c>
      <c r="BB198" s="317">
        <f t="shared" si="271"/>
        <v>13.851851851851851</v>
      </c>
    </row>
    <row r="199" spans="2:54" ht="14.1" customHeight="1" outlineLevel="1">
      <c r="B199" s="271" t="s">
        <v>75</v>
      </c>
      <c r="C199" s="194">
        <v>32</v>
      </c>
      <c r="D199" s="175">
        <v>29</v>
      </c>
      <c r="E199" s="91">
        <v>380</v>
      </c>
      <c r="F199" s="195">
        <f t="shared" si="259"/>
        <v>13.103448275862069</v>
      </c>
      <c r="G199" s="194">
        <v>32</v>
      </c>
      <c r="H199" s="175">
        <v>29</v>
      </c>
      <c r="I199" s="91">
        <v>500.5</v>
      </c>
      <c r="J199" s="195">
        <f t="shared" si="260"/>
        <v>17.258620689655171</v>
      </c>
      <c r="K199" s="194">
        <v>32</v>
      </c>
      <c r="L199" s="175">
        <v>12</v>
      </c>
      <c r="M199" s="91">
        <v>99</v>
      </c>
      <c r="N199" s="195">
        <f t="shared" si="261"/>
        <v>8.25</v>
      </c>
      <c r="O199" s="194"/>
      <c r="P199" s="175"/>
      <c r="Q199" s="91"/>
      <c r="R199" s="195">
        <f t="shared" si="262"/>
        <v>0</v>
      </c>
      <c r="S199" s="194"/>
      <c r="T199" s="175"/>
      <c r="U199" s="91"/>
      <c r="V199" s="195">
        <f t="shared" si="263"/>
        <v>0</v>
      </c>
      <c r="W199" s="194"/>
      <c r="X199" s="175"/>
      <c r="Y199" s="91"/>
      <c r="Z199" s="195">
        <f t="shared" si="264"/>
        <v>0</v>
      </c>
      <c r="AA199" s="194"/>
      <c r="AB199" s="175"/>
      <c r="AC199" s="91"/>
      <c r="AD199" s="195">
        <f t="shared" si="265"/>
        <v>0</v>
      </c>
      <c r="AE199" s="194"/>
      <c r="AF199" s="175"/>
      <c r="AG199" s="91"/>
      <c r="AH199" s="195">
        <f t="shared" si="266"/>
        <v>0</v>
      </c>
      <c r="AI199" s="194"/>
      <c r="AJ199" s="175"/>
      <c r="AK199" s="91"/>
      <c r="AL199" s="195">
        <f t="shared" si="267"/>
        <v>0</v>
      </c>
      <c r="AM199" s="194"/>
      <c r="AN199" s="175"/>
      <c r="AO199" s="91"/>
      <c r="AP199" s="195">
        <f t="shared" si="268"/>
        <v>0</v>
      </c>
      <c r="AQ199" s="194"/>
      <c r="AR199" s="175"/>
      <c r="AS199" s="91"/>
      <c r="AT199" s="195">
        <f t="shared" si="269"/>
        <v>0</v>
      </c>
      <c r="AU199" s="194"/>
      <c r="AV199" s="175"/>
      <c r="AW199" s="91"/>
      <c r="AX199" s="213">
        <f t="shared" si="270"/>
        <v>0</v>
      </c>
      <c r="AY199" s="304">
        <f t="shared" si="258"/>
        <v>96</v>
      </c>
      <c r="AZ199" s="305">
        <f t="shared" si="258"/>
        <v>70</v>
      </c>
      <c r="BA199" s="305">
        <f t="shared" si="258"/>
        <v>979.5</v>
      </c>
      <c r="BB199" s="317">
        <f t="shared" si="271"/>
        <v>13.992857142857142</v>
      </c>
    </row>
    <row r="200" spans="2:54" s="66" customFormat="1">
      <c r="B200" s="272" t="s">
        <v>72</v>
      </c>
      <c r="C200" s="190">
        <f>SUM(C201,C202,C203,C206,C209,C213,C214)</f>
        <v>470</v>
      </c>
      <c r="D200" s="176">
        <f>SUM(D201,D202,D203,D206,D209,D213,D214)</f>
        <v>340</v>
      </c>
      <c r="E200" s="89">
        <f>SUM(E201,E202,E203,E206,E209,E213,E214)</f>
        <v>4449</v>
      </c>
      <c r="F200" s="191">
        <f t="shared" si="259"/>
        <v>13.085294117647059</v>
      </c>
      <c r="G200" s="190">
        <f>SUM(G201,G202,G203,G206,G209,G213,G214)</f>
        <v>467</v>
      </c>
      <c r="H200" s="176">
        <f>SUM(H201,H202,H203,H206,H209,H213,H214)</f>
        <v>363</v>
      </c>
      <c r="I200" s="89">
        <f>SUM(I201,I202,I203,I206,I209,I213,I214)</f>
        <v>6315.5</v>
      </c>
      <c r="J200" s="191">
        <f t="shared" si="260"/>
        <v>17.398071625344354</v>
      </c>
      <c r="K200" s="190">
        <f>SUM(K201,K202,K203,K206,K209,K213,K214)</f>
        <v>470</v>
      </c>
      <c r="L200" s="176">
        <f>SUM(L201,L202,L203,L206,L209,L213,L214)</f>
        <v>148</v>
      </c>
      <c r="M200" s="89">
        <f>SUM(M201,M202,M203,M206,M209,M213,M214)</f>
        <v>1240.5</v>
      </c>
      <c r="N200" s="191">
        <f t="shared" si="261"/>
        <v>8.3817567567567561</v>
      </c>
      <c r="O200" s="190">
        <f>SUM(O201,O202,O203,O206,O209,O213,O214)</f>
        <v>0</v>
      </c>
      <c r="P200" s="176">
        <f>SUM(P201,P202,P203,P206,P209,P213,P214)</f>
        <v>0</v>
      </c>
      <c r="Q200" s="89">
        <f>SUM(Q201,Q202,Q203,Q206,Q209,Q213,Q214)</f>
        <v>0</v>
      </c>
      <c r="R200" s="191">
        <f t="shared" si="262"/>
        <v>0</v>
      </c>
      <c r="S200" s="190">
        <f>SUM(S201,S202,S203,S206,S209,S213,S214)</f>
        <v>0</v>
      </c>
      <c r="T200" s="176">
        <f>SUM(T201,T202,T203,T206,T209,T213,T214)</f>
        <v>0</v>
      </c>
      <c r="U200" s="89">
        <f>SUM(U201,U202,U203,U206,U209,U213,U214)</f>
        <v>0</v>
      </c>
      <c r="V200" s="191">
        <f t="shared" si="263"/>
        <v>0</v>
      </c>
      <c r="W200" s="190">
        <f>SUM(W201,W202,W203,W206,W209,W213,W214)</f>
        <v>0</v>
      </c>
      <c r="X200" s="176">
        <f>SUM(X201,X202,X203,X206,X209,X213,X214)</f>
        <v>0</v>
      </c>
      <c r="Y200" s="89">
        <f>SUM(Y201,Y202,Y203,Y206,Y209,Y213,Y214)</f>
        <v>0</v>
      </c>
      <c r="Z200" s="191">
        <f t="shared" si="264"/>
        <v>0</v>
      </c>
      <c r="AA200" s="190">
        <f>SUM(AA201,AA202,AA203,AA206,AA209,AA213,AA214)</f>
        <v>0</v>
      </c>
      <c r="AB200" s="176">
        <f>SUM(AB201,AB202,AB203,AB206,AB209,AB213,AB214)</f>
        <v>0</v>
      </c>
      <c r="AC200" s="89">
        <f>SUM(AC201,AC202,AC203,AC206,AC209,AC213,AC214)</f>
        <v>0</v>
      </c>
      <c r="AD200" s="191">
        <f t="shared" si="265"/>
        <v>0</v>
      </c>
      <c r="AE200" s="190">
        <f>SUM(AE201,AE202,AE203,AE206,AE209,AE213,AE214)</f>
        <v>0</v>
      </c>
      <c r="AF200" s="176">
        <f>SUM(AF201,AF202,AF203,AF206,AF209,AF213,AF214)</f>
        <v>0</v>
      </c>
      <c r="AG200" s="89">
        <f>SUM(AG201,AG202,AG203,AG206,AG209,AG213,AG214)</f>
        <v>0</v>
      </c>
      <c r="AH200" s="191">
        <f t="shared" si="266"/>
        <v>0</v>
      </c>
      <c r="AI200" s="190">
        <f>SUM(AI201,AI202,AI203,AI206,AI209,AI213,AI214)</f>
        <v>0</v>
      </c>
      <c r="AJ200" s="176">
        <f>SUM(AJ201,AJ202,AJ203,AJ206,AJ209,AJ213,AJ214)</f>
        <v>0</v>
      </c>
      <c r="AK200" s="89">
        <f>SUM(AK201,AK202,AK203,AK206,AK209,AK213,AK214)</f>
        <v>0</v>
      </c>
      <c r="AL200" s="191">
        <f t="shared" si="267"/>
        <v>0</v>
      </c>
      <c r="AM200" s="190">
        <f>SUM(AM201,AM202,AM203,AM206,AM209,AM213,AM214)</f>
        <v>0</v>
      </c>
      <c r="AN200" s="176">
        <f>SUM(AN201,AN202,AN203,AN206,AN209,AN213,AN214)</f>
        <v>0</v>
      </c>
      <c r="AO200" s="89">
        <f>SUM(AO201,AO202,AO203,AO206,AO209,AO213,AO214)</f>
        <v>0</v>
      </c>
      <c r="AP200" s="191">
        <f t="shared" si="268"/>
        <v>0</v>
      </c>
      <c r="AQ200" s="190">
        <f>SUM(AQ201,AQ202,AQ203,AQ206,AQ209,AQ213,AQ214)</f>
        <v>0</v>
      </c>
      <c r="AR200" s="176">
        <f>SUM(AR201,AR202,AR203,AR206,AR209,AR213,AR214)</f>
        <v>0</v>
      </c>
      <c r="AS200" s="89">
        <f>SUM(AS201,AS202,AS203,AS206,AS209,AS213,AS214)</f>
        <v>0</v>
      </c>
      <c r="AT200" s="191">
        <f t="shared" si="269"/>
        <v>0</v>
      </c>
      <c r="AU200" s="190">
        <f>SUM(AU201,AU202,AU203,AU206,AU209,AU213,AU214)</f>
        <v>0</v>
      </c>
      <c r="AV200" s="176">
        <f>SUM(AV201,AV202,AV203,AV206,AV209,AV213,AV214)</f>
        <v>0</v>
      </c>
      <c r="AW200" s="89">
        <f>SUM(AW201,AW202,AW203,AW206,AW209,AW213,AW214)</f>
        <v>0</v>
      </c>
      <c r="AX200" s="211">
        <f t="shared" si="270"/>
        <v>0</v>
      </c>
      <c r="AY200" s="306">
        <f t="shared" si="258"/>
        <v>1407</v>
      </c>
      <c r="AZ200" s="307">
        <f t="shared" si="258"/>
        <v>851</v>
      </c>
      <c r="BA200" s="307">
        <f t="shared" si="258"/>
        <v>12005</v>
      </c>
      <c r="BB200" s="316">
        <f t="shared" si="271"/>
        <v>14.106933019976498</v>
      </c>
    </row>
    <row r="201" spans="2:54" s="76" customFormat="1" ht="14.1" customHeight="1" outlineLevel="1">
      <c r="B201" s="270" t="s">
        <v>71</v>
      </c>
      <c r="C201" s="192">
        <v>18</v>
      </c>
      <c r="D201" s="174">
        <v>11</v>
      </c>
      <c r="E201" s="69">
        <v>82</v>
      </c>
      <c r="F201" s="193">
        <f t="shared" si="259"/>
        <v>7.4545454545454541</v>
      </c>
      <c r="G201" s="192">
        <v>18</v>
      </c>
      <c r="H201" s="174">
        <v>10</v>
      </c>
      <c r="I201" s="69">
        <v>209.5</v>
      </c>
      <c r="J201" s="193">
        <f t="shared" si="260"/>
        <v>20.95</v>
      </c>
      <c r="K201" s="192">
        <v>18</v>
      </c>
      <c r="L201" s="174">
        <v>8</v>
      </c>
      <c r="M201" s="69">
        <v>86.5</v>
      </c>
      <c r="N201" s="193">
        <f t="shared" si="261"/>
        <v>10.8125</v>
      </c>
      <c r="O201" s="192"/>
      <c r="P201" s="174"/>
      <c r="Q201" s="69"/>
      <c r="R201" s="193">
        <f t="shared" si="262"/>
        <v>0</v>
      </c>
      <c r="S201" s="192"/>
      <c r="T201" s="174"/>
      <c r="U201" s="69"/>
      <c r="V201" s="193">
        <f t="shared" si="263"/>
        <v>0</v>
      </c>
      <c r="W201" s="192"/>
      <c r="X201" s="174"/>
      <c r="Y201" s="69"/>
      <c r="Z201" s="193">
        <f t="shared" si="264"/>
        <v>0</v>
      </c>
      <c r="AA201" s="192"/>
      <c r="AB201" s="174"/>
      <c r="AC201" s="69"/>
      <c r="AD201" s="193">
        <f t="shared" si="265"/>
        <v>0</v>
      </c>
      <c r="AE201" s="192"/>
      <c r="AF201" s="174"/>
      <c r="AG201" s="69"/>
      <c r="AH201" s="193">
        <f t="shared" si="266"/>
        <v>0</v>
      </c>
      <c r="AI201" s="192"/>
      <c r="AJ201" s="174"/>
      <c r="AK201" s="69"/>
      <c r="AL201" s="193">
        <f t="shared" si="267"/>
        <v>0</v>
      </c>
      <c r="AM201" s="192"/>
      <c r="AN201" s="174"/>
      <c r="AO201" s="69"/>
      <c r="AP201" s="193">
        <f t="shared" si="268"/>
        <v>0</v>
      </c>
      <c r="AQ201" s="192"/>
      <c r="AR201" s="174"/>
      <c r="AS201" s="69"/>
      <c r="AT201" s="193">
        <f t="shared" si="269"/>
        <v>0</v>
      </c>
      <c r="AU201" s="192"/>
      <c r="AV201" s="174"/>
      <c r="AW201" s="69"/>
      <c r="AX201" s="212">
        <f t="shared" si="270"/>
        <v>0</v>
      </c>
      <c r="AY201" s="302">
        <f t="shared" si="258"/>
        <v>54</v>
      </c>
      <c r="AZ201" s="303">
        <f t="shared" si="258"/>
        <v>29</v>
      </c>
      <c r="BA201" s="303">
        <f t="shared" si="258"/>
        <v>378</v>
      </c>
      <c r="BB201" s="314">
        <f t="shared" si="271"/>
        <v>13.03448275862069</v>
      </c>
    </row>
    <row r="202" spans="2:54" s="76" customFormat="1" ht="14.1" customHeight="1" outlineLevel="1">
      <c r="B202" s="270" t="s">
        <v>70</v>
      </c>
      <c r="C202" s="192">
        <v>16</v>
      </c>
      <c r="D202" s="174">
        <v>5</v>
      </c>
      <c r="E202" s="69">
        <v>98.5</v>
      </c>
      <c r="F202" s="193">
        <f t="shared" si="259"/>
        <v>19.7</v>
      </c>
      <c r="G202" s="192">
        <v>16</v>
      </c>
      <c r="H202" s="174">
        <v>8</v>
      </c>
      <c r="I202" s="69">
        <v>71.5</v>
      </c>
      <c r="J202" s="193">
        <f t="shared" si="260"/>
        <v>8.9375</v>
      </c>
      <c r="K202" s="192">
        <v>16</v>
      </c>
      <c r="L202" s="174">
        <v>4</v>
      </c>
      <c r="M202" s="69">
        <v>33.5</v>
      </c>
      <c r="N202" s="193">
        <f t="shared" si="261"/>
        <v>8.375</v>
      </c>
      <c r="O202" s="192"/>
      <c r="P202" s="174"/>
      <c r="Q202" s="69"/>
      <c r="R202" s="193">
        <f t="shared" si="262"/>
        <v>0</v>
      </c>
      <c r="S202" s="192"/>
      <c r="T202" s="174"/>
      <c r="U202" s="69"/>
      <c r="V202" s="193">
        <f t="shared" si="263"/>
        <v>0</v>
      </c>
      <c r="W202" s="192"/>
      <c r="X202" s="174"/>
      <c r="Y202" s="69"/>
      <c r="Z202" s="193">
        <f t="shared" si="264"/>
        <v>0</v>
      </c>
      <c r="AA202" s="192"/>
      <c r="AB202" s="174"/>
      <c r="AC202" s="69"/>
      <c r="AD202" s="193">
        <f t="shared" si="265"/>
        <v>0</v>
      </c>
      <c r="AE202" s="192"/>
      <c r="AF202" s="174"/>
      <c r="AG202" s="69"/>
      <c r="AH202" s="193">
        <f t="shared" si="266"/>
        <v>0</v>
      </c>
      <c r="AI202" s="192"/>
      <c r="AJ202" s="174"/>
      <c r="AK202" s="69"/>
      <c r="AL202" s="193">
        <f t="shared" si="267"/>
        <v>0</v>
      </c>
      <c r="AM202" s="192"/>
      <c r="AN202" s="174"/>
      <c r="AO202" s="69"/>
      <c r="AP202" s="193">
        <f t="shared" si="268"/>
        <v>0</v>
      </c>
      <c r="AQ202" s="192"/>
      <c r="AR202" s="174"/>
      <c r="AS202" s="69"/>
      <c r="AT202" s="193">
        <f t="shared" si="269"/>
        <v>0</v>
      </c>
      <c r="AU202" s="192"/>
      <c r="AV202" s="174"/>
      <c r="AW202" s="69"/>
      <c r="AX202" s="212">
        <f t="shared" si="270"/>
        <v>0</v>
      </c>
      <c r="AY202" s="302">
        <f t="shared" si="258"/>
        <v>48</v>
      </c>
      <c r="AZ202" s="303">
        <f t="shared" si="258"/>
        <v>17</v>
      </c>
      <c r="BA202" s="303">
        <f t="shared" si="258"/>
        <v>203.5</v>
      </c>
      <c r="BB202" s="314">
        <f t="shared" si="271"/>
        <v>11.970588235294118</v>
      </c>
    </row>
    <row r="203" spans="2:54" s="76" customFormat="1" ht="14.1" customHeight="1" outlineLevel="1">
      <c r="B203" s="270" t="s">
        <v>69</v>
      </c>
      <c r="C203" s="186">
        <f>SUM(C204:C205)</f>
        <v>48</v>
      </c>
      <c r="D203" s="174">
        <f>SUM(D204:D205)</f>
        <v>32</v>
      </c>
      <c r="E203" s="90">
        <f>SUM(E204:E205)</f>
        <v>539</v>
      </c>
      <c r="F203" s="187">
        <f t="shared" si="259"/>
        <v>16.84375</v>
      </c>
      <c r="G203" s="186">
        <f>SUM(G204:G205)</f>
        <v>47</v>
      </c>
      <c r="H203" s="174">
        <f>SUM(H204:H205)</f>
        <v>29</v>
      </c>
      <c r="I203" s="90">
        <f>SUM(I204:I205)</f>
        <v>211.5</v>
      </c>
      <c r="J203" s="187">
        <f t="shared" si="260"/>
        <v>7.2931034482758621</v>
      </c>
      <c r="K203" s="186">
        <f>SUM(K204:K205)</f>
        <v>47</v>
      </c>
      <c r="L203" s="174">
        <f>SUM(L204:L205)</f>
        <v>13</v>
      </c>
      <c r="M203" s="90">
        <f>SUM(M204:M205)</f>
        <v>92.5</v>
      </c>
      <c r="N203" s="187">
        <f t="shared" si="261"/>
        <v>7.115384615384615</v>
      </c>
      <c r="O203" s="186">
        <f>SUM(O204:O205)</f>
        <v>0</v>
      </c>
      <c r="P203" s="174">
        <f>SUM(P204:P205)</f>
        <v>0</v>
      </c>
      <c r="Q203" s="90">
        <f>SUM(Q204:Q205)</f>
        <v>0</v>
      </c>
      <c r="R203" s="187">
        <f t="shared" si="262"/>
        <v>0</v>
      </c>
      <c r="S203" s="186">
        <f>SUM(S204:S205)</f>
        <v>0</v>
      </c>
      <c r="T203" s="174">
        <f>SUM(T204:T205)</f>
        <v>0</v>
      </c>
      <c r="U203" s="90">
        <f>SUM(U204:U205)</f>
        <v>0</v>
      </c>
      <c r="V203" s="187">
        <f t="shared" si="263"/>
        <v>0</v>
      </c>
      <c r="W203" s="186">
        <f>SUM(W204:W205)</f>
        <v>0</v>
      </c>
      <c r="X203" s="174">
        <f>SUM(X204:X205)</f>
        <v>0</v>
      </c>
      <c r="Y203" s="90">
        <f>SUM(Y204:Y205)</f>
        <v>0</v>
      </c>
      <c r="Z203" s="187">
        <f t="shared" si="264"/>
        <v>0</v>
      </c>
      <c r="AA203" s="186">
        <f>SUM(AA204:AA205)</f>
        <v>0</v>
      </c>
      <c r="AB203" s="174">
        <f>SUM(AB204:AB205)</f>
        <v>0</v>
      </c>
      <c r="AC203" s="90">
        <f>SUM(AC204:AC205)</f>
        <v>0</v>
      </c>
      <c r="AD203" s="187">
        <f t="shared" si="265"/>
        <v>0</v>
      </c>
      <c r="AE203" s="186">
        <f>SUM(AE204:AE205)</f>
        <v>0</v>
      </c>
      <c r="AF203" s="174">
        <f>SUM(AF204:AF205)</f>
        <v>0</v>
      </c>
      <c r="AG203" s="90">
        <f>SUM(AG204:AG205)</f>
        <v>0</v>
      </c>
      <c r="AH203" s="187">
        <f t="shared" si="266"/>
        <v>0</v>
      </c>
      <c r="AI203" s="186">
        <f>SUM(AI204:AI205)</f>
        <v>0</v>
      </c>
      <c r="AJ203" s="174">
        <f>SUM(AJ204:AJ205)</f>
        <v>0</v>
      </c>
      <c r="AK203" s="90">
        <f>SUM(AK204:AK205)</f>
        <v>0</v>
      </c>
      <c r="AL203" s="187">
        <f t="shared" si="267"/>
        <v>0</v>
      </c>
      <c r="AM203" s="186">
        <f>SUM(AM204:AM205)</f>
        <v>0</v>
      </c>
      <c r="AN203" s="174">
        <f>SUM(AN204:AN205)</f>
        <v>0</v>
      </c>
      <c r="AO203" s="90">
        <f>SUM(AO204:AO205)</f>
        <v>0</v>
      </c>
      <c r="AP203" s="187">
        <f t="shared" si="268"/>
        <v>0</v>
      </c>
      <c r="AQ203" s="186">
        <f>SUM(AQ204:AQ205)</f>
        <v>0</v>
      </c>
      <c r="AR203" s="174">
        <f>SUM(AR204:AR205)</f>
        <v>0</v>
      </c>
      <c r="AS203" s="90">
        <f>SUM(AS204:AS205)</f>
        <v>0</v>
      </c>
      <c r="AT203" s="187">
        <f t="shared" si="269"/>
        <v>0</v>
      </c>
      <c r="AU203" s="186">
        <f>SUM(AU204:AU205)</f>
        <v>0</v>
      </c>
      <c r="AV203" s="174">
        <f>SUM(AV204:AV205)</f>
        <v>0</v>
      </c>
      <c r="AW203" s="90">
        <f>SUM(AW204:AW205)</f>
        <v>0</v>
      </c>
      <c r="AX203" s="209">
        <f t="shared" si="270"/>
        <v>0</v>
      </c>
      <c r="AY203" s="302">
        <f t="shared" si="258"/>
        <v>142</v>
      </c>
      <c r="AZ203" s="303">
        <f t="shared" si="258"/>
        <v>74</v>
      </c>
      <c r="BA203" s="303">
        <f t="shared" si="258"/>
        <v>843</v>
      </c>
      <c r="BB203" s="314">
        <f t="shared" si="271"/>
        <v>11.391891891891891</v>
      </c>
    </row>
    <row r="204" spans="2:54" ht="14.1" customHeight="1" outlineLevel="1">
      <c r="B204" s="271" t="s">
        <v>68</v>
      </c>
      <c r="C204" s="194">
        <v>38</v>
      </c>
      <c r="D204" s="175">
        <v>22</v>
      </c>
      <c r="E204" s="67">
        <v>269.5</v>
      </c>
      <c r="F204" s="195">
        <f t="shared" si="259"/>
        <v>12.25</v>
      </c>
      <c r="G204" s="194">
        <v>37</v>
      </c>
      <c r="H204" s="175">
        <v>21</v>
      </c>
      <c r="I204" s="67">
        <v>138.5</v>
      </c>
      <c r="J204" s="195">
        <f t="shared" si="260"/>
        <v>6.5952380952380949</v>
      </c>
      <c r="K204" s="194">
        <v>37</v>
      </c>
      <c r="L204" s="175">
        <v>11</v>
      </c>
      <c r="M204" s="67">
        <v>73.5</v>
      </c>
      <c r="N204" s="195">
        <f t="shared" si="261"/>
        <v>6.6818181818181817</v>
      </c>
      <c r="O204" s="194"/>
      <c r="P204" s="175"/>
      <c r="Q204" s="67"/>
      <c r="R204" s="195">
        <f t="shared" si="262"/>
        <v>0</v>
      </c>
      <c r="S204" s="194"/>
      <c r="T204" s="175"/>
      <c r="U204" s="67"/>
      <c r="V204" s="195">
        <f t="shared" si="263"/>
        <v>0</v>
      </c>
      <c r="W204" s="194"/>
      <c r="X204" s="175"/>
      <c r="Y204" s="67"/>
      <c r="Z204" s="195">
        <f t="shared" si="264"/>
        <v>0</v>
      </c>
      <c r="AA204" s="194"/>
      <c r="AB204" s="175"/>
      <c r="AC204" s="67"/>
      <c r="AD204" s="195">
        <f t="shared" si="265"/>
        <v>0</v>
      </c>
      <c r="AE204" s="194"/>
      <c r="AF204" s="175"/>
      <c r="AG204" s="67"/>
      <c r="AH204" s="195">
        <f t="shared" si="266"/>
        <v>0</v>
      </c>
      <c r="AI204" s="194"/>
      <c r="AJ204" s="175"/>
      <c r="AK204" s="67"/>
      <c r="AL204" s="195">
        <f t="shared" si="267"/>
        <v>0</v>
      </c>
      <c r="AM204" s="194"/>
      <c r="AN204" s="175"/>
      <c r="AO204" s="67"/>
      <c r="AP204" s="195">
        <f t="shared" si="268"/>
        <v>0</v>
      </c>
      <c r="AQ204" s="194"/>
      <c r="AR204" s="175"/>
      <c r="AS204" s="67"/>
      <c r="AT204" s="195">
        <f t="shared" si="269"/>
        <v>0</v>
      </c>
      <c r="AU204" s="194"/>
      <c r="AV204" s="175"/>
      <c r="AW204" s="67"/>
      <c r="AX204" s="213">
        <f t="shared" si="270"/>
        <v>0</v>
      </c>
      <c r="AY204" s="304">
        <f t="shared" si="258"/>
        <v>112</v>
      </c>
      <c r="AZ204" s="305">
        <f t="shared" si="258"/>
        <v>54</v>
      </c>
      <c r="BA204" s="305">
        <f t="shared" si="258"/>
        <v>481.5</v>
      </c>
      <c r="BB204" s="317">
        <f t="shared" si="271"/>
        <v>8.9166666666666661</v>
      </c>
    </row>
    <row r="205" spans="2:54" ht="14.1" customHeight="1" outlineLevel="1">
      <c r="B205" s="271" t="s">
        <v>67</v>
      </c>
      <c r="C205" s="194">
        <v>10</v>
      </c>
      <c r="D205" s="175">
        <v>10</v>
      </c>
      <c r="E205" s="67">
        <v>269.5</v>
      </c>
      <c r="F205" s="195">
        <f t="shared" si="259"/>
        <v>26.95</v>
      </c>
      <c r="G205" s="194">
        <v>10</v>
      </c>
      <c r="H205" s="175">
        <v>8</v>
      </c>
      <c r="I205" s="67">
        <v>73</v>
      </c>
      <c r="J205" s="195">
        <f t="shared" si="260"/>
        <v>9.125</v>
      </c>
      <c r="K205" s="194">
        <v>10</v>
      </c>
      <c r="L205" s="175">
        <v>2</v>
      </c>
      <c r="M205" s="67">
        <v>19</v>
      </c>
      <c r="N205" s="195">
        <f t="shared" si="261"/>
        <v>9.5</v>
      </c>
      <c r="O205" s="194"/>
      <c r="P205" s="175"/>
      <c r="Q205" s="67"/>
      <c r="R205" s="195">
        <f t="shared" si="262"/>
        <v>0</v>
      </c>
      <c r="S205" s="194"/>
      <c r="T205" s="175"/>
      <c r="U205" s="67"/>
      <c r="V205" s="195">
        <f t="shared" si="263"/>
        <v>0</v>
      </c>
      <c r="W205" s="194"/>
      <c r="X205" s="175"/>
      <c r="Y205" s="67"/>
      <c r="Z205" s="195">
        <f t="shared" si="264"/>
        <v>0</v>
      </c>
      <c r="AA205" s="194"/>
      <c r="AB205" s="175"/>
      <c r="AC205" s="67"/>
      <c r="AD205" s="195">
        <f t="shared" si="265"/>
        <v>0</v>
      </c>
      <c r="AE205" s="194"/>
      <c r="AF205" s="175"/>
      <c r="AG205" s="67"/>
      <c r="AH205" s="195">
        <f t="shared" si="266"/>
        <v>0</v>
      </c>
      <c r="AI205" s="194"/>
      <c r="AJ205" s="175"/>
      <c r="AK205" s="67"/>
      <c r="AL205" s="195">
        <f t="shared" si="267"/>
        <v>0</v>
      </c>
      <c r="AM205" s="194"/>
      <c r="AN205" s="175"/>
      <c r="AO205" s="67"/>
      <c r="AP205" s="195">
        <f t="shared" si="268"/>
        <v>0</v>
      </c>
      <c r="AQ205" s="194"/>
      <c r="AR205" s="175"/>
      <c r="AS205" s="67"/>
      <c r="AT205" s="195">
        <f t="shared" si="269"/>
        <v>0</v>
      </c>
      <c r="AU205" s="194"/>
      <c r="AV205" s="175"/>
      <c r="AW205" s="67"/>
      <c r="AX205" s="213">
        <f t="shared" si="270"/>
        <v>0</v>
      </c>
      <c r="AY205" s="304">
        <f t="shared" si="258"/>
        <v>30</v>
      </c>
      <c r="AZ205" s="305">
        <f t="shared" si="258"/>
        <v>20</v>
      </c>
      <c r="BA205" s="305">
        <f t="shared" si="258"/>
        <v>361.5</v>
      </c>
      <c r="BB205" s="317">
        <f t="shared" si="271"/>
        <v>18.074999999999999</v>
      </c>
    </row>
    <row r="206" spans="2:54" s="76" customFormat="1" ht="14.1" customHeight="1" outlineLevel="1">
      <c r="B206" s="270" t="s">
        <v>66</v>
      </c>
      <c r="C206" s="186">
        <f>SUM(C207:C208)</f>
        <v>20</v>
      </c>
      <c r="D206" s="174">
        <f>SUM(D207:D208)</f>
        <v>13</v>
      </c>
      <c r="E206" s="90">
        <f>SUM(E207:E208)</f>
        <v>146.5</v>
      </c>
      <c r="F206" s="187">
        <f t="shared" si="259"/>
        <v>11.26923076923077</v>
      </c>
      <c r="G206" s="186">
        <f>SUM(G207:G208)</f>
        <v>20</v>
      </c>
      <c r="H206" s="174">
        <f>SUM(H207:H208)</f>
        <v>14</v>
      </c>
      <c r="I206" s="90">
        <f>SUM(I207:I208)</f>
        <v>300.5</v>
      </c>
      <c r="J206" s="187">
        <f t="shared" si="260"/>
        <v>21.464285714285715</v>
      </c>
      <c r="K206" s="186">
        <f>SUM(K207:K208)</f>
        <v>20</v>
      </c>
      <c r="L206" s="174">
        <f>SUM(L207:L208)</f>
        <v>5</v>
      </c>
      <c r="M206" s="90">
        <f>SUM(M207:M208)</f>
        <v>32</v>
      </c>
      <c r="N206" s="187">
        <f t="shared" si="261"/>
        <v>6.4</v>
      </c>
      <c r="O206" s="186">
        <f>SUM(O207:O208)</f>
        <v>0</v>
      </c>
      <c r="P206" s="174">
        <f>SUM(P207:P208)</f>
        <v>0</v>
      </c>
      <c r="Q206" s="90">
        <f>SUM(Q207:Q208)</f>
        <v>0</v>
      </c>
      <c r="R206" s="187">
        <f t="shared" si="262"/>
        <v>0</v>
      </c>
      <c r="S206" s="186">
        <f>SUM(S207:S208)</f>
        <v>0</v>
      </c>
      <c r="T206" s="174">
        <f>SUM(T207:T208)</f>
        <v>0</v>
      </c>
      <c r="U206" s="90">
        <f>SUM(U207:U208)</f>
        <v>0</v>
      </c>
      <c r="V206" s="187">
        <f t="shared" si="263"/>
        <v>0</v>
      </c>
      <c r="W206" s="186">
        <f>SUM(W207:W208)</f>
        <v>0</v>
      </c>
      <c r="X206" s="174">
        <f>SUM(X207:X208)</f>
        <v>0</v>
      </c>
      <c r="Y206" s="90">
        <f>SUM(Y207:Y208)</f>
        <v>0</v>
      </c>
      <c r="Z206" s="187">
        <f t="shared" si="264"/>
        <v>0</v>
      </c>
      <c r="AA206" s="186">
        <f>SUM(AA207:AA208)</f>
        <v>0</v>
      </c>
      <c r="AB206" s="174">
        <f>SUM(AB207:AB208)</f>
        <v>0</v>
      </c>
      <c r="AC206" s="90">
        <f>SUM(AC207:AC208)</f>
        <v>0</v>
      </c>
      <c r="AD206" s="187">
        <f t="shared" si="265"/>
        <v>0</v>
      </c>
      <c r="AE206" s="186">
        <f>SUM(AE207:AE208)</f>
        <v>0</v>
      </c>
      <c r="AF206" s="174">
        <f>SUM(AF207:AF208)</f>
        <v>0</v>
      </c>
      <c r="AG206" s="90">
        <f>SUM(AG207:AG208)</f>
        <v>0</v>
      </c>
      <c r="AH206" s="187">
        <f t="shared" si="266"/>
        <v>0</v>
      </c>
      <c r="AI206" s="186">
        <f>SUM(AI207:AI208)</f>
        <v>0</v>
      </c>
      <c r="AJ206" s="174">
        <f>SUM(AJ207:AJ208)</f>
        <v>0</v>
      </c>
      <c r="AK206" s="90">
        <f>SUM(AK207:AK208)</f>
        <v>0</v>
      </c>
      <c r="AL206" s="187">
        <f t="shared" si="267"/>
        <v>0</v>
      </c>
      <c r="AM206" s="186">
        <f>SUM(AM207:AM208)</f>
        <v>0</v>
      </c>
      <c r="AN206" s="174">
        <f>SUM(AN207:AN208)</f>
        <v>0</v>
      </c>
      <c r="AO206" s="90">
        <f>SUM(AO207:AO208)</f>
        <v>0</v>
      </c>
      <c r="AP206" s="187">
        <f t="shared" si="268"/>
        <v>0</v>
      </c>
      <c r="AQ206" s="186">
        <f>SUM(AQ207:AQ208)</f>
        <v>0</v>
      </c>
      <c r="AR206" s="174">
        <f>SUM(AR207:AR208)</f>
        <v>0</v>
      </c>
      <c r="AS206" s="90">
        <f>SUM(AS207:AS208)</f>
        <v>0</v>
      </c>
      <c r="AT206" s="187">
        <f t="shared" si="269"/>
        <v>0</v>
      </c>
      <c r="AU206" s="186">
        <f>SUM(AU207:AU208)</f>
        <v>0</v>
      </c>
      <c r="AV206" s="174">
        <f>SUM(AV207:AV208)</f>
        <v>0</v>
      </c>
      <c r="AW206" s="90">
        <f>SUM(AW207:AW208)</f>
        <v>0</v>
      </c>
      <c r="AX206" s="209">
        <f t="shared" si="270"/>
        <v>0</v>
      </c>
      <c r="AY206" s="302">
        <f t="shared" si="258"/>
        <v>60</v>
      </c>
      <c r="AZ206" s="303">
        <f t="shared" si="258"/>
        <v>32</v>
      </c>
      <c r="BA206" s="303">
        <f t="shared" si="258"/>
        <v>479</v>
      </c>
      <c r="BB206" s="314">
        <f t="shared" si="271"/>
        <v>14.96875</v>
      </c>
    </row>
    <row r="207" spans="2:54" ht="14.1" customHeight="1" outlineLevel="1">
      <c r="B207" s="271" t="s">
        <v>171</v>
      </c>
      <c r="C207" s="194">
        <v>1</v>
      </c>
      <c r="D207" s="175">
        <v>1</v>
      </c>
      <c r="E207" s="67">
        <v>4</v>
      </c>
      <c r="F207" s="195">
        <f t="shared" si="259"/>
        <v>4</v>
      </c>
      <c r="G207" s="194">
        <v>1</v>
      </c>
      <c r="H207" s="175">
        <v>1</v>
      </c>
      <c r="I207" s="67">
        <v>2.5</v>
      </c>
      <c r="J207" s="195">
        <f t="shared" si="260"/>
        <v>2.5</v>
      </c>
      <c r="K207" s="194">
        <v>1</v>
      </c>
      <c r="L207" s="175">
        <v>0</v>
      </c>
      <c r="M207" s="67">
        <v>0</v>
      </c>
      <c r="N207" s="195">
        <f t="shared" si="261"/>
        <v>0</v>
      </c>
      <c r="O207" s="194"/>
      <c r="P207" s="175"/>
      <c r="Q207" s="67"/>
      <c r="R207" s="195">
        <f t="shared" si="262"/>
        <v>0</v>
      </c>
      <c r="S207" s="194"/>
      <c r="T207" s="175"/>
      <c r="U207" s="67"/>
      <c r="V207" s="195">
        <f t="shared" si="263"/>
        <v>0</v>
      </c>
      <c r="W207" s="194"/>
      <c r="X207" s="175"/>
      <c r="Y207" s="67"/>
      <c r="Z207" s="195">
        <f t="shared" si="264"/>
        <v>0</v>
      </c>
      <c r="AA207" s="194"/>
      <c r="AB207" s="175"/>
      <c r="AC207" s="67"/>
      <c r="AD207" s="195">
        <f t="shared" si="265"/>
        <v>0</v>
      </c>
      <c r="AE207" s="194"/>
      <c r="AF207" s="175"/>
      <c r="AG207" s="67"/>
      <c r="AH207" s="195">
        <f t="shared" si="266"/>
        <v>0</v>
      </c>
      <c r="AI207" s="194"/>
      <c r="AJ207" s="175"/>
      <c r="AK207" s="67"/>
      <c r="AL207" s="195">
        <f t="shared" si="267"/>
        <v>0</v>
      </c>
      <c r="AM207" s="194"/>
      <c r="AN207" s="175"/>
      <c r="AO207" s="67"/>
      <c r="AP207" s="195">
        <f t="shared" si="268"/>
        <v>0</v>
      </c>
      <c r="AQ207" s="194"/>
      <c r="AR207" s="175"/>
      <c r="AS207" s="67"/>
      <c r="AT207" s="195">
        <f t="shared" si="269"/>
        <v>0</v>
      </c>
      <c r="AU207" s="194"/>
      <c r="AV207" s="175"/>
      <c r="AW207" s="67"/>
      <c r="AX207" s="213">
        <f t="shared" si="270"/>
        <v>0</v>
      </c>
      <c r="AY207" s="304">
        <f t="shared" si="258"/>
        <v>3</v>
      </c>
      <c r="AZ207" s="305">
        <f t="shared" si="258"/>
        <v>2</v>
      </c>
      <c r="BA207" s="305">
        <f t="shared" si="258"/>
        <v>6.5</v>
      </c>
      <c r="BB207" s="317">
        <f t="shared" si="271"/>
        <v>3.25</v>
      </c>
    </row>
    <row r="208" spans="2:54" ht="14.1" customHeight="1" outlineLevel="1">
      <c r="B208" s="271" t="s">
        <v>122</v>
      </c>
      <c r="C208" s="194">
        <v>19</v>
      </c>
      <c r="D208" s="175">
        <v>12</v>
      </c>
      <c r="E208" s="67">
        <v>142.5</v>
      </c>
      <c r="F208" s="195">
        <f t="shared" si="259"/>
        <v>11.875</v>
      </c>
      <c r="G208" s="194">
        <v>19</v>
      </c>
      <c r="H208" s="175">
        <v>13</v>
      </c>
      <c r="I208" s="67">
        <v>298</v>
      </c>
      <c r="J208" s="195">
        <f t="shared" si="260"/>
        <v>22.923076923076923</v>
      </c>
      <c r="K208" s="194">
        <v>19</v>
      </c>
      <c r="L208" s="175">
        <v>5</v>
      </c>
      <c r="M208" s="67">
        <v>32</v>
      </c>
      <c r="N208" s="195">
        <f t="shared" si="261"/>
        <v>6.4</v>
      </c>
      <c r="O208" s="194"/>
      <c r="P208" s="175"/>
      <c r="Q208" s="67"/>
      <c r="R208" s="195">
        <f t="shared" si="262"/>
        <v>0</v>
      </c>
      <c r="S208" s="194"/>
      <c r="T208" s="175"/>
      <c r="U208" s="67"/>
      <c r="V208" s="195">
        <f t="shared" si="263"/>
        <v>0</v>
      </c>
      <c r="W208" s="194"/>
      <c r="X208" s="175"/>
      <c r="Y208" s="67"/>
      <c r="Z208" s="195">
        <f t="shared" si="264"/>
        <v>0</v>
      </c>
      <c r="AA208" s="194"/>
      <c r="AB208" s="175"/>
      <c r="AC208" s="67"/>
      <c r="AD208" s="195">
        <f t="shared" si="265"/>
        <v>0</v>
      </c>
      <c r="AE208" s="194"/>
      <c r="AF208" s="175"/>
      <c r="AG208" s="67"/>
      <c r="AH208" s="195">
        <f t="shared" si="266"/>
        <v>0</v>
      </c>
      <c r="AI208" s="194"/>
      <c r="AJ208" s="175"/>
      <c r="AK208" s="67"/>
      <c r="AL208" s="195">
        <f t="shared" si="267"/>
        <v>0</v>
      </c>
      <c r="AM208" s="194"/>
      <c r="AN208" s="175"/>
      <c r="AO208" s="67"/>
      <c r="AP208" s="195">
        <f t="shared" si="268"/>
        <v>0</v>
      </c>
      <c r="AQ208" s="194"/>
      <c r="AR208" s="175"/>
      <c r="AS208" s="67"/>
      <c r="AT208" s="195">
        <f t="shared" si="269"/>
        <v>0</v>
      </c>
      <c r="AU208" s="194"/>
      <c r="AV208" s="175"/>
      <c r="AW208" s="67"/>
      <c r="AX208" s="213">
        <f t="shared" si="270"/>
        <v>0</v>
      </c>
      <c r="AY208" s="304">
        <f t="shared" si="258"/>
        <v>57</v>
      </c>
      <c r="AZ208" s="305">
        <f t="shared" si="258"/>
        <v>30</v>
      </c>
      <c r="BA208" s="305">
        <f t="shared" si="258"/>
        <v>472.5</v>
      </c>
      <c r="BB208" s="317">
        <f t="shared" si="271"/>
        <v>15.75</v>
      </c>
    </row>
    <row r="209" spans="2:54" s="76" customFormat="1" ht="14.1" customHeight="1" outlineLevel="1">
      <c r="B209" s="270" t="s">
        <v>65</v>
      </c>
      <c r="C209" s="186">
        <f>SUM(C210:C212)</f>
        <v>296</v>
      </c>
      <c r="D209" s="174">
        <f>SUM(D210:D212)</f>
        <v>242</v>
      </c>
      <c r="E209" s="90">
        <f>SUM(E210:E212)</f>
        <v>3138</v>
      </c>
      <c r="F209" s="187">
        <f t="shared" si="259"/>
        <v>12.96694214876033</v>
      </c>
      <c r="G209" s="186">
        <f>SUM(G210:G212)</f>
        <v>294</v>
      </c>
      <c r="H209" s="174">
        <f>SUM(H210:H212)</f>
        <v>260</v>
      </c>
      <c r="I209" s="90">
        <f>SUM(I210:I212)</f>
        <v>4873.5</v>
      </c>
      <c r="J209" s="187">
        <f t="shared" si="260"/>
        <v>18.744230769230768</v>
      </c>
      <c r="K209" s="186">
        <f>SUM(K210:K212)</f>
        <v>298</v>
      </c>
      <c r="L209" s="174">
        <f>SUM(L210:L212)</f>
        <v>95</v>
      </c>
      <c r="M209" s="90">
        <f>SUM(M210:M212)</f>
        <v>820.5</v>
      </c>
      <c r="N209" s="187">
        <f t="shared" si="261"/>
        <v>8.6368421052631579</v>
      </c>
      <c r="O209" s="186">
        <f>SUM(O210:O212)</f>
        <v>0</v>
      </c>
      <c r="P209" s="174">
        <f>SUM(P210:P212)</f>
        <v>0</v>
      </c>
      <c r="Q209" s="90">
        <f>SUM(Q210:Q212)</f>
        <v>0</v>
      </c>
      <c r="R209" s="187">
        <f t="shared" si="262"/>
        <v>0</v>
      </c>
      <c r="S209" s="186">
        <f>SUM(S210:S212)</f>
        <v>0</v>
      </c>
      <c r="T209" s="174">
        <f>SUM(T210:T212)</f>
        <v>0</v>
      </c>
      <c r="U209" s="90">
        <f>SUM(U210:U212)</f>
        <v>0</v>
      </c>
      <c r="V209" s="187">
        <f t="shared" si="263"/>
        <v>0</v>
      </c>
      <c r="W209" s="186">
        <f>SUM(W210:W212)</f>
        <v>0</v>
      </c>
      <c r="X209" s="174">
        <f>SUM(X210:X212)</f>
        <v>0</v>
      </c>
      <c r="Y209" s="90">
        <f>SUM(Y210:Y212)</f>
        <v>0</v>
      </c>
      <c r="Z209" s="187">
        <f t="shared" si="264"/>
        <v>0</v>
      </c>
      <c r="AA209" s="186">
        <f>SUM(AA210:AA212)</f>
        <v>0</v>
      </c>
      <c r="AB209" s="174">
        <f>SUM(AB210:AB212)</f>
        <v>0</v>
      </c>
      <c r="AC209" s="90">
        <f>SUM(AC210:AC212)</f>
        <v>0</v>
      </c>
      <c r="AD209" s="187">
        <f t="shared" si="265"/>
        <v>0</v>
      </c>
      <c r="AE209" s="186">
        <f>SUM(AE210:AE212)</f>
        <v>0</v>
      </c>
      <c r="AF209" s="174">
        <f>SUM(AF210:AF212)</f>
        <v>0</v>
      </c>
      <c r="AG209" s="90">
        <f>SUM(AG210:AG212)</f>
        <v>0</v>
      </c>
      <c r="AH209" s="187">
        <f t="shared" si="266"/>
        <v>0</v>
      </c>
      <c r="AI209" s="186">
        <f>SUM(AI210:AI212)</f>
        <v>0</v>
      </c>
      <c r="AJ209" s="174">
        <f>SUM(AJ210:AJ212)</f>
        <v>0</v>
      </c>
      <c r="AK209" s="90">
        <f>SUM(AK210:AK212)</f>
        <v>0</v>
      </c>
      <c r="AL209" s="187">
        <f t="shared" si="267"/>
        <v>0</v>
      </c>
      <c r="AM209" s="186">
        <f>SUM(AM210:AM212)</f>
        <v>0</v>
      </c>
      <c r="AN209" s="174">
        <f>SUM(AN210:AN212)</f>
        <v>0</v>
      </c>
      <c r="AO209" s="90">
        <f>SUM(AO210:AO212)</f>
        <v>0</v>
      </c>
      <c r="AP209" s="187">
        <f t="shared" si="268"/>
        <v>0</v>
      </c>
      <c r="AQ209" s="186">
        <f>SUM(AQ210:AQ212)</f>
        <v>0</v>
      </c>
      <c r="AR209" s="174">
        <f>SUM(AR210:AR212)</f>
        <v>0</v>
      </c>
      <c r="AS209" s="90">
        <f>SUM(AS210:AS212)</f>
        <v>0</v>
      </c>
      <c r="AT209" s="187">
        <f t="shared" si="269"/>
        <v>0</v>
      </c>
      <c r="AU209" s="186">
        <f>SUM(AU210:AU212)</f>
        <v>0</v>
      </c>
      <c r="AV209" s="174">
        <f>SUM(AV210:AV212)</f>
        <v>0</v>
      </c>
      <c r="AW209" s="90">
        <f>SUM(AW210:AW212)</f>
        <v>0</v>
      </c>
      <c r="AX209" s="209">
        <f t="shared" si="270"/>
        <v>0</v>
      </c>
      <c r="AY209" s="302">
        <f t="shared" si="258"/>
        <v>888</v>
      </c>
      <c r="AZ209" s="303">
        <f t="shared" si="258"/>
        <v>597</v>
      </c>
      <c r="BA209" s="303">
        <f t="shared" si="258"/>
        <v>8832</v>
      </c>
      <c r="BB209" s="314">
        <f t="shared" si="271"/>
        <v>14.793969849246231</v>
      </c>
    </row>
    <row r="210" spans="2:54" ht="14.1" customHeight="1" outlineLevel="1">
      <c r="B210" s="271" t="s">
        <v>64</v>
      </c>
      <c r="C210" s="194">
        <v>141</v>
      </c>
      <c r="D210" s="175">
        <v>117</v>
      </c>
      <c r="E210" s="67">
        <v>1464</v>
      </c>
      <c r="F210" s="195">
        <f t="shared" si="259"/>
        <v>12.512820512820513</v>
      </c>
      <c r="G210" s="194">
        <v>141</v>
      </c>
      <c r="H210" s="175">
        <v>132</v>
      </c>
      <c r="I210" s="67">
        <v>2561</v>
      </c>
      <c r="J210" s="195">
        <f t="shared" si="260"/>
        <v>19.401515151515152</v>
      </c>
      <c r="K210" s="194">
        <v>141</v>
      </c>
      <c r="L210" s="175">
        <v>66</v>
      </c>
      <c r="M210" s="67">
        <v>669</v>
      </c>
      <c r="N210" s="195">
        <f t="shared" si="261"/>
        <v>10.136363636363637</v>
      </c>
      <c r="O210" s="194"/>
      <c r="P210" s="175"/>
      <c r="Q210" s="67"/>
      <c r="R210" s="195">
        <f t="shared" si="262"/>
        <v>0</v>
      </c>
      <c r="S210" s="194"/>
      <c r="T210" s="175"/>
      <c r="U210" s="67"/>
      <c r="V210" s="195">
        <f t="shared" si="263"/>
        <v>0</v>
      </c>
      <c r="W210" s="194"/>
      <c r="X210" s="175"/>
      <c r="Y210" s="67"/>
      <c r="Z210" s="195">
        <f t="shared" si="264"/>
        <v>0</v>
      </c>
      <c r="AA210" s="194"/>
      <c r="AB210" s="175"/>
      <c r="AC210" s="67"/>
      <c r="AD210" s="195">
        <f t="shared" si="265"/>
        <v>0</v>
      </c>
      <c r="AE210" s="194"/>
      <c r="AF210" s="175"/>
      <c r="AG210" s="67"/>
      <c r="AH210" s="195">
        <f t="shared" si="266"/>
        <v>0</v>
      </c>
      <c r="AI210" s="194"/>
      <c r="AJ210" s="175"/>
      <c r="AK210" s="67"/>
      <c r="AL210" s="195">
        <f t="shared" si="267"/>
        <v>0</v>
      </c>
      <c r="AM210" s="194"/>
      <c r="AN210" s="175"/>
      <c r="AO210" s="67"/>
      <c r="AP210" s="195">
        <f t="shared" si="268"/>
        <v>0</v>
      </c>
      <c r="AQ210" s="194"/>
      <c r="AR210" s="175"/>
      <c r="AS210" s="67"/>
      <c r="AT210" s="195">
        <f t="shared" si="269"/>
        <v>0</v>
      </c>
      <c r="AU210" s="194"/>
      <c r="AV210" s="175"/>
      <c r="AW210" s="67"/>
      <c r="AX210" s="213">
        <f t="shared" si="270"/>
        <v>0</v>
      </c>
      <c r="AY210" s="304">
        <f t="shared" si="258"/>
        <v>423</v>
      </c>
      <c r="AZ210" s="305">
        <f t="shared" si="258"/>
        <v>315</v>
      </c>
      <c r="BA210" s="305">
        <f t="shared" si="258"/>
        <v>4694</v>
      </c>
      <c r="BB210" s="317">
        <f t="shared" si="271"/>
        <v>14.901587301587302</v>
      </c>
    </row>
    <row r="211" spans="2:54" ht="14.1" customHeight="1" outlineLevel="1">
      <c r="B211" s="271" t="s">
        <v>62</v>
      </c>
      <c r="C211" s="194">
        <v>27</v>
      </c>
      <c r="D211" s="175">
        <v>14</v>
      </c>
      <c r="E211" s="67">
        <v>109.5</v>
      </c>
      <c r="F211" s="195">
        <f t="shared" si="259"/>
        <v>7.8214285714285712</v>
      </c>
      <c r="G211" s="194">
        <v>26</v>
      </c>
      <c r="H211" s="175">
        <v>14</v>
      </c>
      <c r="I211" s="67">
        <v>51.5</v>
      </c>
      <c r="J211" s="195">
        <f t="shared" si="260"/>
        <v>3.6785714285714284</v>
      </c>
      <c r="K211" s="194">
        <v>27</v>
      </c>
      <c r="L211" s="175">
        <v>9</v>
      </c>
      <c r="M211" s="67">
        <v>45.5</v>
      </c>
      <c r="N211" s="195">
        <f t="shared" si="261"/>
        <v>5.0555555555555554</v>
      </c>
      <c r="O211" s="194"/>
      <c r="P211" s="175"/>
      <c r="Q211" s="67"/>
      <c r="R211" s="195">
        <f t="shared" si="262"/>
        <v>0</v>
      </c>
      <c r="S211" s="194"/>
      <c r="T211" s="175"/>
      <c r="U211" s="67"/>
      <c r="V211" s="195">
        <f t="shared" si="263"/>
        <v>0</v>
      </c>
      <c r="W211" s="194"/>
      <c r="X211" s="175"/>
      <c r="Y211" s="67"/>
      <c r="Z211" s="195">
        <f t="shared" si="264"/>
        <v>0</v>
      </c>
      <c r="AA211" s="194"/>
      <c r="AB211" s="175"/>
      <c r="AC211" s="67"/>
      <c r="AD211" s="195">
        <f t="shared" si="265"/>
        <v>0</v>
      </c>
      <c r="AE211" s="194"/>
      <c r="AF211" s="175"/>
      <c r="AG211" s="67"/>
      <c r="AH211" s="195">
        <f t="shared" si="266"/>
        <v>0</v>
      </c>
      <c r="AI211" s="194"/>
      <c r="AJ211" s="175"/>
      <c r="AK211" s="67"/>
      <c r="AL211" s="195">
        <f t="shared" si="267"/>
        <v>0</v>
      </c>
      <c r="AM211" s="194"/>
      <c r="AN211" s="175"/>
      <c r="AO211" s="67"/>
      <c r="AP211" s="195">
        <f t="shared" si="268"/>
        <v>0</v>
      </c>
      <c r="AQ211" s="194"/>
      <c r="AR211" s="175"/>
      <c r="AS211" s="67"/>
      <c r="AT211" s="195">
        <f t="shared" si="269"/>
        <v>0</v>
      </c>
      <c r="AU211" s="194"/>
      <c r="AV211" s="175"/>
      <c r="AW211" s="67"/>
      <c r="AX211" s="213">
        <f t="shared" si="270"/>
        <v>0</v>
      </c>
      <c r="AY211" s="304">
        <f t="shared" si="258"/>
        <v>80</v>
      </c>
      <c r="AZ211" s="305">
        <f t="shared" si="258"/>
        <v>37</v>
      </c>
      <c r="BA211" s="305">
        <f t="shared" si="258"/>
        <v>206.5</v>
      </c>
      <c r="BB211" s="317">
        <f t="shared" si="271"/>
        <v>5.5810810810810807</v>
      </c>
    </row>
    <row r="212" spans="2:54" ht="14.1" customHeight="1" outlineLevel="1">
      <c r="B212" s="271" t="s">
        <v>63</v>
      </c>
      <c r="C212" s="194">
        <v>128</v>
      </c>
      <c r="D212" s="175">
        <v>111</v>
      </c>
      <c r="E212" s="67">
        <v>1564.5</v>
      </c>
      <c r="F212" s="195">
        <f t="shared" si="259"/>
        <v>14.094594594594595</v>
      </c>
      <c r="G212" s="194">
        <v>127</v>
      </c>
      <c r="H212" s="175">
        <v>114</v>
      </c>
      <c r="I212" s="67">
        <v>2261</v>
      </c>
      <c r="J212" s="195">
        <f t="shared" si="260"/>
        <v>19.833333333333332</v>
      </c>
      <c r="K212" s="194">
        <v>130</v>
      </c>
      <c r="L212" s="175">
        <v>20</v>
      </c>
      <c r="M212" s="67">
        <v>106</v>
      </c>
      <c r="N212" s="195">
        <f t="shared" si="261"/>
        <v>5.3</v>
      </c>
      <c r="O212" s="194"/>
      <c r="P212" s="175"/>
      <c r="Q212" s="67"/>
      <c r="R212" s="195">
        <f t="shared" si="262"/>
        <v>0</v>
      </c>
      <c r="S212" s="194"/>
      <c r="T212" s="175"/>
      <c r="U212" s="67"/>
      <c r="V212" s="195">
        <f t="shared" si="263"/>
        <v>0</v>
      </c>
      <c r="W212" s="194"/>
      <c r="X212" s="175"/>
      <c r="Y212" s="67"/>
      <c r="Z212" s="195">
        <f t="shared" si="264"/>
        <v>0</v>
      </c>
      <c r="AA212" s="194"/>
      <c r="AB212" s="175"/>
      <c r="AC212" s="67"/>
      <c r="AD212" s="195">
        <f t="shared" si="265"/>
        <v>0</v>
      </c>
      <c r="AE212" s="194"/>
      <c r="AF212" s="175"/>
      <c r="AG212" s="67"/>
      <c r="AH212" s="195">
        <f t="shared" si="266"/>
        <v>0</v>
      </c>
      <c r="AI212" s="194"/>
      <c r="AJ212" s="175"/>
      <c r="AK212" s="67"/>
      <c r="AL212" s="195">
        <f t="shared" si="267"/>
        <v>0</v>
      </c>
      <c r="AM212" s="194"/>
      <c r="AN212" s="175"/>
      <c r="AO212" s="67"/>
      <c r="AP212" s="195">
        <f t="shared" si="268"/>
        <v>0</v>
      </c>
      <c r="AQ212" s="194"/>
      <c r="AR212" s="175"/>
      <c r="AS212" s="67"/>
      <c r="AT212" s="195">
        <f t="shared" si="269"/>
        <v>0</v>
      </c>
      <c r="AU212" s="194"/>
      <c r="AV212" s="175"/>
      <c r="AW212" s="67"/>
      <c r="AX212" s="213">
        <f t="shared" si="270"/>
        <v>0</v>
      </c>
      <c r="AY212" s="304">
        <f t="shared" ref="AY212:BA275" si="272">SUM(C212,G212,K212)</f>
        <v>385</v>
      </c>
      <c r="AZ212" s="305">
        <f t="shared" si="272"/>
        <v>245</v>
      </c>
      <c r="BA212" s="305">
        <f t="shared" si="272"/>
        <v>3931.5</v>
      </c>
      <c r="BB212" s="317">
        <f t="shared" si="271"/>
        <v>16.046938775510203</v>
      </c>
    </row>
    <row r="213" spans="2:54" s="76" customFormat="1" ht="14.1" customHeight="1" outlineLevel="1">
      <c r="B213" s="270" t="s">
        <v>61</v>
      </c>
      <c r="C213" s="186">
        <v>8</v>
      </c>
      <c r="D213" s="234">
        <v>6</v>
      </c>
      <c r="E213" s="90">
        <v>88.5</v>
      </c>
      <c r="F213" s="187">
        <f t="shared" si="259"/>
        <v>14.75</v>
      </c>
      <c r="G213" s="186">
        <v>8</v>
      </c>
      <c r="H213" s="234">
        <v>6</v>
      </c>
      <c r="I213" s="90">
        <v>90.5</v>
      </c>
      <c r="J213" s="187">
        <f t="shared" si="260"/>
        <v>15.083333333333334</v>
      </c>
      <c r="K213" s="186">
        <v>8</v>
      </c>
      <c r="L213" s="234">
        <v>2</v>
      </c>
      <c r="M213" s="90">
        <v>7.5</v>
      </c>
      <c r="N213" s="187">
        <f t="shared" si="261"/>
        <v>3.75</v>
      </c>
      <c r="O213" s="186">
        <v>0</v>
      </c>
      <c r="P213" s="175">
        <v>0</v>
      </c>
      <c r="Q213" s="90">
        <v>0</v>
      </c>
      <c r="R213" s="187">
        <f t="shared" si="262"/>
        <v>0</v>
      </c>
      <c r="S213" s="186">
        <v>0</v>
      </c>
      <c r="T213" s="175">
        <v>0</v>
      </c>
      <c r="U213" s="90">
        <v>0</v>
      </c>
      <c r="V213" s="187">
        <f t="shared" si="263"/>
        <v>0</v>
      </c>
      <c r="W213" s="186">
        <v>0</v>
      </c>
      <c r="X213" s="175">
        <v>0</v>
      </c>
      <c r="Y213" s="90">
        <v>0</v>
      </c>
      <c r="Z213" s="187">
        <f t="shared" si="264"/>
        <v>0</v>
      </c>
      <c r="AA213" s="186">
        <v>0</v>
      </c>
      <c r="AB213" s="175">
        <v>0</v>
      </c>
      <c r="AC213" s="90">
        <v>0</v>
      </c>
      <c r="AD213" s="187">
        <f t="shared" si="265"/>
        <v>0</v>
      </c>
      <c r="AE213" s="186">
        <v>0</v>
      </c>
      <c r="AF213" s="175">
        <v>0</v>
      </c>
      <c r="AG213" s="90">
        <v>0</v>
      </c>
      <c r="AH213" s="187">
        <f t="shared" si="266"/>
        <v>0</v>
      </c>
      <c r="AI213" s="186">
        <v>0</v>
      </c>
      <c r="AJ213" s="175">
        <v>0</v>
      </c>
      <c r="AK213" s="90">
        <v>0</v>
      </c>
      <c r="AL213" s="187">
        <f t="shared" si="267"/>
        <v>0</v>
      </c>
      <c r="AM213" s="186">
        <v>0</v>
      </c>
      <c r="AN213" s="175">
        <v>0</v>
      </c>
      <c r="AO213" s="90">
        <v>0</v>
      </c>
      <c r="AP213" s="187">
        <f t="shared" si="268"/>
        <v>0</v>
      </c>
      <c r="AQ213" s="186">
        <v>0</v>
      </c>
      <c r="AR213" s="175">
        <v>0</v>
      </c>
      <c r="AS213" s="90">
        <v>0</v>
      </c>
      <c r="AT213" s="187">
        <f t="shared" si="269"/>
        <v>0</v>
      </c>
      <c r="AU213" s="186">
        <v>0</v>
      </c>
      <c r="AV213" s="175">
        <v>0</v>
      </c>
      <c r="AW213" s="90">
        <v>0</v>
      </c>
      <c r="AX213" s="209">
        <f t="shared" si="270"/>
        <v>0</v>
      </c>
      <c r="AY213" s="302">
        <f t="shared" si="272"/>
        <v>24</v>
      </c>
      <c r="AZ213" s="303">
        <f t="shared" si="272"/>
        <v>14</v>
      </c>
      <c r="BA213" s="303">
        <f t="shared" si="272"/>
        <v>186.5</v>
      </c>
      <c r="BB213" s="314">
        <f t="shared" ref="BB213:BB276" si="273">IFERROR(BA213/AZ213,0)</f>
        <v>13.321428571428571</v>
      </c>
    </row>
    <row r="214" spans="2:54" s="76" customFormat="1" ht="14.1" customHeight="1" outlineLevel="1">
      <c r="B214" s="270" t="s">
        <v>60</v>
      </c>
      <c r="C214" s="186">
        <f>SUM(C215:C217)</f>
        <v>64</v>
      </c>
      <c r="D214" s="174">
        <f>SUM(D215:D217)</f>
        <v>31</v>
      </c>
      <c r="E214" s="90">
        <f>SUM(E215:E217)</f>
        <v>356.5</v>
      </c>
      <c r="F214" s="187">
        <f t="shared" si="259"/>
        <v>11.5</v>
      </c>
      <c r="G214" s="186">
        <f>SUM(G215:G217)</f>
        <v>64</v>
      </c>
      <c r="H214" s="174">
        <f>SUM(H215:H217)</f>
        <v>36</v>
      </c>
      <c r="I214" s="90">
        <f>SUM(I215:I217)</f>
        <v>558.5</v>
      </c>
      <c r="J214" s="187">
        <f t="shared" si="260"/>
        <v>15.513888888888889</v>
      </c>
      <c r="K214" s="186">
        <f>SUM(K215:K217)</f>
        <v>63</v>
      </c>
      <c r="L214" s="174">
        <f>SUM(L215:L217)</f>
        <v>21</v>
      </c>
      <c r="M214" s="90">
        <f>SUM(M215:M217)</f>
        <v>168</v>
      </c>
      <c r="N214" s="187">
        <f t="shared" si="261"/>
        <v>8</v>
      </c>
      <c r="O214" s="186">
        <f>SUM(O215:O217)</f>
        <v>0</v>
      </c>
      <c r="P214" s="174">
        <f>SUM(P215:P217)</f>
        <v>0</v>
      </c>
      <c r="Q214" s="90">
        <f>SUM(Q215:Q217)</f>
        <v>0</v>
      </c>
      <c r="R214" s="187">
        <f t="shared" si="262"/>
        <v>0</v>
      </c>
      <c r="S214" s="186">
        <f>SUM(S215:S217)</f>
        <v>0</v>
      </c>
      <c r="T214" s="174">
        <f>SUM(T215:T217)</f>
        <v>0</v>
      </c>
      <c r="U214" s="90">
        <f>SUM(U215:U217)</f>
        <v>0</v>
      </c>
      <c r="V214" s="187">
        <f t="shared" si="263"/>
        <v>0</v>
      </c>
      <c r="W214" s="186">
        <f>SUM(W215:W217)</f>
        <v>0</v>
      </c>
      <c r="X214" s="174">
        <f>SUM(X215:X217)</f>
        <v>0</v>
      </c>
      <c r="Y214" s="90">
        <f>SUM(Y215:Y217)</f>
        <v>0</v>
      </c>
      <c r="Z214" s="187">
        <f t="shared" si="264"/>
        <v>0</v>
      </c>
      <c r="AA214" s="186">
        <f>SUM(AA215:AA217)</f>
        <v>0</v>
      </c>
      <c r="AB214" s="174">
        <f>SUM(AB215:AB217)</f>
        <v>0</v>
      </c>
      <c r="AC214" s="90">
        <f>SUM(AC215:AC217)</f>
        <v>0</v>
      </c>
      <c r="AD214" s="187">
        <f t="shared" si="265"/>
        <v>0</v>
      </c>
      <c r="AE214" s="186">
        <f>SUM(AE215:AE217)</f>
        <v>0</v>
      </c>
      <c r="AF214" s="174">
        <f>SUM(AF215:AF217)</f>
        <v>0</v>
      </c>
      <c r="AG214" s="90">
        <f>SUM(AG215:AG217)</f>
        <v>0</v>
      </c>
      <c r="AH214" s="187">
        <f t="shared" si="266"/>
        <v>0</v>
      </c>
      <c r="AI214" s="186">
        <f>SUM(AI215:AI217)</f>
        <v>0</v>
      </c>
      <c r="AJ214" s="174">
        <f>SUM(AJ215:AJ217)</f>
        <v>0</v>
      </c>
      <c r="AK214" s="90">
        <f>SUM(AK215:AK217)</f>
        <v>0</v>
      </c>
      <c r="AL214" s="187">
        <f t="shared" si="267"/>
        <v>0</v>
      </c>
      <c r="AM214" s="186">
        <f>SUM(AM215:AM217)</f>
        <v>0</v>
      </c>
      <c r="AN214" s="174">
        <f>SUM(AN215:AN217)</f>
        <v>0</v>
      </c>
      <c r="AO214" s="90">
        <f>SUM(AO215:AO217)</f>
        <v>0</v>
      </c>
      <c r="AP214" s="187">
        <f t="shared" si="268"/>
        <v>0</v>
      </c>
      <c r="AQ214" s="186">
        <f>SUM(AQ215:AQ217)</f>
        <v>0</v>
      </c>
      <c r="AR214" s="174">
        <f>SUM(AR215:AR217)</f>
        <v>0</v>
      </c>
      <c r="AS214" s="90">
        <f>SUM(AS215:AS217)</f>
        <v>0</v>
      </c>
      <c r="AT214" s="187">
        <f t="shared" si="269"/>
        <v>0</v>
      </c>
      <c r="AU214" s="186">
        <f>SUM(AU215:AU217)</f>
        <v>0</v>
      </c>
      <c r="AV214" s="174">
        <f>SUM(AV215:AV217)</f>
        <v>0</v>
      </c>
      <c r="AW214" s="90">
        <f>SUM(AW215:AW217)</f>
        <v>0</v>
      </c>
      <c r="AX214" s="209">
        <f t="shared" si="270"/>
        <v>0</v>
      </c>
      <c r="AY214" s="302">
        <f t="shared" si="272"/>
        <v>191</v>
      </c>
      <c r="AZ214" s="303">
        <f t="shared" si="272"/>
        <v>88</v>
      </c>
      <c r="BA214" s="303">
        <f t="shared" si="272"/>
        <v>1083</v>
      </c>
      <c r="BB214" s="314">
        <f t="shared" si="273"/>
        <v>12.306818181818182</v>
      </c>
    </row>
    <row r="215" spans="2:54" ht="14.1" customHeight="1" outlineLevel="1">
      <c r="B215" s="271" t="s">
        <v>59</v>
      </c>
      <c r="C215" s="194">
        <v>12</v>
      </c>
      <c r="D215" s="175">
        <v>5</v>
      </c>
      <c r="E215" s="67">
        <v>24</v>
      </c>
      <c r="F215" s="195">
        <f t="shared" ref="F215:F276" si="274">IFERROR(E215/D215,0)</f>
        <v>4.8</v>
      </c>
      <c r="G215" s="194">
        <v>12</v>
      </c>
      <c r="H215" s="175">
        <v>3</v>
      </c>
      <c r="I215" s="67">
        <v>7.5</v>
      </c>
      <c r="J215" s="195">
        <f t="shared" ref="J215:J275" si="275">IFERROR(I215/H215,0)</f>
        <v>2.5</v>
      </c>
      <c r="K215" s="194">
        <v>12</v>
      </c>
      <c r="L215" s="175">
        <v>2</v>
      </c>
      <c r="M215" s="67">
        <v>4</v>
      </c>
      <c r="N215" s="195">
        <f t="shared" ref="N215:N275" si="276">IFERROR(M215/L215,0)</f>
        <v>2</v>
      </c>
      <c r="O215" s="194"/>
      <c r="P215" s="175"/>
      <c r="Q215" s="67"/>
      <c r="R215" s="195">
        <f t="shared" ref="R215:R275" si="277">IFERROR(Q215/P215,0)</f>
        <v>0</v>
      </c>
      <c r="S215" s="194"/>
      <c r="T215" s="175"/>
      <c r="U215" s="67"/>
      <c r="V215" s="195">
        <f t="shared" ref="V215:V275" si="278">IFERROR(U215/T215,0)</f>
        <v>0</v>
      </c>
      <c r="W215" s="194"/>
      <c r="X215" s="175"/>
      <c r="Y215" s="67"/>
      <c r="Z215" s="195">
        <f t="shared" ref="Z215:Z275" si="279">IFERROR(Y215/X215,0)</f>
        <v>0</v>
      </c>
      <c r="AA215" s="194"/>
      <c r="AB215" s="175"/>
      <c r="AC215" s="67"/>
      <c r="AD215" s="195">
        <f t="shared" ref="AD215:AD275" si="280">IFERROR(AC215/AB215,0)</f>
        <v>0</v>
      </c>
      <c r="AE215" s="194"/>
      <c r="AF215" s="175"/>
      <c r="AG215" s="67"/>
      <c r="AH215" s="195">
        <f t="shared" ref="AH215:AH275" si="281">IFERROR(AG215/AF215,0)</f>
        <v>0</v>
      </c>
      <c r="AI215" s="194"/>
      <c r="AJ215" s="175"/>
      <c r="AK215" s="67"/>
      <c r="AL215" s="195">
        <f t="shared" ref="AL215:AL275" si="282">IFERROR(AK215/AJ215,0)</f>
        <v>0</v>
      </c>
      <c r="AM215" s="194"/>
      <c r="AN215" s="175"/>
      <c r="AO215" s="67"/>
      <c r="AP215" s="195">
        <f t="shared" ref="AP215:AP275" si="283">IFERROR(AO215/AN215,0)</f>
        <v>0</v>
      </c>
      <c r="AQ215" s="194"/>
      <c r="AR215" s="175"/>
      <c r="AS215" s="67"/>
      <c r="AT215" s="195">
        <f t="shared" ref="AT215:AT275" si="284">IFERROR(AS215/AR215,0)</f>
        <v>0</v>
      </c>
      <c r="AU215" s="194"/>
      <c r="AV215" s="175"/>
      <c r="AW215" s="67"/>
      <c r="AX215" s="213">
        <f t="shared" ref="AX215:AX275" si="285">IFERROR(AW215/AV215,0)</f>
        <v>0</v>
      </c>
      <c r="AY215" s="304">
        <f t="shared" si="272"/>
        <v>36</v>
      </c>
      <c r="AZ215" s="305">
        <f t="shared" si="272"/>
        <v>10</v>
      </c>
      <c r="BA215" s="305">
        <f t="shared" si="272"/>
        <v>35.5</v>
      </c>
      <c r="BB215" s="317">
        <f t="shared" si="273"/>
        <v>3.55</v>
      </c>
    </row>
    <row r="216" spans="2:54" ht="14.1" customHeight="1" outlineLevel="1">
      <c r="B216" s="271" t="s">
        <v>58</v>
      </c>
      <c r="C216" s="194">
        <v>38</v>
      </c>
      <c r="D216" s="175">
        <v>20</v>
      </c>
      <c r="E216" s="67">
        <v>237.5</v>
      </c>
      <c r="F216" s="195">
        <f t="shared" si="274"/>
        <v>11.875</v>
      </c>
      <c r="G216" s="194">
        <v>38</v>
      </c>
      <c r="H216" s="175">
        <v>26</v>
      </c>
      <c r="I216" s="67">
        <v>396.5</v>
      </c>
      <c r="J216" s="195">
        <f t="shared" si="275"/>
        <v>15.25</v>
      </c>
      <c r="K216" s="194">
        <v>38</v>
      </c>
      <c r="L216" s="175">
        <v>11</v>
      </c>
      <c r="M216" s="67">
        <v>56</v>
      </c>
      <c r="N216" s="195">
        <f t="shared" si="276"/>
        <v>5.0909090909090908</v>
      </c>
      <c r="O216" s="194"/>
      <c r="P216" s="175"/>
      <c r="Q216" s="67"/>
      <c r="R216" s="195">
        <f t="shared" si="277"/>
        <v>0</v>
      </c>
      <c r="S216" s="194"/>
      <c r="T216" s="175"/>
      <c r="U216" s="67"/>
      <c r="V216" s="195">
        <f t="shared" si="278"/>
        <v>0</v>
      </c>
      <c r="W216" s="194"/>
      <c r="X216" s="175"/>
      <c r="Y216" s="67"/>
      <c r="Z216" s="195">
        <f t="shared" si="279"/>
        <v>0</v>
      </c>
      <c r="AA216" s="194"/>
      <c r="AB216" s="175"/>
      <c r="AC216" s="67"/>
      <c r="AD216" s="195">
        <f t="shared" si="280"/>
        <v>0</v>
      </c>
      <c r="AE216" s="194"/>
      <c r="AF216" s="175"/>
      <c r="AG216" s="67"/>
      <c r="AH216" s="195">
        <f t="shared" si="281"/>
        <v>0</v>
      </c>
      <c r="AI216" s="194"/>
      <c r="AJ216" s="175"/>
      <c r="AK216" s="67"/>
      <c r="AL216" s="195">
        <f t="shared" si="282"/>
        <v>0</v>
      </c>
      <c r="AM216" s="194"/>
      <c r="AN216" s="175"/>
      <c r="AO216" s="67"/>
      <c r="AP216" s="195">
        <f t="shared" si="283"/>
        <v>0</v>
      </c>
      <c r="AQ216" s="194"/>
      <c r="AR216" s="175"/>
      <c r="AS216" s="67"/>
      <c r="AT216" s="195">
        <f t="shared" si="284"/>
        <v>0</v>
      </c>
      <c r="AU216" s="194"/>
      <c r="AV216" s="175"/>
      <c r="AW216" s="67"/>
      <c r="AX216" s="213">
        <f t="shared" si="285"/>
        <v>0</v>
      </c>
      <c r="AY216" s="304">
        <f t="shared" si="272"/>
        <v>114</v>
      </c>
      <c r="AZ216" s="305">
        <f t="shared" si="272"/>
        <v>57</v>
      </c>
      <c r="BA216" s="305">
        <f t="shared" si="272"/>
        <v>690</v>
      </c>
      <c r="BB216" s="317">
        <f t="shared" si="273"/>
        <v>12.105263157894736</v>
      </c>
    </row>
    <row r="217" spans="2:54" ht="14.1" customHeight="1" outlineLevel="1">
      <c r="B217" s="271" t="s">
        <v>57</v>
      </c>
      <c r="C217" s="194">
        <v>14</v>
      </c>
      <c r="D217" s="175">
        <v>6</v>
      </c>
      <c r="E217" s="67">
        <v>95</v>
      </c>
      <c r="F217" s="195">
        <f t="shared" si="274"/>
        <v>15.833333333333334</v>
      </c>
      <c r="G217" s="194">
        <v>14</v>
      </c>
      <c r="H217" s="175">
        <v>7</v>
      </c>
      <c r="I217" s="67">
        <v>154.5</v>
      </c>
      <c r="J217" s="195">
        <f t="shared" si="275"/>
        <v>22.071428571428573</v>
      </c>
      <c r="K217" s="194">
        <v>13</v>
      </c>
      <c r="L217" s="175">
        <v>8</v>
      </c>
      <c r="M217" s="67">
        <v>108</v>
      </c>
      <c r="N217" s="195">
        <f t="shared" si="276"/>
        <v>13.5</v>
      </c>
      <c r="O217" s="194"/>
      <c r="P217" s="175"/>
      <c r="Q217" s="67"/>
      <c r="R217" s="195">
        <f t="shared" si="277"/>
        <v>0</v>
      </c>
      <c r="S217" s="194"/>
      <c r="T217" s="175"/>
      <c r="U217" s="67"/>
      <c r="V217" s="195">
        <f t="shared" si="278"/>
        <v>0</v>
      </c>
      <c r="W217" s="194"/>
      <c r="X217" s="175"/>
      <c r="Y217" s="67"/>
      <c r="Z217" s="195">
        <f t="shared" si="279"/>
        <v>0</v>
      </c>
      <c r="AA217" s="194"/>
      <c r="AB217" s="175"/>
      <c r="AC217" s="67"/>
      <c r="AD217" s="195">
        <f t="shared" si="280"/>
        <v>0</v>
      </c>
      <c r="AE217" s="194"/>
      <c r="AF217" s="175"/>
      <c r="AG217" s="67"/>
      <c r="AH217" s="195">
        <f t="shared" si="281"/>
        <v>0</v>
      </c>
      <c r="AI217" s="194"/>
      <c r="AJ217" s="175"/>
      <c r="AK217" s="67"/>
      <c r="AL217" s="195">
        <f t="shared" si="282"/>
        <v>0</v>
      </c>
      <c r="AM217" s="194"/>
      <c r="AN217" s="175"/>
      <c r="AO217" s="67"/>
      <c r="AP217" s="195">
        <f t="shared" si="283"/>
        <v>0</v>
      </c>
      <c r="AQ217" s="194"/>
      <c r="AR217" s="175"/>
      <c r="AS217" s="67"/>
      <c r="AT217" s="195">
        <f t="shared" si="284"/>
        <v>0</v>
      </c>
      <c r="AU217" s="194"/>
      <c r="AV217" s="175"/>
      <c r="AW217" s="67"/>
      <c r="AX217" s="213">
        <f t="shared" si="285"/>
        <v>0</v>
      </c>
      <c r="AY217" s="304">
        <f t="shared" si="272"/>
        <v>41</v>
      </c>
      <c r="AZ217" s="305">
        <f t="shared" si="272"/>
        <v>21</v>
      </c>
      <c r="BA217" s="305">
        <f t="shared" si="272"/>
        <v>357.5</v>
      </c>
      <c r="BB217" s="317">
        <f t="shared" si="273"/>
        <v>17.023809523809526</v>
      </c>
    </row>
    <row r="218" spans="2:54" s="122" customFormat="1">
      <c r="B218" s="269" t="s">
        <v>119</v>
      </c>
      <c r="C218" s="184">
        <f>SUM(C219,C220,C224,C225,C233,C237,C240,C243,C246,C249,C254,C258,C261,C264,C268)</f>
        <v>800</v>
      </c>
      <c r="D218" s="173">
        <f t="shared" ref="D218:E218" si="286">SUM(D219,D220,D224,D225,D233,D237,D240,D243,D246,D249,D254,D258,D261,D264,D268)</f>
        <v>750</v>
      </c>
      <c r="E218" s="123">
        <f t="shared" si="286"/>
        <v>10557.5</v>
      </c>
      <c r="F218" s="185">
        <f>IFERROR(E218/D218,0)</f>
        <v>14.076666666666666</v>
      </c>
      <c r="G218" s="184">
        <f t="shared" ref="G218:I218" si="287">SUM(G219,G220,G224,G225,G233,G237,G240,G243,G246,G249,G254,G258,G261,G264,G268)</f>
        <v>801</v>
      </c>
      <c r="H218" s="173">
        <f t="shared" si="287"/>
        <v>743</v>
      </c>
      <c r="I218" s="123">
        <f t="shared" si="287"/>
        <v>9710.5</v>
      </c>
      <c r="J218" s="185">
        <f t="shared" si="275"/>
        <v>13.069313593539704</v>
      </c>
      <c r="K218" s="184">
        <f t="shared" ref="K218:M218" si="288">SUM(K219,K220,K224,K225,K233,K237,K240,K243,K246,K249,K254,K258,K261,K264,K268)</f>
        <v>800</v>
      </c>
      <c r="L218" s="173">
        <f t="shared" si="288"/>
        <v>736</v>
      </c>
      <c r="M218" s="123">
        <f t="shared" si="288"/>
        <v>9080.5</v>
      </c>
      <c r="N218" s="185">
        <f t="shared" si="276"/>
        <v>12.337635869565217</v>
      </c>
      <c r="O218" s="184">
        <f t="shared" ref="O218:Q218" si="289">SUM(O219,O220,O224,O225,O233,O237,O240,O243,O246,O249,O254,O258,O261,O264,O268)</f>
        <v>0</v>
      </c>
      <c r="P218" s="173">
        <f t="shared" si="289"/>
        <v>0</v>
      </c>
      <c r="Q218" s="123">
        <f t="shared" si="289"/>
        <v>0</v>
      </c>
      <c r="R218" s="185">
        <f t="shared" si="277"/>
        <v>0</v>
      </c>
      <c r="S218" s="184">
        <f t="shared" ref="S218:U218" si="290">SUM(S219,S220,S224,S225,S233,S237,S240,S243,S246,S249,S254,S258,S261,S264,S268)</f>
        <v>0</v>
      </c>
      <c r="T218" s="173">
        <f t="shared" si="290"/>
        <v>0</v>
      </c>
      <c r="U218" s="123">
        <f t="shared" si="290"/>
        <v>0</v>
      </c>
      <c r="V218" s="185">
        <f t="shared" si="278"/>
        <v>0</v>
      </c>
      <c r="W218" s="184">
        <f t="shared" ref="W218:Y218" si="291">SUM(W219,W220,W224,W225,W233,W237,W240,W243,W246,W249,W254,W258,W261,W264,W268)</f>
        <v>0</v>
      </c>
      <c r="X218" s="173">
        <f t="shared" si="291"/>
        <v>0</v>
      </c>
      <c r="Y218" s="123">
        <f t="shared" si="291"/>
        <v>0</v>
      </c>
      <c r="Z218" s="185">
        <f t="shared" si="279"/>
        <v>0</v>
      </c>
      <c r="AA218" s="184">
        <f t="shared" ref="AA218:AC218" si="292">SUM(AA219,AA220,AA224,AA225,AA233,AA237,AA240,AA243,AA246,AA249,AA254,AA258,AA261,AA264,AA268)</f>
        <v>0</v>
      </c>
      <c r="AB218" s="173">
        <f t="shared" si="292"/>
        <v>0</v>
      </c>
      <c r="AC218" s="123">
        <f t="shared" si="292"/>
        <v>0</v>
      </c>
      <c r="AD218" s="185">
        <f t="shared" si="280"/>
        <v>0</v>
      </c>
      <c r="AE218" s="184">
        <f t="shared" ref="AE218:AG218" si="293">SUM(AE219,AE220,AE224,AE225,AE233,AE237,AE240,AE243,AE246,AE249,AE254,AE258,AE261,AE264,AE268)</f>
        <v>0</v>
      </c>
      <c r="AF218" s="173">
        <f t="shared" si="293"/>
        <v>0</v>
      </c>
      <c r="AG218" s="123">
        <f t="shared" si="293"/>
        <v>0</v>
      </c>
      <c r="AH218" s="185">
        <f t="shared" si="281"/>
        <v>0</v>
      </c>
      <c r="AI218" s="184">
        <f t="shared" ref="AI218:AK218" si="294">SUM(AI219,AI220,AI224,AI225,AI233,AI237,AI240,AI243,AI246,AI249,AI254,AI258,AI261,AI264,AI268)</f>
        <v>0</v>
      </c>
      <c r="AJ218" s="173">
        <f t="shared" si="294"/>
        <v>0</v>
      </c>
      <c r="AK218" s="123">
        <f t="shared" si="294"/>
        <v>0</v>
      </c>
      <c r="AL218" s="185">
        <f t="shared" si="282"/>
        <v>0</v>
      </c>
      <c r="AM218" s="184">
        <f t="shared" ref="AM218:AO218" si="295">SUM(AM219,AM220,AM224,AM225,AM233,AM237,AM240,AM243,AM246,AM249,AM254,AM258,AM261,AM264,AM268)</f>
        <v>0</v>
      </c>
      <c r="AN218" s="173">
        <f t="shared" si="295"/>
        <v>0</v>
      </c>
      <c r="AO218" s="123">
        <f t="shared" si="295"/>
        <v>0</v>
      </c>
      <c r="AP218" s="185">
        <f t="shared" si="283"/>
        <v>0</v>
      </c>
      <c r="AQ218" s="184">
        <f t="shared" ref="AQ218:AS218" si="296">SUM(AQ219,AQ220,AQ224,AQ225,AQ233,AQ237,AQ240,AQ243,AQ246,AQ249,AQ254,AQ258,AQ261,AQ264,AQ268)</f>
        <v>0</v>
      </c>
      <c r="AR218" s="173">
        <f t="shared" si="296"/>
        <v>0</v>
      </c>
      <c r="AS218" s="123">
        <f t="shared" si="296"/>
        <v>0</v>
      </c>
      <c r="AT218" s="185">
        <f t="shared" si="284"/>
        <v>0</v>
      </c>
      <c r="AU218" s="184">
        <f t="shared" ref="AU218:AW218" si="297">SUM(AU219,AU220,AU224,AU225,AU233,AU237,AU240,AU243,AU246,AU249,AU254,AU258,AU261,AU264,AU268)</f>
        <v>0</v>
      </c>
      <c r="AV218" s="173">
        <f t="shared" si="297"/>
        <v>0</v>
      </c>
      <c r="AW218" s="123">
        <f t="shared" si="297"/>
        <v>0</v>
      </c>
      <c r="AX218" s="208">
        <f t="shared" si="285"/>
        <v>0</v>
      </c>
      <c r="AY218" s="300">
        <f t="shared" si="272"/>
        <v>2401</v>
      </c>
      <c r="AZ218" s="301">
        <f t="shared" si="272"/>
        <v>2229</v>
      </c>
      <c r="BA218" s="301">
        <f t="shared" si="272"/>
        <v>29348.5</v>
      </c>
      <c r="BB218" s="313">
        <f t="shared" si="273"/>
        <v>13.166666666666666</v>
      </c>
    </row>
    <row r="219" spans="2:54" s="76" customFormat="1" ht="14.1" customHeight="1" outlineLevel="1">
      <c r="B219" s="270" t="s">
        <v>51</v>
      </c>
      <c r="C219" s="186">
        <v>10</v>
      </c>
      <c r="D219" s="174">
        <v>0</v>
      </c>
      <c r="E219" s="90">
        <v>0</v>
      </c>
      <c r="F219" s="187">
        <f t="shared" si="274"/>
        <v>0</v>
      </c>
      <c r="G219" s="186">
        <v>10</v>
      </c>
      <c r="H219" s="174">
        <v>0</v>
      </c>
      <c r="I219" s="90">
        <v>0</v>
      </c>
      <c r="J219" s="187">
        <f t="shared" si="275"/>
        <v>0</v>
      </c>
      <c r="K219" s="186">
        <v>10</v>
      </c>
      <c r="L219" s="174">
        <v>0</v>
      </c>
      <c r="M219" s="90">
        <v>0</v>
      </c>
      <c r="N219" s="187">
        <f t="shared" si="276"/>
        <v>0</v>
      </c>
      <c r="O219" s="186"/>
      <c r="P219" s="174"/>
      <c r="Q219" s="90"/>
      <c r="R219" s="187">
        <f t="shared" si="277"/>
        <v>0</v>
      </c>
      <c r="S219" s="186"/>
      <c r="T219" s="174"/>
      <c r="U219" s="90"/>
      <c r="V219" s="187">
        <f t="shared" si="278"/>
        <v>0</v>
      </c>
      <c r="W219" s="186"/>
      <c r="X219" s="174"/>
      <c r="Y219" s="90"/>
      <c r="Z219" s="187">
        <f t="shared" si="279"/>
        <v>0</v>
      </c>
      <c r="AA219" s="186"/>
      <c r="AB219" s="174"/>
      <c r="AC219" s="90"/>
      <c r="AD219" s="187">
        <f t="shared" si="280"/>
        <v>0</v>
      </c>
      <c r="AE219" s="186"/>
      <c r="AF219" s="174"/>
      <c r="AG219" s="90"/>
      <c r="AH219" s="187">
        <f t="shared" si="281"/>
        <v>0</v>
      </c>
      <c r="AI219" s="186"/>
      <c r="AJ219" s="174"/>
      <c r="AK219" s="90"/>
      <c r="AL219" s="187">
        <f t="shared" si="282"/>
        <v>0</v>
      </c>
      <c r="AM219" s="186"/>
      <c r="AN219" s="174"/>
      <c r="AO219" s="90"/>
      <c r="AP219" s="187">
        <f t="shared" si="283"/>
        <v>0</v>
      </c>
      <c r="AQ219" s="186"/>
      <c r="AR219" s="174"/>
      <c r="AS219" s="90"/>
      <c r="AT219" s="187">
        <f t="shared" si="284"/>
        <v>0</v>
      </c>
      <c r="AU219" s="186"/>
      <c r="AV219" s="174"/>
      <c r="AW219" s="90"/>
      <c r="AX219" s="209">
        <f t="shared" si="285"/>
        <v>0</v>
      </c>
      <c r="AY219" s="302">
        <f t="shared" si="272"/>
        <v>30</v>
      </c>
      <c r="AZ219" s="303">
        <f t="shared" si="272"/>
        <v>0</v>
      </c>
      <c r="BA219" s="303">
        <f t="shared" si="272"/>
        <v>0</v>
      </c>
      <c r="BB219" s="314">
        <f t="shared" si="273"/>
        <v>0</v>
      </c>
    </row>
    <row r="220" spans="2:54" s="76" customFormat="1" ht="14.1" customHeight="1" outlineLevel="1">
      <c r="B220" s="270" t="s">
        <v>54</v>
      </c>
      <c r="C220" s="186">
        <f>SUM(C221:C223)</f>
        <v>128</v>
      </c>
      <c r="D220" s="174">
        <f>SUM(D221:D223)</f>
        <v>128</v>
      </c>
      <c r="E220" s="90">
        <f>SUM(E221:E223)</f>
        <v>1559</v>
      </c>
      <c r="F220" s="187">
        <f t="shared" si="274"/>
        <v>12.1796875</v>
      </c>
      <c r="G220" s="186">
        <f>SUM(G221:G223)</f>
        <v>128</v>
      </c>
      <c r="H220" s="174">
        <f>SUM(H221:H223)</f>
        <v>128</v>
      </c>
      <c r="I220" s="90">
        <f>SUM(I221:I223)</f>
        <v>1493.5</v>
      </c>
      <c r="J220" s="187">
        <f t="shared" si="275"/>
        <v>11.66796875</v>
      </c>
      <c r="K220" s="186">
        <f>SUM(K221:K223)</f>
        <v>128</v>
      </c>
      <c r="L220" s="174">
        <f>SUM(L221:L223)</f>
        <v>128</v>
      </c>
      <c r="M220" s="90">
        <f>SUM(M221:M223)</f>
        <v>1642.5</v>
      </c>
      <c r="N220" s="187">
        <f t="shared" si="276"/>
        <v>12.83203125</v>
      </c>
      <c r="O220" s="186">
        <f>SUM(O221:O223)</f>
        <v>0</v>
      </c>
      <c r="P220" s="174">
        <f>SUM(P221:P223)</f>
        <v>0</v>
      </c>
      <c r="Q220" s="90">
        <f>SUM(Q221:Q223)</f>
        <v>0</v>
      </c>
      <c r="R220" s="187">
        <f t="shared" si="277"/>
        <v>0</v>
      </c>
      <c r="S220" s="186">
        <f>SUM(S221:S223)</f>
        <v>0</v>
      </c>
      <c r="T220" s="174">
        <f>SUM(T221:T223)</f>
        <v>0</v>
      </c>
      <c r="U220" s="90">
        <f>SUM(U221:U223)</f>
        <v>0</v>
      </c>
      <c r="V220" s="187">
        <f t="shared" si="278"/>
        <v>0</v>
      </c>
      <c r="W220" s="186">
        <f>SUM(W221:W223)</f>
        <v>0</v>
      </c>
      <c r="X220" s="174">
        <f>SUM(X221:X223)</f>
        <v>0</v>
      </c>
      <c r="Y220" s="90">
        <f>SUM(Y221:Y223)</f>
        <v>0</v>
      </c>
      <c r="Z220" s="187">
        <f t="shared" si="279"/>
        <v>0</v>
      </c>
      <c r="AA220" s="186">
        <f>SUM(AA221:AA223)</f>
        <v>0</v>
      </c>
      <c r="AB220" s="174">
        <f>SUM(AB221:AB223)</f>
        <v>0</v>
      </c>
      <c r="AC220" s="90">
        <f>SUM(AC221:AC223)</f>
        <v>0</v>
      </c>
      <c r="AD220" s="187">
        <f t="shared" si="280"/>
        <v>0</v>
      </c>
      <c r="AE220" s="186">
        <f>SUM(AE221:AE223)</f>
        <v>0</v>
      </c>
      <c r="AF220" s="174">
        <f>SUM(AF221:AF223)</f>
        <v>0</v>
      </c>
      <c r="AG220" s="90">
        <f>SUM(AG221:AG223)</f>
        <v>0</v>
      </c>
      <c r="AH220" s="187">
        <f t="shared" si="281"/>
        <v>0</v>
      </c>
      <c r="AI220" s="186">
        <f>SUM(AI221:AI223)</f>
        <v>0</v>
      </c>
      <c r="AJ220" s="174">
        <f>SUM(AJ221:AJ223)</f>
        <v>0</v>
      </c>
      <c r="AK220" s="90">
        <f>SUM(AK221:AK223)</f>
        <v>0</v>
      </c>
      <c r="AL220" s="187">
        <f t="shared" si="282"/>
        <v>0</v>
      </c>
      <c r="AM220" s="186">
        <f>SUM(AM221:AM223)</f>
        <v>0</v>
      </c>
      <c r="AN220" s="174">
        <f>SUM(AN221:AN223)</f>
        <v>0</v>
      </c>
      <c r="AO220" s="90">
        <f>SUM(AO221:AO223)</f>
        <v>0</v>
      </c>
      <c r="AP220" s="187">
        <f t="shared" si="283"/>
        <v>0</v>
      </c>
      <c r="AQ220" s="186">
        <f>SUM(AQ221:AQ223)</f>
        <v>0</v>
      </c>
      <c r="AR220" s="174">
        <f>SUM(AR221:AR223)</f>
        <v>0</v>
      </c>
      <c r="AS220" s="90">
        <f>SUM(AS221:AS223)</f>
        <v>0</v>
      </c>
      <c r="AT220" s="187">
        <f t="shared" si="284"/>
        <v>0</v>
      </c>
      <c r="AU220" s="186">
        <f>SUM(AU221:AU223)</f>
        <v>0</v>
      </c>
      <c r="AV220" s="174">
        <f>SUM(AV221:AV223)</f>
        <v>0</v>
      </c>
      <c r="AW220" s="90">
        <f>SUM(AW221:AW223)</f>
        <v>0</v>
      </c>
      <c r="AX220" s="209">
        <f t="shared" si="285"/>
        <v>0</v>
      </c>
      <c r="AY220" s="302">
        <f t="shared" si="272"/>
        <v>384</v>
      </c>
      <c r="AZ220" s="303">
        <f t="shared" si="272"/>
        <v>384</v>
      </c>
      <c r="BA220" s="303">
        <f t="shared" si="272"/>
        <v>4695</v>
      </c>
      <c r="BB220" s="314">
        <f t="shared" si="273"/>
        <v>12.2265625</v>
      </c>
    </row>
    <row r="221" spans="2:54" ht="14.1" customHeight="1" outlineLevel="1">
      <c r="B221" s="274" t="s">
        <v>137</v>
      </c>
      <c r="C221" s="194">
        <v>1</v>
      </c>
      <c r="D221" s="175">
        <v>1</v>
      </c>
      <c r="E221" s="67">
        <v>12</v>
      </c>
      <c r="F221" s="195">
        <f t="shared" si="274"/>
        <v>12</v>
      </c>
      <c r="G221" s="194">
        <v>1</v>
      </c>
      <c r="H221" s="175">
        <v>1</v>
      </c>
      <c r="I221" s="67">
        <v>7</v>
      </c>
      <c r="J221" s="195">
        <f t="shared" si="275"/>
        <v>7</v>
      </c>
      <c r="K221" s="194">
        <v>1</v>
      </c>
      <c r="L221" s="175">
        <v>1</v>
      </c>
      <c r="M221" s="67">
        <v>12</v>
      </c>
      <c r="N221" s="195">
        <f t="shared" si="276"/>
        <v>12</v>
      </c>
      <c r="O221" s="194"/>
      <c r="P221" s="175"/>
      <c r="Q221" s="67"/>
      <c r="R221" s="195">
        <f t="shared" si="277"/>
        <v>0</v>
      </c>
      <c r="S221" s="194"/>
      <c r="T221" s="175"/>
      <c r="U221" s="67"/>
      <c r="V221" s="195">
        <f t="shared" si="278"/>
        <v>0</v>
      </c>
      <c r="W221" s="194"/>
      <c r="X221" s="175"/>
      <c r="Y221" s="67"/>
      <c r="Z221" s="195">
        <f t="shared" si="279"/>
        <v>0</v>
      </c>
      <c r="AA221" s="194"/>
      <c r="AB221" s="175"/>
      <c r="AC221" s="67"/>
      <c r="AD221" s="195">
        <f t="shared" si="280"/>
        <v>0</v>
      </c>
      <c r="AE221" s="194"/>
      <c r="AF221" s="175"/>
      <c r="AG221" s="67"/>
      <c r="AH221" s="195">
        <f t="shared" si="281"/>
        <v>0</v>
      </c>
      <c r="AI221" s="194"/>
      <c r="AJ221" s="175"/>
      <c r="AK221" s="67"/>
      <c r="AL221" s="195">
        <f t="shared" si="282"/>
        <v>0</v>
      </c>
      <c r="AM221" s="194"/>
      <c r="AN221" s="175"/>
      <c r="AO221" s="67"/>
      <c r="AP221" s="195">
        <f t="shared" si="283"/>
        <v>0</v>
      </c>
      <c r="AQ221" s="194"/>
      <c r="AR221" s="175"/>
      <c r="AS221" s="67"/>
      <c r="AT221" s="195">
        <f t="shared" si="284"/>
        <v>0</v>
      </c>
      <c r="AU221" s="194"/>
      <c r="AV221" s="175"/>
      <c r="AW221" s="67"/>
      <c r="AX221" s="213">
        <f t="shared" si="285"/>
        <v>0</v>
      </c>
      <c r="AY221" s="304">
        <f t="shared" si="272"/>
        <v>3</v>
      </c>
      <c r="AZ221" s="305">
        <f t="shared" si="272"/>
        <v>3</v>
      </c>
      <c r="BA221" s="305">
        <f t="shared" si="272"/>
        <v>31</v>
      </c>
      <c r="BB221" s="317">
        <f t="shared" si="273"/>
        <v>10.333333333333334</v>
      </c>
    </row>
    <row r="222" spans="2:54" ht="14.1" customHeight="1" outlineLevel="1">
      <c r="B222" s="274" t="s">
        <v>133</v>
      </c>
      <c r="C222" s="194">
        <v>54</v>
      </c>
      <c r="D222" s="175">
        <v>54</v>
      </c>
      <c r="E222" s="260">
        <f>625.5+2.5</f>
        <v>628</v>
      </c>
      <c r="F222" s="195">
        <f t="shared" si="274"/>
        <v>11.62962962962963</v>
      </c>
      <c r="G222" s="194">
        <v>54</v>
      </c>
      <c r="H222" s="175">
        <v>54</v>
      </c>
      <c r="I222" s="67">
        <v>628</v>
      </c>
      <c r="J222" s="195">
        <f t="shared" si="275"/>
        <v>11.62962962962963</v>
      </c>
      <c r="K222" s="194">
        <v>54</v>
      </c>
      <c r="L222" s="175">
        <v>54</v>
      </c>
      <c r="M222" s="67">
        <v>705</v>
      </c>
      <c r="N222" s="195">
        <f t="shared" si="276"/>
        <v>13.055555555555555</v>
      </c>
      <c r="O222" s="194"/>
      <c r="P222" s="175"/>
      <c r="Q222" s="67"/>
      <c r="R222" s="195">
        <f t="shared" si="277"/>
        <v>0</v>
      </c>
      <c r="S222" s="194"/>
      <c r="T222" s="175"/>
      <c r="U222" s="67"/>
      <c r="V222" s="195">
        <f t="shared" si="278"/>
        <v>0</v>
      </c>
      <c r="W222" s="194"/>
      <c r="X222" s="175"/>
      <c r="Y222" s="67"/>
      <c r="Z222" s="195">
        <f t="shared" si="279"/>
        <v>0</v>
      </c>
      <c r="AA222" s="194"/>
      <c r="AB222" s="175"/>
      <c r="AC222" s="67"/>
      <c r="AD222" s="195">
        <f t="shared" si="280"/>
        <v>0</v>
      </c>
      <c r="AE222" s="194"/>
      <c r="AF222" s="175"/>
      <c r="AG222" s="67"/>
      <c r="AH222" s="195">
        <f t="shared" si="281"/>
        <v>0</v>
      </c>
      <c r="AI222" s="194"/>
      <c r="AJ222" s="175"/>
      <c r="AK222" s="67"/>
      <c r="AL222" s="195">
        <f t="shared" si="282"/>
        <v>0</v>
      </c>
      <c r="AM222" s="194"/>
      <c r="AN222" s="175"/>
      <c r="AO222" s="67"/>
      <c r="AP222" s="195">
        <f t="shared" si="283"/>
        <v>0</v>
      </c>
      <c r="AQ222" s="194"/>
      <c r="AR222" s="175"/>
      <c r="AS222" s="67"/>
      <c r="AT222" s="195">
        <f t="shared" si="284"/>
        <v>0</v>
      </c>
      <c r="AU222" s="194"/>
      <c r="AV222" s="175"/>
      <c r="AW222" s="67"/>
      <c r="AX222" s="213">
        <f t="shared" si="285"/>
        <v>0</v>
      </c>
      <c r="AY222" s="304">
        <f t="shared" si="272"/>
        <v>162</v>
      </c>
      <c r="AZ222" s="305">
        <f t="shared" si="272"/>
        <v>162</v>
      </c>
      <c r="BA222" s="305">
        <f t="shared" si="272"/>
        <v>1961</v>
      </c>
      <c r="BB222" s="317">
        <f t="shared" si="273"/>
        <v>12.104938271604938</v>
      </c>
    </row>
    <row r="223" spans="2:54" ht="14.1" customHeight="1" outlineLevel="1">
      <c r="B223" s="274" t="s">
        <v>136</v>
      </c>
      <c r="C223" s="194">
        <v>73</v>
      </c>
      <c r="D223" s="175">
        <v>73</v>
      </c>
      <c r="E223" s="67">
        <v>919</v>
      </c>
      <c r="F223" s="195">
        <f t="shared" si="274"/>
        <v>12.58904109589041</v>
      </c>
      <c r="G223" s="194">
        <v>73</v>
      </c>
      <c r="H223" s="175">
        <v>73</v>
      </c>
      <c r="I223" s="67">
        <v>858.5</v>
      </c>
      <c r="J223" s="195">
        <f t="shared" si="275"/>
        <v>11.760273972602739</v>
      </c>
      <c r="K223" s="194">
        <v>73</v>
      </c>
      <c r="L223" s="175">
        <v>73</v>
      </c>
      <c r="M223" s="67">
        <v>925.5</v>
      </c>
      <c r="N223" s="195">
        <f t="shared" si="276"/>
        <v>12.678082191780822</v>
      </c>
      <c r="O223" s="194"/>
      <c r="P223" s="175"/>
      <c r="Q223" s="67"/>
      <c r="R223" s="195">
        <f t="shared" si="277"/>
        <v>0</v>
      </c>
      <c r="S223" s="194"/>
      <c r="T223" s="175"/>
      <c r="U223" s="67"/>
      <c r="V223" s="195">
        <f t="shared" si="278"/>
        <v>0</v>
      </c>
      <c r="W223" s="194"/>
      <c r="X223" s="175"/>
      <c r="Y223" s="67"/>
      <c r="Z223" s="195">
        <f t="shared" si="279"/>
        <v>0</v>
      </c>
      <c r="AA223" s="194"/>
      <c r="AB223" s="175"/>
      <c r="AC223" s="67"/>
      <c r="AD223" s="195">
        <f t="shared" si="280"/>
        <v>0</v>
      </c>
      <c r="AE223" s="194"/>
      <c r="AF223" s="175"/>
      <c r="AG223" s="67"/>
      <c r="AH223" s="195">
        <f t="shared" si="281"/>
        <v>0</v>
      </c>
      <c r="AI223" s="194"/>
      <c r="AJ223" s="175"/>
      <c r="AK223" s="67"/>
      <c r="AL223" s="195">
        <f t="shared" si="282"/>
        <v>0</v>
      </c>
      <c r="AM223" s="194"/>
      <c r="AN223" s="175"/>
      <c r="AO223" s="67"/>
      <c r="AP223" s="195">
        <f t="shared" si="283"/>
        <v>0</v>
      </c>
      <c r="AQ223" s="194"/>
      <c r="AR223" s="175"/>
      <c r="AS223" s="67"/>
      <c r="AT223" s="195">
        <f t="shared" si="284"/>
        <v>0</v>
      </c>
      <c r="AU223" s="194"/>
      <c r="AV223" s="175"/>
      <c r="AW223" s="67"/>
      <c r="AX223" s="213">
        <f t="shared" si="285"/>
        <v>0</v>
      </c>
      <c r="AY223" s="304">
        <f t="shared" si="272"/>
        <v>219</v>
      </c>
      <c r="AZ223" s="305">
        <f t="shared" si="272"/>
        <v>219</v>
      </c>
      <c r="BA223" s="305">
        <f t="shared" si="272"/>
        <v>2703</v>
      </c>
      <c r="BB223" s="317">
        <f t="shared" si="273"/>
        <v>12.342465753424657</v>
      </c>
    </row>
    <row r="224" spans="2:54" s="76" customFormat="1" ht="14.1" customHeight="1" outlineLevel="1">
      <c r="B224" s="270" t="s">
        <v>45</v>
      </c>
      <c r="C224" s="192">
        <v>4</v>
      </c>
      <c r="D224" s="174">
        <v>4</v>
      </c>
      <c r="E224" s="69">
        <v>49</v>
      </c>
      <c r="F224" s="193">
        <f t="shared" si="274"/>
        <v>12.25</v>
      </c>
      <c r="G224" s="192">
        <v>4</v>
      </c>
      <c r="H224" s="174">
        <v>4</v>
      </c>
      <c r="I224" s="69">
        <v>29</v>
      </c>
      <c r="J224" s="193">
        <f t="shared" si="275"/>
        <v>7.25</v>
      </c>
      <c r="K224" s="192">
        <v>4</v>
      </c>
      <c r="L224" s="174">
        <v>3</v>
      </c>
      <c r="M224" s="69">
        <v>9</v>
      </c>
      <c r="N224" s="193">
        <f t="shared" si="276"/>
        <v>3</v>
      </c>
      <c r="O224" s="192"/>
      <c r="P224" s="174"/>
      <c r="Q224" s="69"/>
      <c r="R224" s="193">
        <f t="shared" si="277"/>
        <v>0</v>
      </c>
      <c r="S224" s="192"/>
      <c r="T224" s="174"/>
      <c r="U224" s="69"/>
      <c r="V224" s="193">
        <f t="shared" si="278"/>
        <v>0</v>
      </c>
      <c r="W224" s="192"/>
      <c r="X224" s="174"/>
      <c r="Y224" s="69"/>
      <c r="Z224" s="193">
        <f t="shared" si="279"/>
        <v>0</v>
      </c>
      <c r="AA224" s="192"/>
      <c r="AB224" s="174"/>
      <c r="AC224" s="69"/>
      <c r="AD224" s="193">
        <f t="shared" si="280"/>
        <v>0</v>
      </c>
      <c r="AE224" s="192"/>
      <c r="AF224" s="174"/>
      <c r="AG224" s="69"/>
      <c r="AH224" s="193">
        <f t="shared" si="281"/>
        <v>0</v>
      </c>
      <c r="AI224" s="192"/>
      <c r="AJ224" s="174"/>
      <c r="AK224" s="69"/>
      <c r="AL224" s="193">
        <f t="shared" si="282"/>
        <v>0</v>
      </c>
      <c r="AM224" s="192"/>
      <c r="AN224" s="174"/>
      <c r="AO224" s="69"/>
      <c r="AP224" s="193">
        <f t="shared" si="283"/>
        <v>0</v>
      </c>
      <c r="AQ224" s="192"/>
      <c r="AR224" s="174"/>
      <c r="AS224" s="69"/>
      <c r="AT224" s="193">
        <f t="shared" si="284"/>
        <v>0</v>
      </c>
      <c r="AU224" s="192"/>
      <c r="AV224" s="174"/>
      <c r="AW224" s="69"/>
      <c r="AX224" s="212">
        <f t="shared" si="285"/>
        <v>0</v>
      </c>
      <c r="AY224" s="302">
        <f t="shared" si="272"/>
        <v>12</v>
      </c>
      <c r="AZ224" s="303">
        <f t="shared" si="272"/>
        <v>11</v>
      </c>
      <c r="BA224" s="303">
        <f t="shared" si="272"/>
        <v>87</v>
      </c>
      <c r="BB224" s="314">
        <f t="shared" si="273"/>
        <v>7.9090909090909092</v>
      </c>
    </row>
    <row r="225" spans="2:54" s="76" customFormat="1" ht="14.1" customHeight="1" outlineLevel="1">
      <c r="B225" s="270" t="s">
        <v>43</v>
      </c>
      <c r="C225" s="186">
        <f>SUM(C226:C232)</f>
        <v>40</v>
      </c>
      <c r="D225" s="174">
        <f>SUM(D226:D232)</f>
        <v>26</v>
      </c>
      <c r="E225" s="90">
        <f>SUM(E226:E232)</f>
        <v>245</v>
      </c>
      <c r="F225" s="187">
        <f t="shared" si="274"/>
        <v>9.4230769230769234</v>
      </c>
      <c r="G225" s="186">
        <f>SUM(G226:G232)</f>
        <v>41</v>
      </c>
      <c r="H225" s="174">
        <f>SUM(H226:H232)</f>
        <v>18</v>
      </c>
      <c r="I225" s="90">
        <f>SUM(I226:I232)</f>
        <v>107.5</v>
      </c>
      <c r="J225" s="187">
        <f t="shared" si="275"/>
        <v>5.9722222222222223</v>
      </c>
      <c r="K225" s="186">
        <f>SUM(K226:K232)</f>
        <v>40</v>
      </c>
      <c r="L225" s="174">
        <f>SUM(L226:L232)</f>
        <v>23</v>
      </c>
      <c r="M225" s="90">
        <f>SUM(M226:M232)</f>
        <v>84</v>
      </c>
      <c r="N225" s="187">
        <f t="shared" si="276"/>
        <v>3.652173913043478</v>
      </c>
      <c r="O225" s="186">
        <f>SUM(O226:O232)</f>
        <v>0</v>
      </c>
      <c r="P225" s="174">
        <f>SUM(P226:P232)</f>
        <v>0</v>
      </c>
      <c r="Q225" s="90">
        <f>SUM(Q226:Q232)</f>
        <v>0</v>
      </c>
      <c r="R225" s="187">
        <f t="shared" si="277"/>
        <v>0</v>
      </c>
      <c r="S225" s="186">
        <f>SUM(S226:S232)</f>
        <v>0</v>
      </c>
      <c r="T225" s="174">
        <f>SUM(T226:T232)</f>
        <v>0</v>
      </c>
      <c r="U225" s="90">
        <f>SUM(U226:U232)</f>
        <v>0</v>
      </c>
      <c r="V225" s="187">
        <f t="shared" si="278"/>
        <v>0</v>
      </c>
      <c r="W225" s="186">
        <f>SUM(W226:W232)</f>
        <v>0</v>
      </c>
      <c r="X225" s="174">
        <f>SUM(X226:X232)</f>
        <v>0</v>
      </c>
      <c r="Y225" s="90">
        <f>SUM(Y226:Y232)</f>
        <v>0</v>
      </c>
      <c r="Z225" s="187">
        <f t="shared" si="279"/>
        <v>0</v>
      </c>
      <c r="AA225" s="186">
        <f>SUM(AA226:AA232)</f>
        <v>0</v>
      </c>
      <c r="AB225" s="174">
        <f>SUM(AB226:AB232)</f>
        <v>0</v>
      </c>
      <c r="AC225" s="90">
        <f>SUM(AC226:AC232)</f>
        <v>0</v>
      </c>
      <c r="AD225" s="187">
        <f t="shared" si="280"/>
        <v>0</v>
      </c>
      <c r="AE225" s="186">
        <f>SUM(AE226:AE232)</f>
        <v>0</v>
      </c>
      <c r="AF225" s="174">
        <f>SUM(AF226:AF232)</f>
        <v>0</v>
      </c>
      <c r="AG225" s="90">
        <f>SUM(AG226:AG232)</f>
        <v>0</v>
      </c>
      <c r="AH225" s="187">
        <f t="shared" si="281"/>
        <v>0</v>
      </c>
      <c r="AI225" s="186">
        <f>SUM(AI226:AI232)</f>
        <v>0</v>
      </c>
      <c r="AJ225" s="174">
        <f>SUM(AJ226:AJ232)</f>
        <v>0</v>
      </c>
      <c r="AK225" s="90">
        <f>SUM(AK226:AK232)</f>
        <v>0</v>
      </c>
      <c r="AL225" s="187">
        <f t="shared" si="282"/>
        <v>0</v>
      </c>
      <c r="AM225" s="186">
        <f>SUM(AM226:AM232)</f>
        <v>0</v>
      </c>
      <c r="AN225" s="174">
        <f>SUM(AN226:AN232)</f>
        <v>0</v>
      </c>
      <c r="AO225" s="90">
        <f>SUM(AO226:AO232)</f>
        <v>0</v>
      </c>
      <c r="AP225" s="187">
        <f t="shared" si="283"/>
        <v>0</v>
      </c>
      <c r="AQ225" s="186">
        <f>SUM(AQ226:AQ232)</f>
        <v>0</v>
      </c>
      <c r="AR225" s="174">
        <f>SUM(AR226:AR232)</f>
        <v>0</v>
      </c>
      <c r="AS225" s="90">
        <f>SUM(AS226:AS232)</f>
        <v>0</v>
      </c>
      <c r="AT225" s="187">
        <f t="shared" si="284"/>
        <v>0</v>
      </c>
      <c r="AU225" s="186">
        <f>SUM(AU226:AU232)</f>
        <v>0</v>
      </c>
      <c r="AV225" s="174">
        <f>SUM(AV226:AV232)</f>
        <v>0</v>
      </c>
      <c r="AW225" s="90">
        <f>SUM(AW226:AW232)</f>
        <v>0</v>
      </c>
      <c r="AX225" s="209">
        <f t="shared" si="285"/>
        <v>0</v>
      </c>
      <c r="AY225" s="302">
        <f t="shared" si="272"/>
        <v>121</v>
      </c>
      <c r="AZ225" s="303">
        <f t="shared" si="272"/>
        <v>67</v>
      </c>
      <c r="BA225" s="303">
        <f t="shared" si="272"/>
        <v>436.5</v>
      </c>
      <c r="BB225" s="314">
        <f t="shared" si="273"/>
        <v>6.5149253731343286</v>
      </c>
    </row>
    <row r="226" spans="2:54" ht="14.1" customHeight="1" outlineLevel="1">
      <c r="B226" s="274" t="s">
        <v>172</v>
      </c>
      <c r="C226" s="194">
        <v>6</v>
      </c>
      <c r="D226" s="175">
        <v>3</v>
      </c>
      <c r="E226" s="67">
        <v>5</v>
      </c>
      <c r="F226" s="195">
        <f t="shared" si="274"/>
        <v>1.6666666666666667</v>
      </c>
      <c r="G226" s="194">
        <v>7</v>
      </c>
      <c r="H226" s="175">
        <v>0</v>
      </c>
      <c r="I226" s="67">
        <v>0</v>
      </c>
      <c r="J226" s="195">
        <f t="shared" si="275"/>
        <v>0</v>
      </c>
      <c r="K226" s="194">
        <v>6</v>
      </c>
      <c r="L226" s="175">
        <v>0</v>
      </c>
      <c r="M226" s="67">
        <v>0</v>
      </c>
      <c r="N226" s="195">
        <f t="shared" si="276"/>
        <v>0</v>
      </c>
      <c r="O226" s="194"/>
      <c r="P226" s="175"/>
      <c r="Q226" s="67"/>
      <c r="R226" s="195">
        <f t="shared" si="277"/>
        <v>0</v>
      </c>
      <c r="S226" s="194"/>
      <c r="T226" s="175"/>
      <c r="U226" s="67"/>
      <c r="V226" s="195">
        <f t="shared" si="278"/>
        <v>0</v>
      </c>
      <c r="W226" s="194"/>
      <c r="X226" s="175"/>
      <c r="Y226" s="67"/>
      <c r="Z226" s="195">
        <f t="shared" si="279"/>
        <v>0</v>
      </c>
      <c r="AA226" s="194"/>
      <c r="AB226" s="175"/>
      <c r="AC226" s="67"/>
      <c r="AD226" s="195">
        <f t="shared" si="280"/>
        <v>0</v>
      </c>
      <c r="AE226" s="194"/>
      <c r="AF226" s="175"/>
      <c r="AG226" s="67"/>
      <c r="AH226" s="195">
        <f t="shared" si="281"/>
        <v>0</v>
      </c>
      <c r="AI226" s="194"/>
      <c r="AJ226" s="175"/>
      <c r="AK226" s="67"/>
      <c r="AL226" s="195">
        <f t="shared" si="282"/>
        <v>0</v>
      </c>
      <c r="AM226" s="194"/>
      <c r="AN226" s="175"/>
      <c r="AO226" s="67"/>
      <c r="AP226" s="195">
        <f t="shared" si="283"/>
        <v>0</v>
      </c>
      <c r="AQ226" s="194"/>
      <c r="AR226" s="175"/>
      <c r="AS226" s="67"/>
      <c r="AT226" s="195">
        <f t="shared" si="284"/>
        <v>0</v>
      </c>
      <c r="AU226" s="194"/>
      <c r="AV226" s="175"/>
      <c r="AW226" s="67"/>
      <c r="AX226" s="213">
        <f t="shared" si="285"/>
        <v>0</v>
      </c>
      <c r="AY226" s="304">
        <f t="shared" si="272"/>
        <v>19</v>
      </c>
      <c r="AZ226" s="305">
        <f t="shared" si="272"/>
        <v>3</v>
      </c>
      <c r="BA226" s="305">
        <f t="shared" si="272"/>
        <v>5</v>
      </c>
      <c r="BB226" s="317">
        <f t="shared" si="273"/>
        <v>1.6666666666666667</v>
      </c>
    </row>
    <row r="227" spans="2:54" ht="14.1" customHeight="1" outlineLevel="1">
      <c r="B227" s="274" t="s">
        <v>153</v>
      </c>
      <c r="C227" s="194">
        <v>9</v>
      </c>
      <c r="D227" s="175">
        <v>6</v>
      </c>
      <c r="E227" s="67">
        <v>103.5</v>
      </c>
      <c r="F227" s="195">
        <f t="shared" si="274"/>
        <v>17.25</v>
      </c>
      <c r="G227" s="194">
        <v>9</v>
      </c>
      <c r="H227" s="175">
        <v>5</v>
      </c>
      <c r="I227" s="67">
        <v>24</v>
      </c>
      <c r="J227" s="195">
        <f t="shared" si="275"/>
        <v>4.8</v>
      </c>
      <c r="K227" s="194">
        <v>8</v>
      </c>
      <c r="L227" s="175">
        <v>6</v>
      </c>
      <c r="M227" s="67">
        <v>16.5</v>
      </c>
      <c r="N227" s="195">
        <f t="shared" si="276"/>
        <v>2.75</v>
      </c>
      <c r="O227" s="194"/>
      <c r="P227" s="175"/>
      <c r="Q227" s="67"/>
      <c r="R227" s="195">
        <f t="shared" si="277"/>
        <v>0</v>
      </c>
      <c r="S227" s="194"/>
      <c r="T227" s="175"/>
      <c r="U227" s="67"/>
      <c r="V227" s="195">
        <f t="shared" si="278"/>
        <v>0</v>
      </c>
      <c r="W227" s="194"/>
      <c r="X227" s="175"/>
      <c r="Y227" s="67"/>
      <c r="Z227" s="195">
        <f t="shared" si="279"/>
        <v>0</v>
      </c>
      <c r="AA227" s="194"/>
      <c r="AB227" s="175"/>
      <c r="AC227" s="67"/>
      <c r="AD227" s="195">
        <f t="shared" si="280"/>
        <v>0</v>
      </c>
      <c r="AE227" s="194"/>
      <c r="AF227" s="175"/>
      <c r="AG227" s="67"/>
      <c r="AH227" s="195">
        <f t="shared" si="281"/>
        <v>0</v>
      </c>
      <c r="AI227" s="194"/>
      <c r="AJ227" s="175"/>
      <c r="AK227" s="67"/>
      <c r="AL227" s="195">
        <f t="shared" si="282"/>
        <v>0</v>
      </c>
      <c r="AM227" s="194"/>
      <c r="AN227" s="175"/>
      <c r="AO227" s="67"/>
      <c r="AP227" s="195">
        <f t="shared" si="283"/>
        <v>0</v>
      </c>
      <c r="AQ227" s="194"/>
      <c r="AR227" s="175"/>
      <c r="AS227" s="67"/>
      <c r="AT227" s="195">
        <f t="shared" si="284"/>
        <v>0</v>
      </c>
      <c r="AU227" s="194"/>
      <c r="AV227" s="175"/>
      <c r="AW227" s="67"/>
      <c r="AX227" s="213">
        <f t="shared" si="285"/>
        <v>0</v>
      </c>
      <c r="AY227" s="304">
        <f t="shared" si="272"/>
        <v>26</v>
      </c>
      <c r="AZ227" s="305">
        <f t="shared" si="272"/>
        <v>17</v>
      </c>
      <c r="BA227" s="305">
        <f t="shared" si="272"/>
        <v>144</v>
      </c>
      <c r="BB227" s="317">
        <f t="shared" si="273"/>
        <v>8.4705882352941178</v>
      </c>
    </row>
    <row r="228" spans="2:54" s="59" customFormat="1" ht="14.1" customHeight="1" outlineLevel="1">
      <c r="B228" s="275" t="s">
        <v>124</v>
      </c>
      <c r="C228" s="196">
        <v>0</v>
      </c>
      <c r="D228" s="175">
        <v>0</v>
      </c>
      <c r="E228" s="93">
        <v>0</v>
      </c>
      <c r="F228" s="197">
        <f t="shared" si="274"/>
        <v>0</v>
      </c>
      <c r="G228" s="196">
        <v>0</v>
      </c>
      <c r="H228" s="175">
        <v>0</v>
      </c>
      <c r="I228" s="93">
        <v>0</v>
      </c>
      <c r="J228" s="197">
        <f t="shared" si="275"/>
        <v>0</v>
      </c>
      <c r="K228" s="196">
        <v>0</v>
      </c>
      <c r="L228" s="175">
        <v>0</v>
      </c>
      <c r="M228" s="93">
        <v>0</v>
      </c>
      <c r="N228" s="197">
        <f t="shared" si="276"/>
        <v>0</v>
      </c>
      <c r="O228" s="196"/>
      <c r="P228" s="175"/>
      <c r="Q228" s="93"/>
      <c r="R228" s="197">
        <f t="shared" si="277"/>
        <v>0</v>
      </c>
      <c r="S228" s="196"/>
      <c r="T228" s="175"/>
      <c r="U228" s="93"/>
      <c r="V228" s="197">
        <f t="shared" si="278"/>
        <v>0</v>
      </c>
      <c r="W228" s="196"/>
      <c r="X228" s="175"/>
      <c r="Y228" s="93"/>
      <c r="Z228" s="197">
        <f t="shared" si="279"/>
        <v>0</v>
      </c>
      <c r="AA228" s="196"/>
      <c r="AB228" s="175"/>
      <c r="AC228" s="93"/>
      <c r="AD228" s="197">
        <f t="shared" si="280"/>
        <v>0</v>
      </c>
      <c r="AE228" s="196"/>
      <c r="AF228" s="175"/>
      <c r="AG228" s="93"/>
      <c r="AH228" s="197">
        <f t="shared" si="281"/>
        <v>0</v>
      </c>
      <c r="AI228" s="196"/>
      <c r="AJ228" s="175"/>
      <c r="AK228" s="93"/>
      <c r="AL228" s="197">
        <f t="shared" si="282"/>
        <v>0</v>
      </c>
      <c r="AM228" s="196"/>
      <c r="AN228" s="175"/>
      <c r="AO228" s="93"/>
      <c r="AP228" s="197">
        <f t="shared" si="283"/>
        <v>0</v>
      </c>
      <c r="AQ228" s="196"/>
      <c r="AR228" s="175"/>
      <c r="AS228" s="93"/>
      <c r="AT228" s="197">
        <f t="shared" si="284"/>
        <v>0</v>
      </c>
      <c r="AU228" s="196"/>
      <c r="AV228" s="175"/>
      <c r="AW228" s="93"/>
      <c r="AX228" s="214">
        <f t="shared" si="285"/>
        <v>0</v>
      </c>
      <c r="AY228" s="311">
        <f t="shared" si="272"/>
        <v>0</v>
      </c>
      <c r="AZ228" s="312">
        <f t="shared" si="272"/>
        <v>0</v>
      </c>
      <c r="BA228" s="312">
        <f t="shared" si="272"/>
        <v>0</v>
      </c>
      <c r="BB228" s="318">
        <f t="shared" si="273"/>
        <v>0</v>
      </c>
    </row>
    <row r="229" spans="2:54" ht="14.1" customHeight="1" outlineLevel="1">
      <c r="B229" s="274" t="s">
        <v>120</v>
      </c>
      <c r="C229" s="194">
        <v>9</v>
      </c>
      <c r="D229" s="175">
        <v>4</v>
      </c>
      <c r="E229" s="67">
        <v>39.5</v>
      </c>
      <c r="F229" s="195">
        <f t="shared" si="274"/>
        <v>9.875</v>
      </c>
      <c r="G229" s="194">
        <v>7</v>
      </c>
      <c r="H229" s="175">
        <v>5</v>
      </c>
      <c r="I229" s="67">
        <v>33</v>
      </c>
      <c r="J229" s="195">
        <f t="shared" si="275"/>
        <v>6.6</v>
      </c>
      <c r="K229" s="194">
        <v>8</v>
      </c>
      <c r="L229" s="175">
        <v>6</v>
      </c>
      <c r="M229" s="67">
        <v>28</v>
      </c>
      <c r="N229" s="195">
        <f t="shared" si="276"/>
        <v>4.666666666666667</v>
      </c>
      <c r="O229" s="194"/>
      <c r="P229" s="175"/>
      <c r="Q229" s="67"/>
      <c r="R229" s="195">
        <f t="shared" si="277"/>
        <v>0</v>
      </c>
      <c r="S229" s="194"/>
      <c r="T229" s="175"/>
      <c r="U229" s="67"/>
      <c r="V229" s="195">
        <f t="shared" si="278"/>
        <v>0</v>
      </c>
      <c r="W229" s="194"/>
      <c r="X229" s="175"/>
      <c r="Y229" s="67"/>
      <c r="Z229" s="195">
        <f t="shared" si="279"/>
        <v>0</v>
      </c>
      <c r="AA229" s="194"/>
      <c r="AB229" s="175"/>
      <c r="AC229" s="67"/>
      <c r="AD229" s="195">
        <f t="shared" si="280"/>
        <v>0</v>
      </c>
      <c r="AE229" s="194"/>
      <c r="AF229" s="175"/>
      <c r="AG229" s="67"/>
      <c r="AH229" s="195">
        <f t="shared" si="281"/>
        <v>0</v>
      </c>
      <c r="AI229" s="194"/>
      <c r="AJ229" s="175"/>
      <c r="AK229" s="67"/>
      <c r="AL229" s="195">
        <f t="shared" si="282"/>
        <v>0</v>
      </c>
      <c r="AM229" s="194"/>
      <c r="AN229" s="175"/>
      <c r="AO229" s="67"/>
      <c r="AP229" s="195">
        <f t="shared" si="283"/>
        <v>0</v>
      </c>
      <c r="AQ229" s="194"/>
      <c r="AR229" s="175"/>
      <c r="AS229" s="67"/>
      <c r="AT229" s="195">
        <f t="shared" si="284"/>
        <v>0</v>
      </c>
      <c r="AU229" s="194"/>
      <c r="AV229" s="175"/>
      <c r="AW229" s="67"/>
      <c r="AX229" s="213">
        <f t="shared" si="285"/>
        <v>0</v>
      </c>
      <c r="AY229" s="304">
        <f t="shared" si="272"/>
        <v>24</v>
      </c>
      <c r="AZ229" s="305">
        <f t="shared" si="272"/>
        <v>15</v>
      </c>
      <c r="BA229" s="305">
        <f t="shared" si="272"/>
        <v>100.5</v>
      </c>
      <c r="BB229" s="317">
        <f t="shared" si="273"/>
        <v>6.7</v>
      </c>
    </row>
    <row r="230" spans="2:54" ht="14.1" customHeight="1" outlineLevel="1">
      <c r="B230" s="274" t="s">
        <v>135</v>
      </c>
      <c r="C230" s="194">
        <v>6</v>
      </c>
      <c r="D230" s="175">
        <v>5</v>
      </c>
      <c r="E230" s="67">
        <v>46.5</v>
      </c>
      <c r="F230" s="195">
        <f t="shared" si="274"/>
        <v>9.3000000000000007</v>
      </c>
      <c r="G230" s="194">
        <v>7</v>
      </c>
      <c r="H230" s="175">
        <v>7</v>
      </c>
      <c r="I230" s="67">
        <v>43.5</v>
      </c>
      <c r="J230" s="195">
        <f t="shared" si="275"/>
        <v>6.2142857142857144</v>
      </c>
      <c r="K230" s="194">
        <v>7</v>
      </c>
      <c r="L230" s="175">
        <v>6</v>
      </c>
      <c r="M230" s="67">
        <v>15.5</v>
      </c>
      <c r="N230" s="195">
        <f t="shared" si="276"/>
        <v>2.5833333333333335</v>
      </c>
      <c r="O230" s="194"/>
      <c r="P230" s="175"/>
      <c r="Q230" s="67"/>
      <c r="R230" s="195">
        <f t="shared" si="277"/>
        <v>0</v>
      </c>
      <c r="S230" s="194"/>
      <c r="T230" s="175"/>
      <c r="U230" s="67"/>
      <c r="V230" s="195">
        <f t="shared" si="278"/>
        <v>0</v>
      </c>
      <c r="W230" s="194"/>
      <c r="X230" s="175"/>
      <c r="Y230" s="67"/>
      <c r="Z230" s="195">
        <f t="shared" si="279"/>
        <v>0</v>
      </c>
      <c r="AA230" s="194"/>
      <c r="AB230" s="175"/>
      <c r="AC230" s="67"/>
      <c r="AD230" s="195">
        <f t="shared" si="280"/>
        <v>0</v>
      </c>
      <c r="AE230" s="194"/>
      <c r="AF230" s="175"/>
      <c r="AG230" s="67"/>
      <c r="AH230" s="195">
        <f t="shared" si="281"/>
        <v>0</v>
      </c>
      <c r="AI230" s="194"/>
      <c r="AJ230" s="175"/>
      <c r="AK230" s="67"/>
      <c r="AL230" s="195">
        <f t="shared" si="282"/>
        <v>0</v>
      </c>
      <c r="AM230" s="194"/>
      <c r="AN230" s="175"/>
      <c r="AO230" s="67"/>
      <c r="AP230" s="195">
        <f t="shared" si="283"/>
        <v>0</v>
      </c>
      <c r="AQ230" s="194"/>
      <c r="AR230" s="175"/>
      <c r="AS230" s="67"/>
      <c r="AT230" s="195">
        <f t="shared" si="284"/>
        <v>0</v>
      </c>
      <c r="AU230" s="194"/>
      <c r="AV230" s="175"/>
      <c r="AW230" s="67"/>
      <c r="AX230" s="213">
        <f t="shared" si="285"/>
        <v>0</v>
      </c>
      <c r="AY230" s="304">
        <f t="shared" si="272"/>
        <v>20</v>
      </c>
      <c r="AZ230" s="305">
        <f t="shared" si="272"/>
        <v>18</v>
      </c>
      <c r="BA230" s="305">
        <f t="shared" si="272"/>
        <v>105.5</v>
      </c>
      <c r="BB230" s="317">
        <f t="shared" si="273"/>
        <v>5.8611111111111107</v>
      </c>
    </row>
    <row r="231" spans="2:54" ht="14.1" customHeight="1" outlineLevel="1">
      <c r="B231" s="274" t="s">
        <v>262</v>
      </c>
      <c r="C231" s="194">
        <v>5</v>
      </c>
      <c r="D231" s="175">
        <v>5</v>
      </c>
      <c r="E231" s="67">
        <v>40.5</v>
      </c>
      <c r="F231" s="195">
        <f t="shared" si="274"/>
        <v>8.1</v>
      </c>
      <c r="G231" s="194">
        <v>6</v>
      </c>
      <c r="H231" s="175">
        <v>1</v>
      </c>
      <c r="I231" s="67">
        <v>7</v>
      </c>
      <c r="J231" s="195">
        <f t="shared" si="275"/>
        <v>7</v>
      </c>
      <c r="K231" s="194">
        <v>6</v>
      </c>
      <c r="L231" s="175">
        <v>4</v>
      </c>
      <c r="M231" s="67">
        <v>22</v>
      </c>
      <c r="N231" s="195">
        <f t="shared" si="276"/>
        <v>5.5</v>
      </c>
      <c r="O231" s="194"/>
      <c r="P231" s="175"/>
      <c r="Q231" s="67"/>
      <c r="R231" s="195">
        <f t="shared" si="277"/>
        <v>0</v>
      </c>
      <c r="S231" s="194"/>
      <c r="T231" s="175"/>
      <c r="U231" s="67"/>
      <c r="V231" s="195">
        <f t="shared" si="278"/>
        <v>0</v>
      </c>
      <c r="W231" s="194"/>
      <c r="X231" s="175"/>
      <c r="Y231" s="67"/>
      <c r="Z231" s="195">
        <f t="shared" si="279"/>
        <v>0</v>
      </c>
      <c r="AA231" s="194"/>
      <c r="AB231" s="175"/>
      <c r="AC231" s="67"/>
      <c r="AD231" s="195">
        <f t="shared" si="280"/>
        <v>0</v>
      </c>
      <c r="AE231" s="194"/>
      <c r="AF231" s="175"/>
      <c r="AG231" s="67"/>
      <c r="AH231" s="195">
        <f t="shared" si="281"/>
        <v>0</v>
      </c>
      <c r="AI231" s="194"/>
      <c r="AJ231" s="175"/>
      <c r="AK231" s="67"/>
      <c r="AL231" s="195">
        <f t="shared" si="282"/>
        <v>0</v>
      </c>
      <c r="AM231" s="194"/>
      <c r="AN231" s="175"/>
      <c r="AO231" s="67"/>
      <c r="AP231" s="195">
        <f t="shared" si="283"/>
        <v>0</v>
      </c>
      <c r="AQ231" s="194"/>
      <c r="AR231" s="175"/>
      <c r="AS231" s="67"/>
      <c r="AT231" s="195">
        <f t="shared" si="284"/>
        <v>0</v>
      </c>
      <c r="AU231" s="194"/>
      <c r="AV231" s="175"/>
      <c r="AW231" s="67"/>
      <c r="AX231" s="213">
        <f t="shared" si="285"/>
        <v>0</v>
      </c>
      <c r="AY231" s="304">
        <f t="shared" si="272"/>
        <v>17</v>
      </c>
      <c r="AZ231" s="305">
        <f t="shared" si="272"/>
        <v>10</v>
      </c>
      <c r="BA231" s="305">
        <f t="shared" si="272"/>
        <v>69.5</v>
      </c>
      <c r="BB231" s="317">
        <f t="shared" si="273"/>
        <v>6.95</v>
      </c>
    </row>
    <row r="232" spans="2:54" ht="14.1" customHeight="1" outlineLevel="1">
      <c r="B232" s="274" t="s">
        <v>174</v>
      </c>
      <c r="C232" s="194">
        <v>5</v>
      </c>
      <c r="D232" s="175">
        <v>3</v>
      </c>
      <c r="E232" s="67">
        <v>10</v>
      </c>
      <c r="F232" s="195">
        <f t="shared" si="274"/>
        <v>3.3333333333333335</v>
      </c>
      <c r="G232" s="194">
        <v>5</v>
      </c>
      <c r="H232" s="175">
        <v>0</v>
      </c>
      <c r="I232" s="67">
        <v>0</v>
      </c>
      <c r="J232" s="195">
        <f t="shared" si="275"/>
        <v>0</v>
      </c>
      <c r="K232" s="194">
        <v>5</v>
      </c>
      <c r="L232" s="175">
        <v>1</v>
      </c>
      <c r="M232" s="67">
        <v>2</v>
      </c>
      <c r="N232" s="195">
        <f t="shared" si="276"/>
        <v>2</v>
      </c>
      <c r="O232" s="194"/>
      <c r="P232" s="175"/>
      <c r="Q232" s="67"/>
      <c r="R232" s="195">
        <f t="shared" si="277"/>
        <v>0</v>
      </c>
      <c r="S232" s="194"/>
      <c r="T232" s="175"/>
      <c r="U232" s="67"/>
      <c r="V232" s="195">
        <f t="shared" si="278"/>
        <v>0</v>
      </c>
      <c r="W232" s="194"/>
      <c r="X232" s="175"/>
      <c r="Y232" s="67"/>
      <c r="Z232" s="195">
        <f t="shared" si="279"/>
        <v>0</v>
      </c>
      <c r="AA232" s="194"/>
      <c r="AB232" s="175"/>
      <c r="AC232" s="67"/>
      <c r="AD232" s="195">
        <f t="shared" si="280"/>
        <v>0</v>
      </c>
      <c r="AE232" s="194"/>
      <c r="AF232" s="175"/>
      <c r="AG232" s="67"/>
      <c r="AH232" s="195">
        <f t="shared" si="281"/>
        <v>0</v>
      </c>
      <c r="AI232" s="194"/>
      <c r="AJ232" s="175"/>
      <c r="AK232" s="67"/>
      <c r="AL232" s="195">
        <f t="shared" si="282"/>
        <v>0</v>
      </c>
      <c r="AM232" s="194"/>
      <c r="AN232" s="175"/>
      <c r="AO232" s="67"/>
      <c r="AP232" s="195">
        <f t="shared" si="283"/>
        <v>0</v>
      </c>
      <c r="AQ232" s="194"/>
      <c r="AR232" s="175"/>
      <c r="AS232" s="67"/>
      <c r="AT232" s="195">
        <f t="shared" si="284"/>
        <v>0</v>
      </c>
      <c r="AU232" s="194"/>
      <c r="AV232" s="175"/>
      <c r="AW232" s="67"/>
      <c r="AX232" s="213">
        <f t="shared" si="285"/>
        <v>0</v>
      </c>
      <c r="AY232" s="304">
        <f t="shared" si="272"/>
        <v>15</v>
      </c>
      <c r="AZ232" s="305">
        <f t="shared" si="272"/>
        <v>4</v>
      </c>
      <c r="BA232" s="305">
        <f t="shared" si="272"/>
        <v>12</v>
      </c>
      <c r="BB232" s="317">
        <f t="shared" si="273"/>
        <v>3</v>
      </c>
    </row>
    <row r="233" spans="2:54" s="76" customFormat="1" ht="14.1" customHeight="1" outlineLevel="1">
      <c r="B233" s="270" t="s">
        <v>44</v>
      </c>
      <c r="C233" s="192">
        <f>SUM(C234:C236)</f>
        <v>21</v>
      </c>
      <c r="D233" s="177">
        <f>SUM(D234:D236)</f>
        <v>16</v>
      </c>
      <c r="E233" s="69">
        <f>SUM(E234:E236)</f>
        <v>83.5</v>
      </c>
      <c r="F233" s="193">
        <f t="shared" si="274"/>
        <v>5.21875</v>
      </c>
      <c r="G233" s="192">
        <f>SUM(G234:G236)</f>
        <v>20</v>
      </c>
      <c r="H233" s="177">
        <f>SUM(H234:H236)</f>
        <v>16</v>
      </c>
      <c r="I233" s="69">
        <f>SUM(I234:I236)</f>
        <v>84</v>
      </c>
      <c r="J233" s="193">
        <f t="shared" si="275"/>
        <v>5.25</v>
      </c>
      <c r="K233" s="192">
        <f>SUM(K234:K236)</f>
        <v>20</v>
      </c>
      <c r="L233" s="177">
        <f>SUM(L234:L236)</f>
        <v>10</v>
      </c>
      <c r="M233" s="69">
        <f>SUM(M234:M236)</f>
        <v>30.5</v>
      </c>
      <c r="N233" s="193">
        <f t="shared" si="276"/>
        <v>3.05</v>
      </c>
      <c r="O233" s="192">
        <f>SUM(O234:O236)</f>
        <v>0</v>
      </c>
      <c r="P233" s="177">
        <f>SUM(P234:P236)</f>
        <v>0</v>
      </c>
      <c r="Q233" s="69">
        <f>SUM(Q234:Q236)</f>
        <v>0</v>
      </c>
      <c r="R233" s="193">
        <f t="shared" si="277"/>
        <v>0</v>
      </c>
      <c r="S233" s="192">
        <f>SUM(S234:S236)</f>
        <v>0</v>
      </c>
      <c r="T233" s="177">
        <f>SUM(T234:T236)</f>
        <v>0</v>
      </c>
      <c r="U233" s="69">
        <f>SUM(U234:U236)</f>
        <v>0</v>
      </c>
      <c r="V233" s="193">
        <f t="shared" si="278"/>
        <v>0</v>
      </c>
      <c r="W233" s="192">
        <f>SUM(W234:W236)</f>
        <v>0</v>
      </c>
      <c r="X233" s="177">
        <f>SUM(X234:X236)</f>
        <v>0</v>
      </c>
      <c r="Y233" s="69">
        <f>SUM(Y234:Y236)</f>
        <v>0</v>
      </c>
      <c r="Z233" s="193">
        <f t="shared" si="279"/>
        <v>0</v>
      </c>
      <c r="AA233" s="192">
        <f>SUM(AA234:AA236)</f>
        <v>0</v>
      </c>
      <c r="AB233" s="177">
        <f>SUM(AB234:AB236)</f>
        <v>0</v>
      </c>
      <c r="AC233" s="69">
        <f>SUM(AC234:AC236)</f>
        <v>0</v>
      </c>
      <c r="AD233" s="193">
        <f t="shared" si="280"/>
        <v>0</v>
      </c>
      <c r="AE233" s="192">
        <f>SUM(AE234:AE236)</f>
        <v>0</v>
      </c>
      <c r="AF233" s="177">
        <f>SUM(AF234:AF236)</f>
        <v>0</v>
      </c>
      <c r="AG233" s="69">
        <f>SUM(AG234:AG236)</f>
        <v>0</v>
      </c>
      <c r="AH233" s="193">
        <f t="shared" si="281"/>
        <v>0</v>
      </c>
      <c r="AI233" s="192">
        <f>SUM(AI234:AI236)</f>
        <v>0</v>
      </c>
      <c r="AJ233" s="177">
        <f>SUM(AJ234:AJ236)</f>
        <v>0</v>
      </c>
      <c r="AK233" s="69">
        <f>SUM(AK234:AK236)</f>
        <v>0</v>
      </c>
      <c r="AL233" s="193">
        <f t="shared" si="282"/>
        <v>0</v>
      </c>
      <c r="AM233" s="192">
        <f>SUM(AM234:AM236)</f>
        <v>0</v>
      </c>
      <c r="AN233" s="177">
        <f>SUM(AN234:AN236)</f>
        <v>0</v>
      </c>
      <c r="AO233" s="69">
        <f>SUM(AO234:AO236)</f>
        <v>0</v>
      </c>
      <c r="AP233" s="193">
        <f t="shared" si="283"/>
        <v>0</v>
      </c>
      <c r="AQ233" s="192">
        <f>SUM(AQ234:AQ236)</f>
        <v>0</v>
      </c>
      <c r="AR233" s="177">
        <f>SUM(AR234:AR236)</f>
        <v>0</v>
      </c>
      <c r="AS233" s="69">
        <f>SUM(AS234:AS236)</f>
        <v>0</v>
      </c>
      <c r="AT233" s="193">
        <f t="shared" si="284"/>
        <v>0</v>
      </c>
      <c r="AU233" s="192">
        <f>SUM(AU234:AU236)</f>
        <v>0</v>
      </c>
      <c r="AV233" s="177">
        <f>SUM(AV234:AV236)</f>
        <v>0</v>
      </c>
      <c r="AW233" s="69">
        <f>SUM(AW234:AW236)</f>
        <v>0</v>
      </c>
      <c r="AX233" s="212">
        <f t="shared" si="285"/>
        <v>0</v>
      </c>
      <c r="AY233" s="302">
        <f t="shared" si="272"/>
        <v>61</v>
      </c>
      <c r="AZ233" s="303">
        <f t="shared" si="272"/>
        <v>42</v>
      </c>
      <c r="BA233" s="303">
        <f t="shared" si="272"/>
        <v>198</v>
      </c>
      <c r="BB233" s="314">
        <f t="shared" si="273"/>
        <v>4.7142857142857144</v>
      </c>
    </row>
    <row r="234" spans="2:54" ht="14.1" customHeight="1" outlineLevel="1">
      <c r="B234" s="276" t="s">
        <v>150</v>
      </c>
      <c r="C234" s="194">
        <v>9</v>
      </c>
      <c r="D234" s="175">
        <v>7</v>
      </c>
      <c r="E234" s="67">
        <v>26</v>
      </c>
      <c r="F234" s="195">
        <f t="shared" si="274"/>
        <v>3.7142857142857144</v>
      </c>
      <c r="G234" s="194">
        <v>9</v>
      </c>
      <c r="H234" s="175">
        <v>7</v>
      </c>
      <c r="I234" s="67">
        <v>17</v>
      </c>
      <c r="J234" s="195">
        <f t="shared" si="275"/>
        <v>2.4285714285714284</v>
      </c>
      <c r="K234" s="194">
        <v>9</v>
      </c>
      <c r="L234" s="175">
        <v>1</v>
      </c>
      <c r="M234" s="67">
        <v>3</v>
      </c>
      <c r="N234" s="195">
        <f t="shared" si="276"/>
        <v>3</v>
      </c>
      <c r="O234" s="194"/>
      <c r="P234" s="175"/>
      <c r="Q234" s="67"/>
      <c r="R234" s="195">
        <f t="shared" si="277"/>
        <v>0</v>
      </c>
      <c r="S234" s="194"/>
      <c r="T234" s="175"/>
      <c r="U234" s="67"/>
      <c r="V234" s="195">
        <f t="shared" si="278"/>
        <v>0</v>
      </c>
      <c r="W234" s="194"/>
      <c r="X234" s="175"/>
      <c r="Y234" s="67"/>
      <c r="Z234" s="195">
        <f t="shared" si="279"/>
        <v>0</v>
      </c>
      <c r="AA234" s="194"/>
      <c r="AB234" s="175"/>
      <c r="AC234" s="67"/>
      <c r="AD234" s="195">
        <f t="shared" si="280"/>
        <v>0</v>
      </c>
      <c r="AE234" s="194"/>
      <c r="AF234" s="175"/>
      <c r="AG234" s="67"/>
      <c r="AH234" s="195">
        <f t="shared" si="281"/>
        <v>0</v>
      </c>
      <c r="AI234" s="194"/>
      <c r="AJ234" s="175"/>
      <c r="AK234" s="67"/>
      <c r="AL234" s="195">
        <f t="shared" si="282"/>
        <v>0</v>
      </c>
      <c r="AM234" s="194"/>
      <c r="AN234" s="175"/>
      <c r="AO234" s="67"/>
      <c r="AP234" s="195">
        <f t="shared" si="283"/>
        <v>0</v>
      </c>
      <c r="AQ234" s="194"/>
      <c r="AR234" s="175"/>
      <c r="AS234" s="67"/>
      <c r="AT234" s="195">
        <f t="shared" si="284"/>
        <v>0</v>
      </c>
      <c r="AU234" s="194"/>
      <c r="AV234" s="175"/>
      <c r="AW234" s="67"/>
      <c r="AX234" s="213">
        <f t="shared" si="285"/>
        <v>0</v>
      </c>
      <c r="AY234" s="304">
        <f t="shared" si="272"/>
        <v>27</v>
      </c>
      <c r="AZ234" s="305">
        <f t="shared" si="272"/>
        <v>15</v>
      </c>
      <c r="BA234" s="305">
        <f t="shared" si="272"/>
        <v>46</v>
      </c>
      <c r="BB234" s="317">
        <f t="shared" si="273"/>
        <v>3.0666666666666669</v>
      </c>
    </row>
    <row r="235" spans="2:54" ht="14.1" customHeight="1" outlineLevel="1">
      <c r="B235" s="276" t="s">
        <v>155</v>
      </c>
      <c r="C235" s="194">
        <v>9</v>
      </c>
      <c r="D235" s="175">
        <v>7</v>
      </c>
      <c r="E235" s="67">
        <v>46.5</v>
      </c>
      <c r="F235" s="195">
        <f t="shared" si="274"/>
        <v>6.6428571428571432</v>
      </c>
      <c r="G235" s="194">
        <v>9</v>
      </c>
      <c r="H235" s="175">
        <v>7</v>
      </c>
      <c r="I235" s="67">
        <v>47</v>
      </c>
      <c r="J235" s="195">
        <f t="shared" si="275"/>
        <v>6.7142857142857144</v>
      </c>
      <c r="K235" s="194">
        <v>9</v>
      </c>
      <c r="L235" s="175">
        <v>7</v>
      </c>
      <c r="M235" s="67">
        <v>17</v>
      </c>
      <c r="N235" s="195">
        <f t="shared" si="276"/>
        <v>2.4285714285714284</v>
      </c>
      <c r="O235" s="194"/>
      <c r="P235" s="175"/>
      <c r="Q235" s="67"/>
      <c r="R235" s="195">
        <f t="shared" si="277"/>
        <v>0</v>
      </c>
      <c r="S235" s="194"/>
      <c r="T235" s="175"/>
      <c r="U235" s="67"/>
      <c r="V235" s="195">
        <f t="shared" si="278"/>
        <v>0</v>
      </c>
      <c r="W235" s="194"/>
      <c r="X235" s="175"/>
      <c r="Y235" s="67"/>
      <c r="Z235" s="195">
        <f t="shared" si="279"/>
        <v>0</v>
      </c>
      <c r="AA235" s="194"/>
      <c r="AB235" s="175"/>
      <c r="AC235" s="67"/>
      <c r="AD235" s="195">
        <f t="shared" si="280"/>
        <v>0</v>
      </c>
      <c r="AE235" s="194"/>
      <c r="AF235" s="175"/>
      <c r="AG235" s="67"/>
      <c r="AH235" s="195">
        <f t="shared" si="281"/>
        <v>0</v>
      </c>
      <c r="AI235" s="194"/>
      <c r="AJ235" s="175"/>
      <c r="AK235" s="67"/>
      <c r="AL235" s="195">
        <f t="shared" si="282"/>
        <v>0</v>
      </c>
      <c r="AM235" s="194"/>
      <c r="AN235" s="175"/>
      <c r="AO235" s="67"/>
      <c r="AP235" s="195">
        <f t="shared" si="283"/>
        <v>0</v>
      </c>
      <c r="AQ235" s="194"/>
      <c r="AR235" s="175"/>
      <c r="AS235" s="67"/>
      <c r="AT235" s="195">
        <f t="shared" si="284"/>
        <v>0</v>
      </c>
      <c r="AU235" s="194"/>
      <c r="AV235" s="175"/>
      <c r="AW235" s="67"/>
      <c r="AX235" s="213">
        <f t="shared" si="285"/>
        <v>0</v>
      </c>
      <c r="AY235" s="304">
        <f t="shared" si="272"/>
        <v>27</v>
      </c>
      <c r="AZ235" s="305">
        <f t="shared" si="272"/>
        <v>21</v>
      </c>
      <c r="BA235" s="305">
        <f t="shared" si="272"/>
        <v>110.5</v>
      </c>
      <c r="BB235" s="317">
        <f t="shared" si="273"/>
        <v>5.2619047619047619</v>
      </c>
    </row>
    <row r="236" spans="2:54" ht="14.1" customHeight="1" outlineLevel="1">
      <c r="B236" s="276" t="s">
        <v>188</v>
      </c>
      <c r="C236" s="194">
        <v>3</v>
      </c>
      <c r="D236" s="175">
        <v>2</v>
      </c>
      <c r="E236" s="67">
        <v>11</v>
      </c>
      <c r="F236" s="195">
        <f t="shared" si="274"/>
        <v>5.5</v>
      </c>
      <c r="G236" s="194">
        <v>2</v>
      </c>
      <c r="H236" s="175">
        <v>2</v>
      </c>
      <c r="I236" s="67">
        <v>20</v>
      </c>
      <c r="J236" s="195">
        <f t="shared" si="275"/>
        <v>10</v>
      </c>
      <c r="K236" s="194">
        <v>2</v>
      </c>
      <c r="L236" s="175">
        <v>2</v>
      </c>
      <c r="M236" s="67">
        <v>10.5</v>
      </c>
      <c r="N236" s="195">
        <f t="shared" si="276"/>
        <v>5.25</v>
      </c>
      <c r="O236" s="194"/>
      <c r="P236" s="175"/>
      <c r="Q236" s="67"/>
      <c r="R236" s="195">
        <f t="shared" si="277"/>
        <v>0</v>
      </c>
      <c r="S236" s="194"/>
      <c r="T236" s="175"/>
      <c r="U236" s="67"/>
      <c r="V236" s="195">
        <f t="shared" si="278"/>
        <v>0</v>
      </c>
      <c r="W236" s="194"/>
      <c r="X236" s="175"/>
      <c r="Y236" s="67"/>
      <c r="Z236" s="195">
        <f t="shared" si="279"/>
        <v>0</v>
      </c>
      <c r="AA236" s="194"/>
      <c r="AB236" s="175"/>
      <c r="AC236" s="67"/>
      <c r="AD236" s="195">
        <f t="shared" si="280"/>
        <v>0</v>
      </c>
      <c r="AE236" s="194"/>
      <c r="AF236" s="175"/>
      <c r="AG236" s="67"/>
      <c r="AH236" s="195">
        <f t="shared" si="281"/>
        <v>0</v>
      </c>
      <c r="AI236" s="194"/>
      <c r="AJ236" s="175"/>
      <c r="AK236" s="67"/>
      <c r="AL236" s="195">
        <f t="shared" si="282"/>
        <v>0</v>
      </c>
      <c r="AM236" s="194"/>
      <c r="AN236" s="175"/>
      <c r="AO236" s="67"/>
      <c r="AP236" s="195">
        <f t="shared" si="283"/>
        <v>0</v>
      </c>
      <c r="AQ236" s="194"/>
      <c r="AR236" s="175"/>
      <c r="AS236" s="67"/>
      <c r="AT236" s="195">
        <f t="shared" si="284"/>
        <v>0</v>
      </c>
      <c r="AU236" s="194"/>
      <c r="AV236" s="175"/>
      <c r="AW236" s="67"/>
      <c r="AX236" s="213">
        <f t="shared" si="285"/>
        <v>0</v>
      </c>
      <c r="AY236" s="304">
        <f t="shared" si="272"/>
        <v>7</v>
      </c>
      <c r="AZ236" s="305">
        <f t="shared" si="272"/>
        <v>6</v>
      </c>
      <c r="BA236" s="305">
        <f t="shared" si="272"/>
        <v>41.5</v>
      </c>
      <c r="BB236" s="317">
        <f t="shared" si="273"/>
        <v>6.916666666666667</v>
      </c>
    </row>
    <row r="237" spans="2:54" s="439" customFormat="1" ht="14.1" customHeight="1" outlineLevel="1">
      <c r="B237" s="270" t="s">
        <v>48</v>
      </c>
      <c r="C237" s="263">
        <f>SUM(C238:C239)</f>
        <v>3</v>
      </c>
      <c r="D237" s="440">
        <f>SUM(D238:D239)</f>
        <v>1</v>
      </c>
      <c r="E237" s="261">
        <f>SUM(E238:E239)</f>
        <v>11</v>
      </c>
      <c r="F237" s="262">
        <f t="shared" si="274"/>
        <v>11</v>
      </c>
      <c r="G237" s="263">
        <f>SUM(G238:G239)</f>
        <v>3</v>
      </c>
      <c r="H237" s="440">
        <f>SUM(H238:H239)</f>
        <v>2</v>
      </c>
      <c r="I237" s="261">
        <f>SUM(I238:I239)</f>
        <v>7</v>
      </c>
      <c r="J237" s="262">
        <f t="shared" si="275"/>
        <v>3.5</v>
      </c>
      <c r="K237" s="263">
        <f>SUM(K238:K239)</f>
        <v>3</v>
      </c>
      <c r="L237" s="440">
        <f>SUM(L238:L239)</f>
        <v>0</v>
      </c>
      <c r="M237" s="261">
        <f>SUM(M238:M239)</f>
        <v>0</v>
      </c>
      <c r="N237" s="262">
        <f t="shared" si="276"/>
        <v>0</v>
      </c>
      <c r="O237" s="263">
        <f>SUM(O238:O239)</f>
        <v>0</v>
      </c>
      <c r="P237" s="440">
        <f>SUM(P238:P239)</f>
        <v>0</v>
      </c>
      <c r="Q237" s="261">
        <f>SUM(Q238:Q239)</f>
        <v>0</v>
      </c>
      <c r="R237" s="262">
        <f t="shared" si="277"/>
        <v>0</v>
      </c>
      <c r="S237" s="263">
        <f>SUM(S238:S239)</f>
        <v>0</v>
      </c>
      <c r="T237" s="440">
        <f>SUM(T238:T239)</f>
        <v>0</v>
      </c>
      <c r="U237" s="261">
        <f>SUM(U238:U239)</f>
        <v>0</v>
      </c>
      <c r="V237" s="262">
        <f t="shared" si="278"/>
        <v>0</v>
      </c>
      <c r="W237" s="263">
        <f>SUM(W238:W239)</f>
        <v>0</v>
      </c>
      <c r="X237" s="440">
        <f>SUM(X238:X239)</f>
        <v>0</v>
      </c>
      <c r="Y237" s="261">
        <f>SUM(Y238:Y239)</f>
        <v>0</v>
      </c>
      <c r="Z237" s="262">
        <f t="shared" si="279"/>
        <v>0</v>
      </c>
      <c r="AA237" s="263">
        <f>SUM(AA238:AA239)</f>
        <v>0</v>
      </c>
      <c r="AB237" s="440">
        <f>SUM(AB238:AB239)</f>
        <v>0</v>
      </c>
      <c r="AC237" s="261">
        <f>SUM(AC238:AC239)</f>
        <v>0</v>
      </c>
      <c r="AD237" s="262">
        <f t="shared" si="280"/>
        <v>0</v>
      </c>
      <c r="AE237" s="263">
        <f>SUM(AE238:AE239)</f>
        <v>0</v>
      </c>
      <c r="AF237" s="440">
        <f>SUM(AF238:AF239)</f>
        <v>0</v>
      </c>
      <c r="AG237" s="261">
        <f>SUM(AG238:AG239)</f>
        <v>0</v>
      </c>
      <c r="AH237" s="262">
        <f t="shared" si="281"/>
        <v>0</v>
      </c>
      <c r="AI237" s="263">
        <f>SUM(AI238:AI239)</f>
        <v>0</v>
      </c>
      <c r="AJ237" s="440">
        <f>SUM(AJ238:AJ239)</f>
        <v>0</v>
      </c>
      <c r="AK237" s="261">
        <f>SUM(AK238:AK239)</f>
        <v>0</v>
      </c>
      <c r="AL237" s="262">
        <f t="shared" si="282"/>
        <v>0</v>
      </c>
      <c r="AM237" s="263">
        <f>SUM(AM238:AM239)</f>
        <v>0</v>
      </c>
      <c r="AN237" s="440">
        <f>SUM(AN238:AN239)</f>
        <v>0</v>
      </c>
      <c r="AO237" s="261">
        <f>SUM(AO238:AO239)</f>
        <v>0</v>
      </c>
      <c r="AP237" s="262">
        <f t="shared" si="283"/>
        <v>0</v>
      </c>
      <c r="AQ237" s="263">
        <f>SUM(AQ238:AQ239)</f>
        <v>0</v>
      </c>
      <c r="AR237" s="440">
        <f>SUM(AR238:AR239)</f>
        <v>0</v>
      </c>
      <c r="AS237" s="261">
        <f>SUM(AS238:AS239)</f>
        <v>0</v>
      </c>
      <c r="AT237" s="262">
        <f t="shared" si="284"/>
        <v>0</v>
      </c>
      <c r="AU237" s="263">
        <f>SUM(AU238:AU239)</f>
        <v>0</v>
      </c>
      <c r="AV237" s="440">
        <f>SUM(AV238:AV239)</f>
        <v>0</v>
      </c>
      <c r="AW237" s="261">
        <f>SUM(AW238:AW239)</f>
        <v>0</v>
      </c>
      <c r="AX237" s="441">
        <f t="shared" si="285"/>
        <v>0</v>
      </c>
      <c r="AY237" s="302">
        <f t="shared" si="272"/>
        <v>9</v>
      </c>
      <c r="AZ237" s="303">
        <f t="shared" si="272"/>
        <v>3</v>
      </c>
      <c r="BA237" s="303">
        <f t="shared" si="272"/>
        <v>18</v>
      </c>
      <c r="BB237" s="314">
        <f t="shared" si="273"/>
        <v>6</v>
      </c>
    </row>
    <row r="238" spans="2:54" ht="14.1" customHeight="1" outlineLevel="1">
      <c r="B238" s="276" t="s">
        <v>168</v>
      </c>
      <c r="C238" s="194">
        <v>2</v>
      </c>
      <c r="D238" s="175">
        <v>1</v>
      </c>
      <c r="E238" s="67">
        <v>11</v>
      </c>
      <c r="F238" s="195">
        <f t="shared" si="274"/>
        <v>11</v>
      </c>
      <c r="G238" s="194">
        <v>2</v>
      </c>
      <c r="H238" s="175">
        <v>2</v>
      </c>
      <c r="I238" s="67">
        <v>7</v>
      </c>
      <c r="J238" s="195">
        <f t="shared" si="275"/>
        <v>3.5</v>
      </c>
      <c r="K238" s="194">
        <v>2</v>
      </c>
      <c r="L238" s="175">
        <v>0</v>
      </c>
      <c r="M238" s="67">
        <v>0</v>
      </c>
      <c r="N238" s="195">
        <f t="shared" si="276"/>
        <v>0</v>
      </c>
      <c r="O238" s="194"/>
      <c r="P238" s="175"/>
      <c r="Q238" s="67"/>
      <c r="R238" s="195">
        <f t="shared" si="277"/>
        <v>0</v>
      </c>
      <c r="S238" s="194"/>
      <c r="T238" s="175"/>
      <c r="U238" s="67"/>
      <c r="V238" s="195">
        <f t="shared" si="278"/>
        <v>0</v>
      </c>
      <c r="W238" s="194"/>
      <c r="X238" s="175"/>
      <c r="Y238" s="67"/>
      <c r="Z238" s="195">
        <f t="shared" si="279"/>
        <v>0</v>
      </c>
      <c r="AA238" s="194"/>
      <c r="AB238" s="175"/>
      <c r="AC238" s="67"/>
      <c r="AD238" s="195">
        <f t="shared" si="280"/>
        <v>0</v>
      </c>
      <c r="AE238" s="194"/>
      <c r="AF238" s="175"/>
      <c r="AG238" s="67"/>
      <c r="AH238" s="195">
        <f t="shared" si="281"/>
        <v>0</v>
      </c>
      <c r="AI238" s="194"/>
      <c r="AJ238" s="175"/>
      <c r="AK238" s="67"/>
      <c r="AL238" s="195">
        <f t="shared" si="282"/>
        <v>0</v>
      </c>
      <c r="AM238" s="194"/>
      <c r="AN238" s="175"/>
      <c r="AO238" s="67"/>
      <c r="AP238" s="195">
        <f t="shared" si="283"/>
        <v>0</v>
      </c>
      <c r="AQ238" s="194"/>
      <c r="AR238" s="175"/>
      <c r="AS238" s="67"/>
      <c r="AT238" s="195">
        <f t="shared" si="284"/>
        <v>0</v>
      </c>
      <c r="AU238" s="194"/>
      <c r="AV238" s="175"/>
      <c r="AW238" s="67"/>
      <c r="AX238" s="213">
        <f t="shared" si="285"/>
        <v>0</v>
      </c>
      <c r="AY238" s="304">
        <f t="shared" si="272"/>
        <v>6</v>
      </c>
      <c r="AZ238" s="305">
        <f t="shared" si="272"/>
        <v>3</v>
      </c>
      <c r="BA238" s="305">
        <f t="shared" si="272"/>
        <v>18</v>
      </c>
      <c r="BB238" s="317">
        <f t="shared" si="273"/>
        <v>6</v>
      </c>
    </row>
    <row r="239" spans="2:54" ht="14.1" customHeight="1" outlineLevel="1">
      <c r="B239" s="276" t="s">
        <v>151</v>
      </c>
      <c r="C239" s="194">
        <v>1</v>
      </c>
      <c r="D239" s="175">
        <v>0</v>
      </c>
      <c r="E239" s="67">
        <v>0</v>
      </c>
      <c r="F239" s="195">
        <f t="shared" si="274"/>
        <v>0</v>
      </c>
      <c r="G239" s="194">
        <v>1</v>
      </c>
      <c r="H239" s="175">
        <v>0</v>
      </c>
      <c r="I239" s="67">
        <v>0</v>
      </c>
      <c r="J239" s="195">
        <f t="shared" si="275"/>
        <v>0</v>
      </c>
      <c r="K239" s="194">
        <v>1</v>
      </c>
      <c r="L239" s="175">
        <v>0</v>
      </c>
      <c r="M239" s="67">
        <v>0</v>
      </c>
      <c r="N239" s="195">
        <f t="shared" si="276"/>
        <v>0</v>
      </c>
      <c r="O239" s="194"/>
      <c r="P239" s="175"/>
      <c r="Q239" s="67"/>
      <c r="R239" s="195">
        <f t="shared" si="277"/>
        <v>0</v>
      </c>
      <c r="S239" s="194"/>
      <c r="T239" s="175"/>
      <c r="U239" s="67"/>
      <c r="V239" s="195">
        <f t="shared" si="278"/>
        <v>0</v>
      </c>
      <c r="W239" s="194"/>
      <c r="X239" s="175"/>
      <c r="Y239" s="67"/>
      <c r="Z239" s="195">
        <f t="shared" si="279"/>
        <v>0</v>
      </c>
      <c r="AA239" s="194"/>
      <c r="AB239" s="175"/>
      <c r="AC239" s="67"/>
      <c r="AD239" s="195">
        <f t="shared" si="280"/>
        <v>0</v>
      </c>
      <c r="AE239" s="194"/>
      <c r="AF239" s="175"/>
      <c r="AG239" s="67"/>
      <c r="AH239" s="195">
        <f t="shared" si="281"/>
        <v>0</v>
      </c>
      <c r="AI239" s="194"/>
      <c r="AJ239" s="175"/>
      <c r="AK239" s="67"/>
      <c r="AL239" s="195">
        <f t="shared" si="282"/>
        <v>0</v>
      </c>
      <c r="AM239" s="194"/>
      <c r="AN239" s="175"/>
      <c r="AO239" s="67"/>
      <c r="AP239" s="195">
        <f t="shared" si="283"/>
        <v>0</v>
      </c>
      <c r="AQ239" s="194"/>
      <c r="AR239" s="175"/>
      <c r="AS239" s="67"/>
      <c r="AT239" s="195">
        <f t="shared" si="284"/>
        <v>0</v>
      </c>
      <c r="AU239" s="194"/>
      <c r="AV239" s="175"/>
      <c r="AW239" s="67"/>
      <c r="AX239" s="213">
        <f t="shared" si="285"/>
        <v>0</v>
      </c>
      <c r="AY239" s="304">
        <f t="shared" si="272"/>
        <v>3</v>
      </c>
      <c r="AZ239" s="305">
        <f t="shared" si="272"/>
        <v>0</v>
      </c>
      <c r="BA239" s="305">
        <f t="shared" si="272"/>
        <v>0</v>
      </c>
      <c r="BB239" s="317">
        <f t="shared" si="273"/>
        <v>0</v>
      </c>
    </row>
    <row r="240" spans="2:54" s="439" customFormat="1" ht="14.1" customHeight="1" outlineLevel="1">
      <c r="B240" s="270" t="s">
        <v>47</v>
      </c>
      <c r="C240" s="263">
        <f>SUM(C241:C242)</f>
        <v>7</v>
      </c>
      <c r="D240" s="440">
        <f>SUM(D241:D242)</f>
        <v>2</v>
      </c>
      <c r="E240" s="261">
        <f>SUM(E241:E242)</f>
        <v>9</v>
      </c>
      <c r="F240" s="262">
        <f t="shared" si="274"/>
        <v>4.5</v>
      </c>
      <c r="G240" s="263">
        <f>SUM(G241:G242)</f>
        <v>7</v>
      </c>
      <c r="H240" s="440">
        <f>SUM(H241:H242)</f>
        <v>2</v>
      </c>
      <c r="I240" s="261">
        <f>SUM(I241:I242)</f>
        <v>51</v>
      </c>
      <c r="J240" s="262">
        <f t="shared" si="275"/>
        <v>25.5</v>
      </c>
      <c r="K240" s="263">
        <f>SUM(K241:K242)</f>
        <v>7</v>
      </c>
      <c r="L240" s="440">
        <f>SUM(L241:L242)</f>
        <v>2</v>
      </c>
      <c r="M240" s="261">
        <f>SUM(M241:M242)</f>
        <v>38.5</v>
      </c>
      <c r="N240" s="262">
        <f t="shared" si="276"/>
        <v>19.25</v>
      </c>
      <c r="O240" s="263">
        <f>SUM(O241:O242)</f>
        <v>0</v>
      </c>
      <c r="P240" s="440">
        <f>SUM(P241:P242)</f>
        <v>0</v>
      </c>
      <c r="Q240" s="261">
        <f>SUM(Q241:Q242)</f>
        <v>0</v>
      </c>
      <c r="R240" s="262">
        <f t="shared" si="277"/>
        <v>0</v>
      </c>
      <c r="S240" s="263">
        <f>SUM(S241:S242)</f>
        <v>0</v>
      </c>
      <c r="T240" s="440">
        <f>SUM(T241:T242)</f>
        <v>0</v>
      </c>
      <c r="U240" s="261">
        <f>SUM(U241:U242)</f>
        <v>0</v>
      </c>
      <c r="V240" s="262">
        <f t="shared" si="278"/>
        <v>0</v>
      </c>
      <c r="W240" s="263">
        <f>SUM(W241:W242)</f>
        <v>0</v>
      </c>
      <c r="X240" s="440">
        <f>SUM(X241:X242)</f>
        <v>0</v>
      </c>
      <c r="Y240" s="261">
        <f>SUM(Y241:Y242)</f>
        <v>0</v>
      </c>
      <c r="Z240" s="262">
        <f t="shared" si="279"/>
        <v>0</v>
      </c>
      <c r="AA240" s="263">
        <f>SUM(AA241:AA242)</f>
        <v>0</v>
      </c>
      <c r="AB240" s="440">
        <f>SUM(AB241:AB242)</f>
        <v>0</v>
      </c>
      <c r="AC240" s="261">
        <f>SUM(AC241:AC242)</f>
        <v>0</v>
      </c>
      <c r="AD240" s="262">
        <f t="shared" si="280"/>
        <v>0</v>
      </c>
      <c r="AE240" s="263">
        <f>SUM(AE241:AE242)</f>
        <v>0</v>
      </c>
      <c r="AF240" s="440">
        <f>SUM(AF241:AF242)</f>
        <v>0</v>
      </c>
      <c r="AG240" s="261">
        <f>SUM(AG241:AG242)</f>
        <v>0</v>
      </c>
      <c r="AH240" s="262">
        <f t="shared" si="281"/>
        <v>0</v>
      </c>
      <c r="AI240" s="263">
        <f>SUM(AI241:AI242)</f>
        <v>0</v>
      </c>
      <c r="AJ240" s="440">
        <f>SUM(AJ241:AJ242)</f>
        <v>0</v>
      </c>
      <c r="AK240" s="261">
        <f>SUM(AK241:AK242)</f>
        <v>0</v>
      </c>
      <c r="AL240" s="262">
        <f t="shared" si="282"/>
        <v>0</v>
      </c>
      <c r="AM240" s="263">
        <f>SUM(AM241:AM242)</f>
        <v>0</v>
      </c>
      <c r="AN240" s="440">
        <f>SUM(AN241:AN242)</f>
        <v>0</v>
      </c>
      <c r="AO240" s="261">
        <f>SUM(AO241:AO242)</f>
        <v>0</v>
      </c>
      <c r="AP240" s="262">
        <f t="shared" si="283"/>
        <v>0</v>
      </c>
      <c r="AQ240" s="263">
        <f>SUM(AQ241:AQ242)</f>
        <v>0</v>
      </c>
      <c r="AR240" s="440">
        <f>SUM(AR241:AR242)</f>
        <v>0</v>
      </c>
      <c r="AS240" s="261">
        <f>SUM(AS241:AS242)</f>
        <v>0</v>
      </c>
      <c r="AT240" s="262">
        <f t="shared" si="284"/>
        <v>0</v>
      </c>
      <c r="AU240" s="263">
        <f>SUM(AU241:AU242)</f>
        <v>0</v>
      </c>
      <c r="AV240" s="440">
        <f>SUM(AV241:AV242)</f>
        <v>0</v>
      </c>
      <c r="AW240" s="261">
        <f>SUM(AW241:AW242)</f>
        <v>0</v>
      </c>
      <c r="AX240" s="441">
        <f t="shared" si="285"/>
        <v>0</v>
      </c>
      <c r="AY240" s="302">
        <f t="shared" si="272"/>
        <v>21</v>
      </c>
      <c r="AZ240" s="303">
        <f t="shared" si="272"/>
        <v>6</v>
      </c>
      <c r="BA240" s="303">
        <f t="shared" si="272"/>
        <v>98.5</v>
      </c>
      <c r="BB240" s="314">
        <f t="shared" si="273"/>
        <v>16.416666666666668</v>
      </c>
    </row>
    <row r="241" spans="2:54" ht="14.1" customHeight="1" outlineLevel="1">
      <c r="B241" s="274" t="s">
        <v>140</v>
      </c>
      <c r="C241" s="194">
        <v>3</v>
      </c>
      <c r="D241" s="175">
        <v>0</v>
      </c>
      <c r="E241" s="67">
        <v>0</v>
      </c>
      <c r="F241" s="195">
        <f t="shared" si="274"/>
        <v>0</v>
      </c>
      <c r="G241" s="194">
        <v>3</v>
      </c>
      <c r="H241" s="175">
        <v>2</v>
      </c>
      <c r="I241" s="67">
        <v>51</v>
      </c>
      <c r="J241" s="195">
        <f t="shared" si="275"/>
        <v>25.5</v>
      </c>
      <c r="K241" s="194">
        <v>3</v>
      </c>
      <c r="L241" s="175">
        <v>2</v>
      </c>
      <c r="M241" s="67">
        <v>38.5</v>
      </c>
      <c r="N241" s="195">
        <f t="shared" si="276"/>
        <v>19.25</v>
      </c>
      <c r="O241" s="194"/>
      <c r="P241" s="175"/>
      <c r="Q241" s="67"/>
      <c r="R241" s="195">
        <f t="shared" si="277"/>
        <v>0</v>
      </c>
      <c r="S241" s="194"/>
      <c r="T241" s="175"/>
      <c r="U241" s="67"/>
      <c r="V241" s="195">
        <f t="shared" si="278"/>
        <v>0</v>
      </c>
      <c r="W241" s="194"/>
      <c r="X241" s="175"/>
      <c r="Y241" s="67"/>
      <c r="Z241" s="195">
        <f t="shared" si="279"/>
        <v>0</v>
      </c>
      <c r="AA241" s="194"/>
      <c r="AB241" s="175"/>
      <c r="AC241" s="67"/>
      <c r="AD241" s="195">
        <f t="shared" si="280"/>
        <v>0</v>
      </c>
      <c r="AE241" s="194"/>
      <c r="AF241" s="175"/>
      <c r="AG241" s="67"/>
      <c r="AH241" s="195">
        <f t="shared" si="281"/>
        <v>0</v>
      </c>
      <c r="AI241" s="194"/>
      <c r="AJ241" s="175"/>
      <c r="AK241" s="67"/>
      <c r="AL241" s="195">
        <f t="shared" si="282"/>
        <v>0</v>
      </c>
      <c r="AM241" s="194"/>
      <c r="AN241" s="175"/>
      <c r="AO241" s="67"/>
      <c r="AP241" s="195">
        <f t="shared" si="283"/>
        <v>0</v>
      </c>
      <c r="AQ241" s="194"/>
      <c r="AR241" s="175"/>
      <c r="AS241" s="67"/>
      <c r="AT241" s="195">
        <f t="shared" si="284"/>
        <v>0</v>
      </c>
      <c r="AU241" s="194"/>
      <c r="AV241" s="175"/>
      <c r="AW241" s="67"/>
      <c r="AX241" s="213">
        <f t="shared" si="285"/>
        <v>0</v>
      </c>
      <c r="AY241" s="304">
        <f t="shared" si="272"/>
        <v>9</v>
      </c>
      <c r="AZ241" s="305">
        <f t="shared" si="272"/>
        <v>4</v>
      </c>
      <c r="BA241" s="305">
        <f t="shared" si="272"/>
        <v>89.5</v>
      </c>
      <c r="BB241" s="317">
        <f t="shared" si="273"/>
        <v>22.375</v>
      </c>
    </row>
    <row r="242" spans="2:54" ht="14.1" customHeight="1" outlineLevel="1">
      <c r="B242" s="274" t="s">
        <v>163</v>
      </c>
      <c r="C242" s="194">
        <v>4</v>
      </c>
      <c r="D242" s="175">
        <v>2</v>
      </c>
      <c r="E242" s="67">
        <v>9</v>
      </c>
      <c r="F242" s="195">
        <f t="shared" si="274"/>
        <v>4.5</v>
      </c>
      <c r="G242" s="194">
        <v>4</v>
      </c>
      <c r="H242" s="175">
        <v>0</v>
      </c>
      <c r="I242" s="67">
        <v>0</v>
      </c>
      <c r="J242" s="195">
        <f t="shared" si="275"/>
        <v>0</v>
      </c>
      <c r="K242" s="194">
        <v>4</v>
      </c>
      <c r="L242" s="175">
        <v>0</v>
      </c>
      <c r="M242" s="67">
        <v>0</v>
      </c>
      <c r="N242" s="195">
        <f t="shared" si="276"/>
        <v>0</v>
      </c>
      <c r="O242" s="194"/>
      <c r="P242" s="175"/>
      <c r="Q242" s="67"/>
      <c r="R242" s="195">
        <f t="shared" si="277"/>
        <v>0</v>
      </c>
      <c r="S242" s="194"/>
      <c r="T242" s="175"/>
      <c r="U242" s="67"/>
      <c r="V242" s="195">
        <f t="shared" si="278"/>
        <v>0</v>
      </c>
      <c r="W242" s="194"/>
      <c r="X242" s="175"/>
      <c r="Y242" s="67"/>
      <c r="Z242" s="195">
        <f t="shared" si="279"/>
        <v>0</v>
      </c>
      <c r="AA242" s="194"/>
      <c r="AB242" s="175"/>
      <c r="AC242" s="67"/>
      <c r="AD242" s="195">
        <f t="shared" si="280"/>
        <v>0</v>
      </c>
      <c r="AE242" s="194"/>
      <c r="AF242" s="175"/>
      <c r="AG242" s="67"/>
      <c r="AH242" s="195">
        <f t="shared" si="281"/>
        <v>0</v>
      </c>
      <c r="AI242" s="194"/>
      <c r="AJ242" s="175"/>
      <c r="AK242" s="67"/>
      <c r="AL242" s="195">
        <f t="shared" si="282"/>
        <v>0</v>
      </c>
      <c r="AM242" s="194"/>
      <c r="AN242" s="175"/>
      <c r="AO242" s="67"/>
      <c r="AP242" s="195">
        <f t="shared" si="283"/>
        <v>0</v>
      </c>
      <c r="AQ242" s="194"/>
      <c r="AR242" s="175"/>
      <c r="AS242" s="67"/>
      <c r="AT242" s="195">
        <f t="shared" si="284"/>
        <v>0</v>
      </c>
      <c r="AU242" s="194"/>
      <c r="AV242" s="175"/>
      <c r="AW242" s="67"/>
      <c r="AX242" s="213">
        <f t="shared" si="285"/>
        <v>0</v>
      </c>
      <c r="AY242" s="304">
        <f t="shared" si="272"/>
        <v>12</v>
      </c>
      <c r="AZ242" s="305">
        <f t="shared" si="272"/>
        <v>2</v>
      </c>
      <c r="BA242" s="305">
        <f t="shared" si="272"/>
        <v>9</v>
      </c>
      <c r="BB242" s="317">
        <f t="shared" si="273"/>
        <v>4.5</v>
      </c>
    </row>
    <row r="243" spans="2:54" s="439" customFormat="1" ht="14.1" customHeight="1" outlineLevel="1">
      <c r="B243" s="270" t="s">
        <v>46</v>
      </c>
      <c r="C243" s="263">
        <f>SUM(C244:C245)</f>
        <v>4</v>
      </c>
      <c r="D243" s="440">
        <f>SUM(D244:D245)</f>
        <v>4</v>
      </c>
      <c r="E243" s="261">
        <f>SUM(E244:E245)</f>
        <v>66.5</v>
      </c>
      <c r="F243" s="262">
        <f t="shared" si="274"/>
        <v>16.625</v>
      </c>
      <c r="G243" s="263">
        <f>SUM(G244:G245)</f>
        <v>4</v>
      </c>
      <c r="H243" s="440">
        <f>SUM(H244:H245)</f>
        <v>4</v>
      </c>
      <c r="I243" s="261">
        <f>SUM(I244:I245)</f>
        <v>44</v>
      </c>
      <c r="J243" s="262">
        <f t="shared" si="275"/>
        <v>11</v>
      </c>
      <c r="K243" s="263">
        <f>SUM(K244:K245)</f>
        <v>4</v>
      </c>
      <c r="L243" s="440">
        <f>SUM(L244:L245)</f>
        <v>4</v>
      </c>
      <c r="M243" s="261">
        <f>SUM(M244:M245)</f>
        <v>63</v>
      </c>
      <c r="N243" s="262">
        <f t="shared" si="276"/>
        <v>15.75</v>
      </c>
      <c r="O243" s="263">
        <f>SUM(O244:O245)</f>
        <v>0</v>
      </c>
      <c r="P243" s="440">
        <f>SUM(P244:P245)</f>
        <v>0</v>
      </c>
      <c r="Q243" s="261">
        <f>SUM(Q244:Q245)</f>
        <v>0</v>
      </c>
      <c r="R243" s="262">
        <f t="shared" si="277"/>
        <v>0</v>
      </c>
      <c r="S243" s="263">
        <f>SUM(S244:S245)</f>
        <v>0</v>
      </c>
      <c r="T243" s="440">
        <f>SUM(T244:T245)</f>
        <v>0</v>
      </c>
      <c r="U243" s="261">
        <f>SUM(U244:U245)</f>
        <v>0</v>
      </c>
      <c r="V243" s="262">
        <f t="shared" si="278"/>
        <v>0</v>
      </c>
      <c r="W243" s="263">
        <f>SUM(W244:W245)</f>
        <v>0</v>
      </c>
      <c r="X243" s="440">
        <f>SUM(X244:X245)</f>
        <v>0</v>
      </c>
      <c r="Y243" s="261">
        <f>SUM(Y244:Y245)</f>
        <v>0</v>
      </c>
      <c r="Z243" s="262">
        <f t="shared" si="279"/>
        <v>0</v>
      </c>
      <c r="AA243" s="263">
        <f>SUM(AA244:AA245)</f>
        <v>0</v>
      </c>
      <c r="AB243" s="440">
        <f>SUM(AB244:AB245)</f>
        <v>0</v>
      </c>
      <c r="AC243" s="261">
        <f>SUM(AC244:AC245)</f>
        <v>0</v>
      </c>
      <c r="AD243" s="262">
        <f t="shared" si="280"/>
        <v>0</v>
      </c>
      <c r="AE243" s="263">
        <f>SUM(AE244:AE245)</f>
        <v>0</v>
      </c>
      <c r="AF243" s="440">
        <f>SUM(AF244:AF245)</f>
        <v>0</v>
      </c>
      <c r="AG243" s="261">
        <f>SUM(AG244:AG245)</f>
        <v>0</v>
      </c>
      <c r="AH243" s="262">
        <f t="shared" si="281"/>
        <v>0</v>
      </c>
      <c r="AI243" s="263">
        <f>SUM(AI244:AI245)</f>
        <v>0</v>
      </c>
      <c r="AJ243" s="440">
        <f>SUM(AJ244:AJ245)</f>
        <v>0</v>
      </c>
      <c r="AK243" s="261">
        <f>SUM(AK244:AK245)</f>
        <v>0</v>
      </c>
      <c r="AL243" s="262">
        <f t="shared" si="282"/>
        <v>0</v>
      </c>
      <c r="AM243" s="263">
        <f>SUM(AM244:AM245)</f>
        <v>0</v>
      </c>
      <c r="AN243" s="440">
        <f>SUM(AN244:AN245)</f>
        <v>0</v>
      </c>
      <c r="AO243" s="261">
        <f>SUM(AO244:AO245)</f>
        <v>0</v>
      </c>
      <c r="AP243" s="262">
        <f t="shared" si="283"/>
        <v>0</v>
      </c>
      <c r="AQ243" s="263">
        <f>SUM(AQ244:AQ245)</f>
        <v>0</v>
      </c>
      <c r="AR243" s="440">
        <f>SUM(AR244:AR245)</f>
        <v>0</v>
      </c>
      <c r="AS243" s="261">
        <f>SUM(AS244:AS245)</f>
        <v>0</v>
      </c>
      <c r="AT243" s="262">
        <f t="shared" si="284"/>
        <v>0</v>
      </c>
      <c r="AU243" s="263">
        <f>SUM(AU244:AU245)</f>
        <v>0</v>
      </c>
      <c r="AV243" s="440">
        <f>SUM(AV244:AV245)</f>
        <v>0</v>
      </c>
      <c r="AW243" s="261">
        <f>SUM(AW244:AW245)</f>
        <v>0</v>
      </c>
      <c r="AX243" s="441">
        <f t="shared" si="285"/>
        <v>0</v>
      </c>
      <c r="AY243" s="302">
        <f t="shared" si="272"/>
        <v>12</v>
      </c>
      <c r="AZ243" s="303">
        <f t="shared" si="272"/>
        <v>12</v>
      </c>
      <c r="BA243" s="303">
        <f t="shared" si="272"/>
        <v>173.5</v>
      </c>
      <c r="BB243" s="314">
        <f t="shared" si="273"/>
        <v>14.458333333333334</v>
      </c>
    </row>
    <row r="244" spans="2:54" ht="14.1" customHeight="1" outlineLevel="1">
      <c r="B244" s="276" t="s">
        <v>164</v>
      </c>
      <c r="C244" s="194">
        <v>2</v>
      </c>
      <c r="D244" s="175">
        <v>2</v>
      </c>
      <c r="E244" s="67">
        <v>45</v>
      </c>
      <c r="F244" s="195">
        <f t="shared" si="274"/>
        <v>22.5</v>
      </c>
      <c r="G244" s="194">
        <v>2</v>
      </c>
      <c r="H244" s="175">
        <v>2</v>
      </c>
      <c r="I244" s="67">
        <v>23</v>
      </c>
      <c r="J244" s="195">
        <f t="shared" si="275"/>
        <v>11.5</v>
      </c>
      <c r="K244" s="194">
        <v>2</v>
      </c>
      <c r="L244" s="175">
        <v>2</v>
      </c>
      <c r="M244" s="67">
        <v>29</v>
      </c>
      <c r="N244" s="195">
        <f t="shared" si="276"/>
        <v>14.5</v>
      </c>
      <c r="O244" s="194"/>
      <c r="P244" s="175"/>
      <c r="Q244" s="67"/>
      <c r="R244" s="195">
        <f t="shared" si="277"/>
        <v>0</v>
      </c>
      <c r="S244" s="194"/>
      <c r="T244" s="175"/>
      <c r="U244" s="67"/>
      <c r="V244" s="195">
        <f t="shared" si="278"/>
        <v>0</v>
      </c>
      <c r="W244" s="194"/>
      <c r="X244" s="175"/>
      <c r="Y244" s="67"/>
      <c r="Z244" s="195">
        <f t="shared" si="279"/>
        <v>0</v>
      </c>
      <c r="AA244" s="194"/>
      <c r="AB244" s="175"/>
      <c r="AC244" s="67"/>
      <c r="AD244" s="195">
        <f t="shared" si="280"/>
        <v>0</v>
      </c>
      <c r="AE244" s="194"/>
      <c r="AF244" s="175"/>
      <c r="AG244" s="67"/>
      <c r="AH244" s="195">
        <f t="shared" si="281"/>
        <v>0</v>
      </c>
      <c r="AI244" s="194"/>
      <c r="AJ244" s="175"/>
      <c r="AK244" s="67"/>
      <c r="AL244" s="195">
        <f t="shared" si="282"/>
        <v>0</v>
      </c>
      <c r="AM244" s="194"/>
      <c r="AN244" s="175"/>
      <c r="AO244" s="67"/>
      <c r="AP244" s="195">
        <f t="shared" si="283"/>
        <v>0</v>
      </c>
      <c r="AQ244" s="194"/>
      <c r="AR244" s="175"/>
      <c r="AS244" s="67"/>
      <c r="AT244" s="195">
        <f t="shared" si="284"/>
        <v>0</v>
      </c>
      <c r="AU244" s="194"/>
      <c r="AV244" s="175"/>
      <c r="AW244" s="67"/>
      <c r="AX244" s="213">
        <f t="shared" si="285"/>
        <v>0</v>
      </c>
      <c r="AY244" s="304">
        <f t="shared" si="272"/>
        <v>6</v>
      </c>
      <c r="AZ244" s="305">
        <f t="shared" si="272"/>
        <v>6</v>
      </c>
      <c r="BA244" s="305">
        <f t="shared" si="272"/>
        <v>97</v>
      </c>
      <c r="BB244" s="317">
        <f t="shared" si="273"/>
        <v>16.166666666666668</v>
      </c>
    </row>
    <row r="245" spans="2:54" ht="14.1" customHeight="1" outlineLevel="1">
      <c r="B245" s="276" t="s">
        <v>158</v>
      </c>
      <c r="C245" s="194">
        <v>2</v>
      </c>
      <c r="D245" s="175">
        <v>2</v>
      </c>
      <c r="E245" s="67">
        <v>21.5</v>
      </c>
      <c r="F245" s="195">
        <f t="shared" si="274"/>
        <v>10.75</v>
      </c>
      <c r="G245" s="194">
        <v>2</v>
      </c>
      <c r="H245" s="175">
        <v>2</v>
      </c>
      <c r="I245" s="67">
        <v>21</v>
      </c>
      <c r="J245" s="195">
        <f t="shared" si="275"/>
        <v>10.5</v>
      </c>
      <c r="K245" s="194">
        <v>2</v>
      </c>
      <c r="L245" s="175">
        <v>2</v>
      </c>
      <c r="M245" s="67">
        <v>34</v>
      </c>
      <c r="N245" s="195">
        <f t="shared" si="276"/>
        <v>17</v>
      </c>
      <c r="O245" s="194"/>
      <c r="P245" s="175"/>
      <c r="Q245" s="67"/>
      <c r="R245" s="195">
        <f t="shared" si="277"/>
        <v>0</v>
      </c>
      <c r="S245" s="194"/>
      <c r="T245" s="175"/>
      <c r="U245" s="67"/>
      <c r="V245" s="195">
        <f t="shared" si="278"/>
        <v>0</v>
      </c>
      <c r="W245" s="194"/>
      <c r="X245" s="175"/>
      <c r="Y245" s="67"/>
      <c r="Z245" s="195">
        <f t="shared" si="279"/>
        <v>0</v>
      </c>
      <c r="AA245" s="194"/>
      <c r="AB245" s="175"/>
      <c r="AC245" s="67"/>
      <c r="AD245" s="195">
        <f t="shared" si="280"/>
        <v>0</v>
      </c>
      <c r="AE245" s="194"/>
      <c r="AF245" s="175"/>
      <c r="AG245" s="67"/>
      <c r="AH245" s="195">
        <f t="shared" si="281"/>
        <v>0</v>
      </c>
      <c r="AI245" s="194"/>
      <c r="AJ245" s="175"/>
      <c r="AK245" s="67"/>
      <c r="AL245" s="195">
        <f t="shared" si="282"/>
        <v>0</v>
      </c>
      <c r="AM245" s="194"/>
      <c r="AN245" s="175"/>
      <c r="AO245" s="67"/>
      <c r="AP245" s="195">
        <f t="shared" si="283"/>
        <v>0</v>
      </c>
      <c r="AQ245" s="194"/>
      <c r="AR245" s="175"/>
      <c r="AS245" s="67"/>
      <c r="AT245" s="195">
        <f t="shared" si="284"/>
        <v>0</v>
      </c>
      <c r="AU245" s="194"/>
      <c r="AV245" s="175"/>
      <c r="AW245" s="67"/>
      <c r="AX245" s="213">
        <f t="shared" si="285"/>
        <v>0</v>
      </c>
      <c r="AY245" s="304">
        <f t="shared" si="272"/>
        <v>6</v>
      </c>
      <c r="AZ245" s="305">
        <f t="shared" si="272"/>
        <v>6</v>
      </c>
      <c r="BA245" s="305">
        <f t="shared" si="272"/>
        <v>76.5</v>
      </c>
      <c r="BB245" s="317">
        <f t="shared" si="273"/>
        <v>12.75</v>
      </c>
    </row>
    <row r="246" spans="2:54" s="439" customFormat="1" ht="14.1" customHeight="1" outlineLevel="1">
      <c r="B246" s="270" t="s">
        <v>55</v>
      </c>
      <c r="C246" s="263">
        <f>SUM(C247:C248)</f>
        <v>122</v>
      </c>
      <c r="D246" s="440">
        <f>SUM(D247:D248)</f>
        <v>119</v>
      </c>
      <c r="E246" s="261">
        <f>SUM(E247:E248)</f>
        <v>1851.5</v>
      </c>
      <c r="F246" s="262">
        <f t="shared" si="274"/>
        <v>15.558823529411764</v>
      </c>
      <c r="G246" s="263">
        <f>SUM(G247:G248)</f>
        <v>122</v>
      </c>
      <c r="H246" s="440">
        <f>SUM(H247:H248)</f>
        <v>120</v>
      </c>
      <c r="I246" s="261">
        <f>SUM(I247:I248)</f>
        <v>1745</v>
      </c>
      <c r="J246" s="262">
        <f t="shared" si="275"/>
        <v>14.541666666666666</v>
      </c>
      <c r="K246" s="263">
        <f>SUM(K247:K248)</f>
        <v>121</v>
      </c>
      <c r="L246" s="440">
        <f>SUM(L247:L248)</f>
        <v>119</v>
      </c>
      <c r="M246" s="261">
        <f>SUM(M247:M248)</f>
        <v>1781.5</v>
      </c>
      <c r="N246" s="262">
        <f t="shared" si="276"/>
        <v>14.970588235294118</v>
      </c>
      <c r="O246" s="263">
        <f>SUM(O247:O248)</f>
        <v>0</v>
      </c>
      <c r="P246" s="440">
        <f>SUM(P247:P248)</f>
        <v>0</v>
      </c>
      <c r="Q246" s="261">
        <f>SUM(Q247:Q248)</f>
        <v>0</v>
      </c>
      <c r="R246" s="262">
        <f t="shared" si="277"/>
        <v>0</v>
      </c>
      <c r="S246" s="263">
        <f>SUM(S247:S248)</f>
        <v>0</v>
      </c>
      <c r="T246" s="440">
        <f>SUM(T247:T248)</f>
        <v>0</v>
      </c>
      <c r="U246" s="261">
        <f>SUM(U247:U248)</f>
        <v>0</v>
      </c>
      <c r="V246" s="262">
        <f t="shared" si="278"/>
        <v>0</v>
      </c>
      <c r="W246" s="263">
        <f>SUM(W247:W248)</f>
        <v>0</v>
      </c>
      <c r="X246" s="440">
        <f>SUM(X247:X248)</f>
        <v>0</v>
      </c>
      <c r="Y246" s="261">
        <f>SUM(Y247:Y248)</f>
        <v>0</v>
      </c>
      <c r="Z246" s="262">
        <f t="shared" si="279"/>
        <v>0</v>
      </c>
      <c r="AA246" s="263">
        <f>SUM(AA247:AA248)</f>
        <v>0</v>
      </c>
      <c r="AB246" s="440">
        <f>SUM(AB247:AB248)</f>
        <v>0</v>
      </c>
      <c r="AC246" s="261">
        <f>SUM(AC247:AC248)</f>
        <v>0</v>
      </c>
      <c r="AD246" s="262">
        <f t="shared" si="280"/>
        <v>0</v>
      </c>
      <c r="AE246" s="263">
        <f>SUM(AE247:AE248)</f>
        <v>0</v>
      </c>
      <c r="AF246" s="440">
        <f>SUM(AF247:AF248)</f>
        <v>0</v>
      </c>
      <c r="AG246" s="261">
        <f>SUM(AG247:AG248)</f>
        <v>0</v>
      </c>
      <c r="AH246" s="262">
        <f t="shared" si="281"/>
        <v>0</v>
      </c>
      <c r="AI246" s="263">
        <f>SUM(AI247:AI248)</f>
        <v>0</v>
      </c>
      <c r="AJ246" s="440">
        <f>SUM(AJ247:AJ248)</f>
        <v>0</v>
      </c>
      <c r="AK246" s="261">
        <f>SUM(AK247:AK248)</f>
        <v>0</v>
      </c>
      <c r="AL246" s="262">
        <f t="shared" si="282"/>
        <v>0</v>
      </c>
      <c r="AM246" s="263">
        <f>SUM(AM247:AM248)</f>
        <v>0</v>
      </c>
      <c r="AN246" s="440">
        <f>SUM(AN247:AN248)</f>
        <v>0</v>
      </c>
      <c r="AO246" s="261">
        <f>SUM(AO247:AO248)</f>
        <v>0</v>
      </c>
      <c r="AP246" s="262">
        <f t="shared" si="283"/>
        <v>0</v>
      </c>
      <c r="AQ246" s="263">
        <f>SUM(AQ247:AQ248)</f>
        <v>0</v>
      </c>
      <c r="AR246" s="440">
        <f>SUM(AR247:AR248)</f>
        <v>0</v>
      </c>
      <c r="AS246" s="261">
        <f>SUM(AS247:AS248)</f>
        <v>0</v>
      </c>
      <c r="AT246" s="262">
        <f t="shared" si="284"/>
        <v>0</v>
      </c>
      <c r="AU246" s="263">
        <f>SUM(AU247:AU248)</f>
        <v>0</v>
      </c>
      <c r="AV246" s="440">
        <f>SUM(AV247:AV248)</f>
        <v>0</v>
      </c>
      <c r="AW246" s="261">
        <f>SUM(AW247:AW248)</f>
        <v>0</v>
      </c>
      <c r="AX246" s="441">
        <f t="shared" si="285"/>
        <v>0</v>
      </c>
      <c r="AY246" s="302">
        <f t="shared" si="272"/>
        <v>365</v>
      </c>
      <c r="AZ246" s="303">
        <f t="shared" si="272"/>
        <v>358</v>
      </c>
      <c r="BA246" s="303">
        <f t="shared" si="272"/>
        <v>5378</v>
      </c>
      <c r="BB246" s="314">
        <f t="shared" si="273"/>
        <v>15.022346368715084</v>
      </c>
    </row>
    <row r="247" spans="2:54" ht="14.1" customHeight="1" outlineLevel="1">
      <c r="B247" s="274" t="s">
        <v>263</v>
      </c>
      <c r="C247" s="194">
        <v>55</v>
      </c>
      <c r="D247" s="175">
        <v>55</v>
      </c>
      <c r="E247" s="260">
        <f>850.5-1</f>
        <v>849.5</v>
      </c>
      <c r="F247" s="195">
        <f t="shared" si="274"/>
        <v>15.445454545454545</v>
      </c>
      <c r="G247" s="194">
        <v>55</v>
      </c>
      <c r="H247" s="175">
        <v>55</v>
      </c>
      <c r="I247" s="67">
        <v>799</v>
      </c>
      <c r="J247" s="195">
        <f t="shared" si="275"/>
        <v>14.527272727272727</v>
      </c>
      <c r="K247" s="194">
        <v>55</v>
      </c>
      <c r="L247" s="175">
        <v>55</v>
      </c>
      <c r="M247" s="67">
        <v>827.5</v>
      </c>
      <c r="N247" s="195">
        <f t="shared" si="276"/>
        <v>15.045454545454545</v>
      </c>
      <c r="O247" s="194"/>
      <c r="P247" s="175"/>
      <c r="Q247" s="67"/>
      <c r="R247" s="195">
        <f t="shared" si="277"/>
        <v>0</v>
      </c>
      <c r="S247" s="194"/>
      <c r="T247" s="175"/>
      <c r="U247" s="67"/>
      <c r="V247" s="195">
        <f t="shared" si="278"/>
        <v>0</v>
      </c>
      <c r="W247" s="194"/>
      <c r="X247" s="175"/>
      <c r="Y247" s="67"/>
      <c r="Z247" s="195">
        <f t="shared" si="279"/>
        <v>0</v>
      </c>
      <c r="AA247" s="194"/>
      <c r="AB247" s="175"/>
      <c r="AC247" s="67"/>
      <c r="AD247" s="195">
        <f t="shared" si="280"/>
        <v>0</v>
      </c>
      <c r="AE247" s="194"/>
      <c r="AF247" s="175"/>
      <c r="AG247" s="67"/>
      <c r="AH247" s="195">
        <f t="shared" si="281"/>
        <v>0</v>
      </c>
      <c r="AI247" s="194"/>
      <c r="AJ247" s="175"/>
      <c r="AK247" s="67"/>
      <c r="AL247" s="195">
        <f t="shared" si="282"/>
        <v>0</v>
      </c>
      <c r="AM247" s="194"/>
      <c r="AN247" s="175"/>
      <c r="AO247" s="67"/>
      <c r="AP247" s="195">
        <f t="shared" si="283"/>
        <v>0</v>
      </c>
      <c r="AQ247" s="194"/>
      <c r="AR247" s="175"/>
      <c r="AS247" s="67"/>
      <c r="AT247" s="195">
        <f t="shared" si="284"/>
        <v>0</v>
      </c>
      <c r="AU247" s="194"/>
      <c r="AV247" s="175"/>
      <c r="AW247" s="67"/>
      <c r="AX247" s="213">
        <f t="shared" si="285"/>
        <v>0</v>
      </c>
      <c r="AY247" s="304">
        <f t="shared" si="272"/>
        <v>165</v>
      </c>
      <c r="AZ247" s="305">
        <f t="shared" si="272"/>
        <v>165</v>
      </c>
      <c r="BA247" s="305">
        <f t="shared" si="272"/>
        <v>2476</v>
      </c>
      <c r="BB247" s="317">
        <f t="shared" si="273"/>
        <v>15.006060606060606</v>
      </c>
    </row>
    <row r="248" spans="2:54" ht="14.1" customHeight="1" outlineLevel="1">
      <c r="B248" s="274" t="s">
        <v>127</v>
      </c>
      <c r="C248" s="194">
        <v>67</v>
      </c>
      <c r="D248" s="175">
        <v>64</v>
      </c>
      <c r="E248" s="67">
        <v>1002</v>
      </c>
      <c r="F248" s="195">
        <f t="shared" si="274"/>
        <v>15.65625</v>
      </c>
      <c r="G248" s="194">
        <v>67</v>
      </c>
      <c r="H248" s="175">
        <v>65</v>
      </c>
      <c r="I248" s="67">
        <v>946</v>
      </c>
      <c r="J248" s="195">
        <f t="shared" si="275"/>
        <v>14.553846153846154</v>
      </c>
      <c r="K248" s="194">
        <v>66</v>
      </c>
      <c r="L248" s="175">
        <v>64</v>
      </c>
      <c r="M248" s="67">
        <v>954</v>
      </c>
      <c r="N248" s="195">
        <f t="shared" si="276"/>
        <v>14.90625</v>
      </c>
      <c r="O248" s="194"/>
      <c r="P248" s="175"/>
      <c r="Q248" s="67"/>
      <c r="R248" s="195">
        <f t="shared" si="277"/>
        <v>0</v>
      </c>
      <c r="S248" s="194"/>
      <c r="T248" s="175"/>
      <c r="U248" s="67"/>
      <c r="V248" s="195">
        <f t="shared" si="278"/>
        <v>0</v>
      </c>
      <c r="W248" s="194"/>
      <c r="X248" s="175"/>
      <c r="Y248" s="67"/>
      <c r="Z248" s="195">
        <f t="shared" si="279"/>
        <v>0</v>
      </c>
      <c r="AA248" s="194"/>
      <c r="AB248" s="175"/>
      <c r="AC248" s="67"/>
      <c r="AD248" s="195">
        <f t="shared" si="280"/>
        <v>0</v>
      </c>
      <c r="AE248" s="194"/>
      <c r="AF248" s="175"/>
      <c r="AG248" s="67"/>
      <c r="AH248" s="195">
        <f t="shared" si="281"/>
        <v>0</v>
      </c>
      <c r="AI248" s="194"/>
      <c r="AJ248" s="175"/>
      <c r="AK248" s="67"/>
      <c r="AL248" s="195">
        <f t="shared" si="282"/>
        <v>0</v>
      </c>
      <c r="AM248" s="194"/>
      <c r="AN248" s="175"/>
      <c r="AO248" s="67"/>
      <c r="AP248" s="195">
        <f t="shared" si="283"/>
        <v>0</v>
      </c>
      <c r="AQ248" s="194"/>
      <c r="AR248" s="175"/>
      <c r="AS248" s="67"/>
      <c r="AT248" s="195">
        <f t="shared" si="284"/>
        <v>0</v>
      </c>
      <c r="AU248" s="194"/>
      <c r="AV248" s="175"/>
      <c r="AW248" s="67"/>
      <c r="AX248" s="213">
        <f t="shared" si="285"/>
        <v>0</v>
      </c>
      <c r="AY248" s="304">
        <f t="shared" si="272"/>
        <v>200</v>
      </c>
      <c r="AZ248" s="305">
        <f t="shared" si="272"/>
        <v>193</v>
      </c>
      <c r="BA248" s="305">
        <f t="shared" si="272"/>
        <v>2902</v>
      </c>
      <c r="BB248" s="317">
        <f t="shared" si="273"/>
        <v>15.036269430051814</v>
      </c>
    </row>
    <row r="249" spans="2:54" s="439" customFormat="1" ht="14.1" customHeight="1" outlineLevel="1">
      <c r="B249" s="270" t="s">
        <v>50</v>
      </c>
      <c r="C249" s="263">
        <f>SUM(C250:C253)</f>
        <v>9</v>
      </c>
      <c r="D249" s="440">
        <f>SUM(D250:D253)</f>
        <v>8</v>
      </c>
      <c r="E249" s="261">
        <f>SUM(E250:E253)</f>
        <v>73</v>
      </c>
      <c r="F249" s="262">
        <f t="shared" si="274"/>
        <v>9.125</v>
      </c>
      <c r="G249" s="263">
        <f>SUM(G250:G253)</f>
        <v>9</v>
      </c>
      <c r="H249" s="440">
        <f>SUM(H250:H253)</f>
        <v>8</v>
      </c>
      <c r="I249" s="261">
        <f>SUM(I250:I253)</f>
        <v>64.5</v>
      </c>
      <c r="J249" s="262">
        <f t="shared" si="275"/>
        <v>8.0625</v>
      </c>
      <c r="K249" s="263">
        <f>SUM(K250:K253)</f>
        <v>9</v>
      </c>
      <c r="L249" s="440">
        <f>SUM(L250:L253)</f>
        <v>8</v>
      </c>
      <c r="M249" s="261">
        <f>SUM(M250:M253)</f>
        <v>34</v>
      </c>
      <c r="N249" s="262">
        <f t="shared" si="276"/>
        <v>4.25</v>
      </c>
      <c r="O249" s="263">
        <f>SUM(O250:O253)</f>
        <v>0</v>
      </c>
      <c r="P249" s="440">
        <f>SUM(P250:P253)</f>
        <v>0</v>
      </c>
      <c r="Q249" s="261">
        <f>SUM(Q250:Q253)</f>
        <v>0</v>
      </c>
      <c r="R249" s="262">
        <f t="shared" si="277"/>
        <v>0</v>
      </c>
      <c r="S249" s="263">
        <f>SUM(S250:S253)</f>
        <v>0</v>
      </c>
      <c r="T249" s="440">
        <f>SUM(T250:T253)</f>
        <v>0</v>
      </c>
      <c r="U249" s="261">
        <f>SUM(U250:U253)</f>
        <v>0</v>
      </c>
      <c r="V249" s="262">
        <f t="shared" si="278"/>
        <v>0</v>
      </c>
      <c r="W249" s="263">
        <f>SUM(W250:W253)</f>
        <v>0</v>
      </c>
      <c r="X249" s="440">
        <f>SUM(X250:X253)</f>
        <v>0</v>
      </c>
      <c r="Y249" s="261">
        <f>SUM(Y250:Y253)</f>
        <v>0</v>
      </c>
      <c r="Z249" s="262">
        <f t="shared" si="279"/>
        <v>0</v>
      </c>
      <c r="AA249" s="263">
        <f>SUM(AA250:AA253)</f>
        <v>0</v>
      </c>
      <c r="AB249" s="440">
        <f>SUM(AB250:AB253)</f>
        <v>0</v>
      </c>
      <c r="AC249" s="261">
        <f>SUM(AC250:AC253)</f>
        <v>0</v>
      </c>
      <c r="AD249" s="262">
        <f t="shared" si="280"/>
        <v>0</v>
      </c>
      <c r="AE249" s="263">
        <f>SUM(AE250:AE253)</f>
        <v>0</v>
      </c>
      <c r="AF249" s="440">
        <f>SUM(AF250:AF253)</f>
        <v>0</v>
      </c>
      <c r="AG249" s="261">
        <f>SUM(AG250:AG253)</f>
        <v>0</v>
      </c>
      <c r="AH249" s="262">
        <f t="shared" si="281"/>
        <v>0</v>
      </c>
      <c r="AI249" s="263">
        <f>SUM(AI250:AI253)</f>
        <v>0</v>
      </c>
      <c r="AJ249" s="440">
        <f>SUM(AJ250:AJ253)</f>
        <v>0</v>
      </c>
      <c r="AK249" s="261">
        <f>SUM(AK250:AK253)</f>
        <v>0</v>
      </c>
      <c r="AL249" s="262">
        <f t="shared" si="282"/>
        <v>0</v>
      </c>
      <c r="AM249" s="263">
        <f>SUM(AM250:AM253)</f>
        <v>0</v>
      </c>
      <c r="AN249" s="440">
        <f>SUM(AN250:AN253)</f>
        <v>0</v>
      </c>
      <c r="AO249" s="261">
        <f>SUM(AO250:AO253)</f>
        <v>0</v>
      </c>
      <c r="AP249" s="262">
        <f t="shared" si="283"/>
        <v>0</v>
      </c>
      <c r="AQ249" s="263">
        <f>SUM(AQ250:AQ253)</f>
        <v>0</v>
      </c>
      <c r="AR249" s="440">
        <f>SUM(AR250:AR253)</f>
        <v>0</v>
      </c>
      <c r="AS249" s="261">
        <f>SUM(AS250:AS253)</f>
        <v>0</v>
      </c>
      <c r="AT249" s="262">
        <f t="shared" si="284"/>
        <v>0</v>
      </c>
      <c r="AU249" s="263">
        <f>SUM(AU250:AU253)</f>
        <v>0</v>
      </c>
      <c r="AV249" s="440">
        <f>SUM(AV250:AV253)</f>
        <v>0</v>
      </c>
      <c r="AW249" s="261">
        <f>SUM(AW250:AW253)</f>
        <v>0</v>
      </c>
      <c r="AX249" s="441">
        <f t="shared" si="285"/>
        <v>0</v>
      </c>
      <c r="AY249" s="302">
        <f t="shared" si="272"/>
        <v>27</v>
      </c>
      <c r="AZ249" s="303">
        <f t="shared" si="272"/>
        <v>24</v>
      </c>
      <c r="BA249" s="303">
        <f t="shared" si="272"/>
        <v>171.5</v>
      </c>
      <c r="BB249" s="314">
        <f t="shared" si="273"/>
        <v>7.145833333333333</v>
      </c>
    </row>
    <row r="250" spans="2:54" ht="14.1" customHeight="1" outlineLevel="1">
      <c r="B250" s="276" t="s">
        <v>152</v>
      </c>
      <c r="C250" s="194">
        <v>1</v>
      </c>
      <c r="D250" s="175">
        <v>1</v>
      </c>
      <c r="E250" s="67">
        <v>9</v>
      </c>
      <c r="F250" s="195">
        <f t="shared" si="274"/>
        <v>9</v>
      </c>
      <c r="G250" s="194">
        <v>1</v>
      </c>
      <c r="H250" s="175">
        <v>1</v>
      </c>
      <c r="I250" s="67">
        <v>10</v>
      </c>
      <c r="J250" s="195">
        <f t="shared" si="275"/>
        <v>10</v>
      </c>
      <c r="K250" s="194">
        <v>1</v>
      </c>
      <c r="L250" s="175">
        <v>1</v>
      </c>
      <c r="M250" s="67">
        <v>4</v>
      </c>
      <c r="N250" s="195">
        <f t="shared" si="276"/>
        <v>4</v>
      </c>
      <c r="O250" s="194"/>
      <c r="P250" s="175"/>
      <c r="Q250" s="67"/>
      <c r="R250" s="195">
        <f t="shared" si="277"/>
        <v>0</v>
      </c>
      <c r="S250" s="194"/>
      <c r="T250" s="175"/>
      <c r="U250" s="67"/>
      <c r="V250" s="195">
        <f t="shared" si="278"/>
        <v>0</v>
      </c>
      <c r="W250" s="194"/>
      <c r="X250" s="175"/>
      <c r="Y250" s="67"/>
      <c r="Z250" s="195">
        <f t="shared" si="279"/>
        <v>0</v>
      </c>
      <c r="AA250" s="194"/>
      <c r="AB250" s="175"/>
      <c r="AC250" s="67"/>
      <c r="AD250" s="195">
        <f t="shared" si="280"/>
        <v>0</v>
      </c>
      <c r="AE250" s="194"/>
      <c r="AF250" s="175"/>
      <c r="AG250" s="67"/>
      <c r="AH250" s="195">
        <f t="shared" si="281"/>
        <v>0</v>
      </c>
      <c r="AI250" s="194"/>
      <c r="AJ250" s="175"/>
      <c r="AK250" s="67"/>
      <c r="AL250" s="195">
        <f t="shared" si="282"/>
        <v>0</v>
      </c>
      <c r="AM250" s="194"/>
      <c r="AN250" s="175"/>
      <c r="AO250" s="67"/>
      <c r="AP250" s="195">
        <f t="shared" si="283"/>
        <v>0</v>
      </c>
      <c r="AQ250" s="194"/>
      <c r="AR250" s="175"/>
      <c r="AS250" s="67"/>
      <c r="AT250" s="195">
        <f t="shared" si="284"/>
        <v>0</v>
      </c>
      <c r="AU250" s="194"/>
      <c r="AV250" s="175"/>
      <c r="AW250" s="67"/>
      <c r="AX250" s="213">
        <f t="shared" si="285"/>
        <v>0</v>
      </c>
      <c r="AY250" s="304">
        <f t="shared" si="272"/>
        <v>3</v>
      </c>
      <c r="AZ250" s="305">
        <f t="shared" si="272"/>
        <v>3</v>
      </c>
      <c r="BA250" s="305">
        <f t="shared" si="272"/>
        <v>23</v>
      </c>
      <c r="BB250" s="317">
        <f t="shared" si="273"/>
        <v>7.666666666666667</v>
      </c>
    </row>
    <row r="251" spans="2:54" ht="14.1" customHeight="1" outlineLevel="1">
      <c r="B251" s="276" t="s">
        <v>147</v>
      </c>
      <c r="C251" s="194">
        <v>4</v>
      </c>
      <c r="D251" s="175">
        <v>4</v>
      </c>
      <c r="E251" s="67">
        <v>41</v>
      </c>
      <c r="F251" s="195">
        <f t="shared" si="274"/>
        <v>10.25</v>
      </c>
      <c r="G251" s="194">
        <v>4</v>
      </c>
      <c r="H251" s="175">
        <v>4</v>
      </c>
      <c r="I251" s="67">
        <v>43</v>
      </c>
      <c r="J251" s="195">
        <f t="shared" si="275"/>
        <v>10.75</v>
      </c>
      <c r="K251" s="194">
        <v>4</v>
      </c>
      <c r="L251" s="175">
        <v>4</v>
      </c>
      <c r="M251" s="67">
        <v>22.5</v>
      </c>
      <c r="N251" s="195">
        <f t="shared" si="276"/>
        <v>5.625</v>
      </c>
      <c r="O251" s="194"/>
      <c r="P251" s="175"/>
      <c r="Q251" s="67"/>
      <c r="R251" s="195">
        <f t="shared" si="277"/>
        <v>0</v>
      </c>
      <c r="S251" s="194"/>
      <c r="T251" s="175"/>
      <c r="U251" s="67"/>
      <c r="V251" s="195">
        <f t="shared" si="278"/>
        <v>0</v>
      </c>
      <c r="W251" s="194"/>
      <c r="X251" s="175"/>
      <c r="Y251" s="67"/>
      <c r="Z251" s="195">
        <f t="shared" si="279"/>
        <v>0</v>
      </c>
      <c r="AA251" s="194"/>
      <c r="AB251" s="175"/>
      <c r="AC251" s="67"/>
      <c r="AD251" s="195">
        <f t="shared" si="280"/>
        <v>0</v>
      </c>
      <c r="AE251" s="194"/>
      <c r="AF251" s="175"/>
      <c r="AG251" s="67"/>
      <c r="AH251" s="195">
        <f t="shared" si="281"/>
        <v>0</v>
      </c>
      <c r="AI251" s="194"/>
      <c r="AJ251" s="175"/>
      <c r="AK251" s="67"/>
      <c r="AL251" s="195">
        <f t="shared" si="282"/>
        <v>0</v>
      </c>
      <c r="AM251" s="194"/>
      <c r="AN251" s="175"/>
      <c r="AO251" s="67"/>
      <c r="AP251" s="195">
        <f t="shared" si="283"/>
        <v>0</v>
      </c>
      <c r="AQ251" s="194"/>
      <c r="AR251" s="175"/>
      <c r="AS251" s="67"/>
      <c r="AT251" s="195">
        <f t="shared" si="284"/>
        <v>0</v>
      </c>
      <c r="AU251" s="194"/>
      <c r="AV251" s="175"/>
      <c r="AW251" s="67"/>
      <c r="AX251" s="213">
        <f t="shared" si="285"/>
        <v>0</v>
      </c>
      <c r="AY251" s="304">
        <f t="shared" si="272"/>
        <v>12</v>
      </c>
      <c r="AZ251" s="305">
        <f t="shared" si="272"/>
        <v>12</v>
      </c>
      <c r="BA251" s="305">
        <f t="shared" si="272"/>
        <v>106.5</v>
      </c>
      <c r="BB251" s="317">
        <f t="shared" si="273"/>
        <v>8.875</v>
      </c>
    </row>
    <row r="252" spans="2:54" ht="14.1" customHeight="1" outlineLevel="1">
      <c r="B252" s="276" t="s">
        <v>159</v>
      </c>
      <c r="C252" s="194">
        <v>1</v>
      </c>
      <c r="D252" s="175">
        <v>1</v>
      </c>
      <c r="E252" s="67">
        <v>9.5</v>
      </c>
      <c r="F252" s="195">
        <f t="shared" si="274"/>
        <v>9.5</v>
      </c>
      <c r="G252" s="194">
        <v>1</v>
      </c>
      <c r="H252" s="175">
        <v>1</v>
      </c>
      <c r="I252" s="67">
        <v>2.5</v>
      </c>
      <c r="J252" s="195">
        <f t="shared" si="275"/>
        <v>2.5</v>
      </c>
      <c r="K252" s="194">
        <v>1</v>
      </c>
      <c r="L252" s="175">
        <v>1</v>
      </c>
      <c r="M252" s="67">
        <v>2.5</v>
      </c>
      <c r="N252" s="195">
        <f t="shared" si="276"/>
        <v>2.5</v>
      </c>
      <c r="O252" s="194"/>
      <c r="P252" s="175"/>
      <c r="Q252" s="67"/>
      <c r="R252" s="195">
        <f t="shared" si="277"/>
        <v>0</v>
      </c>
      <c r="S252" s="194"/>
      <c r="T252" s="175"/>
      <c r="U252" s="67"/>
      <c r="V252" s="195">
        <f t="shared" si="278"/>
        <v>0</v>
      </c>
      <c r="W252" s="194"/>
      <c r="X252" s="175"/>
      <c r="Y252" s="67"/>
      <c r="Z252" s="195">
        <f t="shared" si="279"/>
        <v>0</v>
      </c>
      <c r="AA252" s="194"/>
      <c r="AB252" s="175"/>
      <c r="AC252" s="67"/>
      <c r="AD252" s="195">
        <f t="shared" si="280"/>
        <v>0</v>
      </c>
      <c r="AE252" s="194"/>
      <c r="AF252" s="175"/>
      <c r="AG252" s="67"/>
      <c r="AH252" s="195">
        <f t="shared" si="281"/>
        <v>0</v>
      </c>
      <c r="AI252" s="194"/>
      <c r="AJ252" s="175"/>
      <c r="AK252" s="67"/>
      <c r="AL252" s="195">
        <f t="shared" si="282"/>
        <v>0</v>
      </c>
      <c r="AM252" s="194"/>
      <c r="AN252" s="175"/>
      <c r="AO252" s="67"/>
      <c r="AP252" s="195">
        <f t="shared" si="283"/>
        <v>0</v>
      </c>
      <c r="AQ252" s="194"/>
      <c r="AR252" s="175"/>
      <c r="AS252" s="67"/>
      <c r="AT252" s="195">
        <f t="shared" si="284"/>
        <v>0</v>
      </c>
      <c r="AU252" s="194"/>
      <c r="AV252" s="175"/>
      <c r="AW252" s="67"/>
      <c r="AX252" s="213">
        <f t="shared" si="285"/>
        <v>0</v>
      </c>
      <c r="AY252" s="304">
        <f t="shared" si="272"/>
        <v>3</v>
      </c>
      <c r="AZ252" s="305">
        <f t="shared" si="272"/>
        <v>3</v>
      </c>
      <c r="BA252" s="305">
        <f t="shared" si="272"/>
        <v>14.5</v>
      </c>
      <c r="BB252" s="317">
        <f t="shared" si="273"/>
        <v>4.833333333333333</v>
      </c>
    </row>
    <row r="253" spans="2:54" ht="14.1" customHeight="1" outlineLevel="1">
      <c r="B253" s="276" t="s">
        <v>149</v>
      </c>
      <c r="C253" s="194">
        <v>3</v>
      </c>
      <c r="D253" s="175">
        <v>2</v>
      </c>
      <c r="E253" s="67">
        <v>13.5</v>
      </c>
      <c r="F253" s="195">
        <f t="shared" si="274"/>
        <v>6.75</v>
      </c>
      <c r="G253" s="194">
        <v>3</v>
      </c>
      <c r="H253" s="175">
        <v>2</v>
      </c>
      <c r="I253" s="67">
        <v>9</v>
      </c>
      <c r="J253" s="195">
        <f t="shared" si="275"/>
        <v>4.5</v>
      </c>
      <c r="K253" s="194">
        <v>3</v>
      </c>
      <c r="L253" s="175">
        <v>2</v>
      </c>
      <c r="M253" s="67">
        <v>5</v>
      </c>
      <c r="N253" s="195">
        <f t="shared" si="276"/>
        <v>2.5</v>
      </c>
      <c r="O253" s="194"/>
      <c r="P253" s="175"/>
      <c r="Q253" s="67"/>
      <c r="R253" s="195">
        <f t="shared" si="277"/>
        <v>0</v>
      </c>
      <c r="S253" s="194"/>
      <c r="T253" s="175"/>
      <c r="U253" s="67"/>
      <c r="V253" s="195">
        <f t="shared" si="278"/>
        <v>0</v>
      </c>
      <c r="W253" s="194"/>
      <c r="X253" s="175"/>
      <c r="Y253" s="67"/>
      <c r="Z253" s="195">
        <f t="shared" si="279"/>
        <v>0</v>
      </c>
      <c r="AA253" s="194"/>
      <c r="AB253" s="175"/>
      <c r="AC253" s="67"/>
      <c r="AD253" s="195">
        <f t="shared" si="280"/>
        <v>0</v>
      </c>
      <c r="AE253" s="194"/>
      <c r="AF253" s="175"/>
      <c r="AG253" s="67"/>
      <c r="AH253" s="195">
        <f t="shared" si="281"/>
        <v>0</v>
      </c>
      <c r="AI253" s="194"/>
      <c r="AJ253" s="175"/>
      <c r="AK253" s="67"/>
      <c r="AL253" s="195">
        <f t="shared" si="282"/>
        <v>0</v>
      </c>
      <c r="AM253" s="194"/>
      <c r="AN253" s="175"/>
      <c r="AO253" s="67"/>
      <c r="AP253" s="195">
        <f t="shared" si="283"/>
        <v>0</v>
      </c>
      <c r="AQ253" s="194"/>
      <c r="AR253" s="175"/>
      <c r="AS253" s="67"/>
      <c r="AT253" s="195">
        <f t="shared" si="284"/>
        <v>0</v>
      </c>
      <c r="AU253" s="194"/>
      <c r="AV253" s="175"/>
      <c r="AW253" s="67"/>
      <c r="AX253" s="213">
        <f t="shared" si="285"/>
        <v>0</v>
      </c>
      <c r="AY253" s="304">
        <f t="shared" si="272"/>
        <v>9</v>
      </c>
      <c r="AZ253" s="305">
        <f t="shared" si="272"/>
        <v>6</v>
      </c>
      <c r="BA253" s="305">
        <f t="shared" si="272"/>
        <v>27.5</v>
      </c>
      <c r="BB253" s="317">
        <f t="shared" si="273"/>
        <v>4.583333333333333</v>
      </c>
    </row>
    <row r="254" spans="2:54" s="439" customFormat="1" ht="14.1" customHeight="1" outlineLevel="1">
      <c r="B254" s="270" t="s">
        <v>53</v>
      </c>
      <c r="C254" s="263">
        <f>SUM(C255:C257)</f>
        <v>140</v>
      </c>
      <c r="D254" s="440">
        <f>SUM(D255:D257)</f>
        <v>137</v>
      </c>
      <c r="E254" s="261">
        <f>SUM(E255:E257)</f>
        <v>2152</v>
      </c>
      <c r="F254" s="262">
        <f t="shared" si="274"/>
        <v>15.708029197080291</v>
      </c>
      <c r="G254" s="263">
        <f>SUM(G255:G257)</f>
        <v>140</v>
      </c>
      <c r="H254" s="440">
        <f>SUM(H255:H257)</f>
        <v>136</v>
      </c>
      <c r="I254" s="261">
        <f>SUM(I255:I257)</f>
        <v>2026.5</v>
      </c>
      <c r="J254" s="262">
        <f t="shared" si="275"/>
        <v>14.900735294117647</v>
      </c>
      <c r="K254" s="263">
        <f>SUM(K255:K257)</f>
        <v>141</v>
      </c>
      <c r="L254" s="440">
        <f>SUM(L255:L257)</f>
        <v>134</v>
      </c>
      <c r="M254" s="261">
        <f>SUM(M255:M257)</f>
        <v>1986.5</v>
      </c>
      <c r="N254" s="262">
        <f t="shared" si="276"/>
        <v>14.824626865671641</v>
      </c>
      <c r="O254" s="263">
        <f>SUM(O255:O257)</f>
        <v>0</v>
      </c>
      <c r="P254" s="440">
        <f>SUM(P255:P257)</f>
        <v>0</v>
      </c>
      <c r="Q254" s="261">
        <f>SUM(Q255:Q257)</f>
        <v>0</v>
      </c>
      <c r="R254" s="262">
        <f t="shared" si="277"/>
        <v>0</v>
      </c>
      <c r="S254" s="263">
        <f>SUM(S255:S257)</f>
        <v>0</v>
      </c>
      <c r="T254" s="440">
        <f>SUM(T255:T257)</f>
        <v>0</v>
      </c>
      <c r="U254" s="261">
        <f>SUM(U255:U257)</f>
        <v>0</v>
      </c>
      <c r="V254" s="262">
        <f t="shared" si="278"/>
        <v>0</v>
      </c>
      <c r="W254" s="263">
        <f>SUM(W255:W257)</f>
        <v>0</v>
      </c>
      <c r="X254" s="440">
        <f>SUM(X255:X257)</f>
        <v>0</v>
      </c>
      <c r="Y254" s="261">
        <f>SUM(Y255:Y257)</f>
        <v>0</v>
      </c>
      <c r="Z254" s="262">
        <f t="shared" si="279"/>
        <v>0</v>
      </c>
      <c r="AA254" s="263">
        <f>SUM(AA255:AA257)</f>
        <v>0</v>
      </c>
      <c r="AB254" s="440">
        <f>SUM(AB255:AB257)</f>
        <v>0</v>
      </c>
      <c r="AC254" s="261">
        <f>SUM(AC255:AC257)</f>
        <v>0</v>
      </c>
      <c r="AD254" s="262">
        <f t="shared" si="280"/>
        <v>0</v>
      </c>
      <c r="AE254" s="263">
        <f>SUM(AE255:AE257)</f>
        <v>0</v>
      </c>
      <c r="AF254" s="440">
        <f>SUM(AF255:AF257)</f>
        <v>0</v>
      </c>
      <c r="AG254" s="261">
        <f>SUM(AG255:AG257)</f>
        <v>0</v>
      </c>
      <c r="AH254" s="262">
        <f t="shared" si="281"/>
        <v>0</v>
      </c>
      <c r="AI254" s="263">
        <f>SUM(AI255:AI257)</f>
        <v>0</v>
      </c>
      <c r="AJ254" s="440">
        <f>SUM(AJ255:AJ257)</f>
        <v>0</v>
      </c>
      <c r="AK254" s="261">
        <f>SUM(AK255:AK257)</f>
        <v>0</v>
      </c>
      <c r="AL254" s="262">
        <f t="shared" si="282"/>
        <v>0</v>
      </c>
      <c r="AM254" s="263">
        <f>SUM(AM255:AM257)</f>
        <v>0</v>
      </c>
      <c r="AN254" s="440">
        <f>SUM(AN255:AN257)</f>
        <v>0</v>
      </c>
      <c r="AO254" s="261">
        <f>SUM(AO255:AO257)</f>
        <v>0</v>
      </c>
      <c r="AP254" s="262">
        <f t="shared" si="283"/>
        <v>0</v>
      </c>
      <c r="AQ254" s="263">
        <f>SUM(AQ255:AQ257)</f>
        <v>0</v>
      </c>
      <c r="AR254" s="440">
        <f>SUM(AR255:AR257)</f>
        <v>0</v>
      </c>
      <c r="AS254" s="261">
        <f>SUM(AS255:AS257)</f>
        <v>0</v>
      </c>
      <c r="AT254" s="262">
        <f t="shared" si="284"/>
        <v>0</v>
      </c>
      <c r="AU254" s="263">
        <f>SUM(AU255:AU257)</f>
        <v>0</v>
      </c>
      <c r="AV254" s="440">
        <f>SUM(AV255:AV257)</f>
        <v>0</v>
      </c>
      <c r="AW254" s="261">
        <f>SUM(AW255:AW257)</f>
        <v>0</v>
      </c>
      <c r="AX254" s="441">
        <f t="shared" si="285"/>
        <v>0</v>
      </c>
      <c r="AY254" s="302">
        <f t="shared" si="272"/>
        <v>421</v>
      </c>
      <c r="AZ254" s="303">
        <f t="shared" si="272"/>
        <v>407</v>
      </c>
      <c r="BA254" s="303">
        <f t="shared" si="272"/>
        <v>6165</v>
      </c>
      <c r="BB254" s="314">
        <f t="shared" si="273"/>
        <v>15.147420147420148</v>
      </c>
    </row>
    <row r="255" spans="2:54" ht="14.1" customHeight="1" outlineLevel="1">
      <c r="B255" s="276" t="s">
        <v>142</v>
      </c>
      <c r="C255" s="194">
        <v>2</v>
      </c>
      <c r="D255" s="175">
        <v>1</v>
      </c>
      <c r="E255" s="67">
        <v>17.5</v>
      </c>
      <c r="F255" s="195">
        <f t="shared" si="274"/>
        <v>17.5</v>
      </c>
      <c r="G255" s="194">
        <v>2</v>
      </c>
      <c r="H255" s="175">
        <v>1</v>
      </c>
      <c r="I255" s="67">
        <v>14</v>
      </c>
      <c r="J255" s="195">
        <f t="shared" si="275"/>
        <v>14</v>
      </c>
      <c r="K255" s="194">
        <v>2</v>
      </c>
      <c r="L255" s="175">
        <v>1</v>
      </c>
      <c r="M255" s="67">
        <v>15.5</v>
      </c>
      <c r="N255" s="195">
        <f t="shared" si="276"/>
        <v>15.5</v>
      </c>
      <c r="O255" s="194"/>
      <c r="P255" s="175"/>
      <c r="Q255" s="67"/>
      <c r="R255" s="195">
        <f t="shared" si="277"/>
        <v>0</v>
      </c>
      <c r="S255" s="194"/>
      <c r="T255" s="175"/>
      <c r="U255" s="67"/>
      <c r="V255" s="195">
        <f t="shared" si="278"/>
        <v>0</v>
      </c>
      <c r="W255" s="194"/>
      <c r="X255" s="175"/>
      <c r="Y255" s="67"/>
      <c r="Z255" s="195">
        <f t="shared" si="279"/>
        <v>0</v>
      </c>
      <c r="AA255" s="194"/>
      <c r="AB255" s="175"/>
      <c r="AC255" s="67"/>
      <c r="AD255" s="195">
        <f t="shared" si="280"/>
        <v>0</v>
      </c>
      <c r="AE255" s="194"/>
      <c r="AF255" s="175"/>
      <c r="AG255" s="67"/>
      <c r="AH255" s="195">
        <f t="shared" si="281"/>
        <v>0</v>
      </c>
      <c r="AI255" s="194"/>
      <c r="AJ255" s="175"/>
      <c r="AK255" s="67"/>
      <c r="AL255" s="195">
        <f t="shared" si="282"/>
        <v>0</v>
      </c>
      <c r="AM255" s="194"/>
      <c r="AN255" s="175"/>
      <c r="AO255" s="67"/>
      <c r="AP255" s="195">
        <f t="shared" si="283"/>
        <v>0</v>
      </c>
      <c r="AQ255" s="194"/>
      <c r="AR255" s="175"/>
      <c r="AS255" s="67"/>
      <c r="AT255" s="195">
        <f t="shared" si="284"/>
        <v>0</v>
      </c>
      <c r="AU255" s="194"/>
      <c r="AV255" s="175"/>
      <c r="AW255" s="67"/>
      <c r="AX255" s="213">
        <f t="shared" si="285"/>
        <v>0</v>
      </c>
      <c r="AY255" s="304">
        <f t="shared" si="272"/>
        <v>6</v>
      </c>
      <c r="AZ255" s="305">
        <f t="shared" si="272"/>
        <v>3</v>
      </c>
      <c r="BA255" s="305">
        <f t="shared" si="272"/>
        <v>47</v>
      </c>
      <c r="BB255" s="317">
        <f t="shared" si="273"/>
        <v>15.666666666666666</v>
      </c>
    </row>
    <row r="256" spans="2:54" ht="14.1" customHeight="1" outlineLevel="1">
      <c r="B256" s="276" t="s">
        <v>128</v>
      </c>
      <c r="C256" s="194">
        <v>70</v>
      </c>
      <c r="D256" s="175">
        <v>68</v>
      </c>
      <c r="E256" s="67">
        <v>1080</v>
      </c>
      <c r="F256" s="195">
        <f t="shared" si="274"/>
        <v>15.882352941176471</v>
      </c>
      <c r="G256" s="194">
        <v>70</v>
      </c>
      <c r="H256" s="175">
        <v>67</v>
      </c>
      <c r="I256" s="67">
        <v>1027</v>
      </c>
      <c r="J256" s="195">
        <f t="shared" si="275"/>
        <v>15.328358208955224</v>
      </c>
      <c r="K256" s="194">
        <v>71</v>
      </c>
      <c r="L256" s="175">
        <v>65</v>
      </c>
      <c r="M256" s="67">
        <v>937</v>
      </c>
      <c r="N256" s="195">
        <f t="shared" si="276"/>
        <v>14.415384615384616</v>
      </c>
      <c r="O256" s="194"/>
      <c r="P256" s="175"/>
      <c r="Q256" s="67"/>
      <c r="R256" s="195">
        <f t="shared" si="277"/>
        <v>0</v>
      </c>
      <c r="S256" s="194"/>
      <c r="T256" s="175"/>
      <c r="U256" s="67"/>
      <c r="V256" s="195">
        <f t="shared" si="278"/>
        <v>0</v>
      </c>
      <c r="W256" s="194"/>
      <c r="X256" s="175"/>
      <c r="Y256" s="67"/>
      <c r="Z256" s="195">
        <f t="shared" si="279"/>
        <v>0</v>
      </c>
      <c r="AA256" s="194"/>
      <c r="AB256" s="175"/>
      <c r="AC256" s="67"/>
      <c r="AD256" s="195">
        <f t="shared" si="280"/>
        <v>0</v>
      </c>
      <c r="AE256" s="194"/>
      <c r="AF256" s="175"/>
      <c r="AG256" s="67"/>
      <c r="AH256" s="195">
        <f t="shared" si="281"/>
        <v>0</v>
      </c>
      <c r="AI256" s="194"/>
      <c r="AJ256" s="175"/>
      <c r="AK256" s="67"/>
      <c r="AL256" s="195">
        <f t="shared" si="282"/>
        <v>0</v>
      </c>
      <c r="AM256" s="194"/>
      <c r="AN256" s="175"/>
      <c r="AO256" s="67"/>
      <c r="AP256" s="195">
        <f t="shared" si="283"/>
        <v>0</v>
      </c>
      <c r="AQ256" s="194"/>
      <c r="AR256" s="175"/>
      <c r="AS256" s="67"/>
      <c r="AT256" s="195">
        <f t="shared" si="284"/>
        <v>0</v>
      </c>
      <c r="AU256" s="194"/>
      <c r="AV256" s="175"/>
      <c r="AW256" s="67"/>
      <c r="AX256" s="213">
        <f t="shared" si="285"/>
        <v>0</v>
      </c>
      <c r="AY256" s="304">
        <f t="shared" si="272"/>
        <v>211</v>
      </c>
      <c r="AZ256" s="305">
        <f t="shared" si="272"/>
        <v>200</v>
      </c>
      <c r="BA256" s="305">
        <f t="shared" si="272"/>
        <v>3044</v>
      </c>
      <c r="BB256" s="317">
        <f t="shared" si="273"/>
        <v>15.22</v>
      </c>
    </row>
    <row r="257" spans="1:54" ht="14.1" customHeight="1" outlineLevel="1">
      <c r="B257" s="276" t="s">
        <v>129</v>
      </c>
      <c r="C257" s="194">
        <v>68</v>
      </c>
      <c r="D257" s="175">
        <v>68</v>
      </c>
      <c r="E257" s="67">
        <v>1054.5</v>
      </c>
      <c r="F257" s="195">
        <f t="shared" si="274"/>
        <v>15.507352941176471</v>
      </c>
      <c r="G257" s="194">
        <v>68</v>
      </c>
      <c r="H257" s="175">
        <v>68</v>
      </c>
      <c r="I257" s="67">
        <v>985.5</v>
      </c>
      <c r="J257" s="195">
        <f t="shared" si="275"/>
        <v>14.492647058823529</v>
      </c>
      <c r="K257" s="194">
        <v>68</v>
      </c>
      <c r="L257" s="175">
        <v>68</v>
      </c>
      <c r="M257" s="67">
        <v>1034</v>
      </c>
      <c r="N257" s="195">
        <f t="shared" si="276"/>
        <v>15.205882352941176</v>
      </c>
      <c r="O257" s="194"/>
      <c r="P257" s="175"/>
      <c r="Q257" s="67"/>
      <c r="R257" s="195">
        <f t="shared" si="277"/>
        <v>0</v>
      </c>
      <c r="S257" s="194"/>
      <c r="T257" s="175"/>
      <c r="U257" s="67"/>
      <c r="V257" s="195">
        <f t="shared" si="278"/>
        <v>0</v>
      </c>
      <c r="W257" s="194"/>
      <c r="X257" s="175"/>
      <c r="Y257" s="67"/>
      <c r="Z257" s="195">
        <f t="shared" si="279"/>
        <v>0</v>
      </c>
      <c r="AA257" s="194"/>
      <c r="AB257" s="175"/>
      <c r="AC257" s="67"/>
      <c r="AD257" s="195">
        <f t="shared" si="280"/>
        <v>0</v>
      </c>
      <c r="AE257" s="194"/>
      <c r="AF257" s="175"/>
      <c r="AG257" s="67"/>
      <c r="AH257" s="195">
        <f t="shared" si="281"/>
        <v>0</v>
      </c>
      <c r="AI257" s="194"/>
      <c r="AJ257" s="175"/>
      <c r="AK257" s="67"/>
      <c r="AL257" s="195">
        <f t="shared" si="282"/>
        <v>0</v>
      </c>
      <c r="AM257" s="194"/>
      <c r="AN257" s="175"/>
      <c r="AO257" s="67"/>
      <c r="AP257" s="195">
        <f t="shared" si="283"/>
        <v>0</v>
      </c>
      <c r="AQ257" s="194"/>
      <c r="AR257" s="175"/>
      <c r="AS257" s="67"/>
      <c r="AT257" s="195">
        <f t="shared" si="284"/>
        <v>0</v>
      </c>
      <c r="AU257" s="194"/>
      <c r="AV257" s="175"/>
      <c r="AW257" s="67"/>
      <c r="AX257" s="213">
        <f t="shared" si="285"/>
        <v>0</v>
      </c>
      <c r="AY257" s="304">
        <f t="shared" si="272"/>
        <v>204</v>
      </c>
      <c r="AZ257" s="305">
        <f t="shared" si="272"/>
        <v>204</v>
      </c>
      <c r="BA257" s="305">
        <f t="shared" si="272"/>
        <v>3074</v>
      </c>
      <c r="BB257" s="317">
        <f t="shared" si="273"/>
        <v>15.068627450980392</v>
      </c>
    </row>
    <row r="258" spans="1:54" s="76" customFormat="1" ht="14.1" customHeight="1" outlineLevel="1">
      <c r="B258" s="270" t="s">
        <v>52</v>
      </c>
      <c r="C258" s="192">
        <f>SUM(C259:C260)</f>
        <v>136</v>
      </c>
      <c r="D258" s="177">
        <f>SUM(D259:D260)</f>
        <v>133</v>
      </c>
      <c r="E258" s="69">
        <f>SUM(E259:E260)</f>
        <v>2023</v>
      </c>
      <c r="F258" s="193">
        <f t="shared" si="274"/>
        <v>15.210526315789474</v>
      </c>
      <c r="G258" s="192">
        <f>SUM(G259:G260)</f>
        <v>135</v>
      </c>
      <c r="H258" s="177">
        <f>SUM(H259:H260)</f>
        <v>132</v>
      </c>
      <c r="I258" s="69">
        <f>SUM(I259:I260)</f>
        <v>1853.5</v>
      </c>
      <c r="J258" s="193">
        <f t="shared" si="275"/>
        <v>14.041666666666666</v>
      </c>
      <c r="K258" s="192">
        <f>SUM(K259:K260)</f>
        <v>135</v>
      </c>
      <c r="L258" s="177">
        <f>SUM(L259:L260)</f>
        <v>132</v>
      </c>
      <c r="M258" s="69">
        <f>SUM(M259:M260)</f>
        <v>1805.5</v>
      </c>
      <c r="N258" s="193">
        <f t="shared" si="276"/>
        <v>13.678030303030303</v>
      </c>
      <c r="O258" s="192">
        <f>SUM(O259:O260)</f>
        <v>0</v>
      </c>
      <c r="P258" s="177">
        <f>SUM(P259:P260)</f>
        <v>0</v>
      </c>
      <c r="Q258" s="69">
        <f>SUM(Q259:Q260)</f>
        <v>0</v>
      </c>
      <c r="R258" s="193">
        <f t="shared" si="277"/>
        <v>0</v>
      </c>
      <c r="S258" s="192">
        <f>SUM(S259:S260)</f>
        <v>0</v>
      </c>
      <c r="T258" s="177">
        <f>SUM(T259:T260)</f>
        <v>0</v>
      </c>
      <c r="U258" s="69">
        <f>SUM(U259:U260)</f>
        <v>0</v>
      </c>
      <c r="V258" s="193">
        <f t="shared" si="278"/>
        <v>0</v>
      </c>
      <c r="W258" s="192">
        <f>SUM(W259:W260)</f>
        <v>0</v>
      </c>
      <c r="X258" s="177">
        <f>SUM(X259:X260)</f>
        <v>0</v>
      </c>
      <c r="Y258" s="69">
        <f>SUM(Y259:Y260)</f>
        <v>0</v>
      </c>
      <c r="Z258" s="193">
        <f t="shared" si="279"/>
        <v>0</v>
      </c>
      <c r="AA258" s="192">
        <f>SUM(AA259:AA260)</f>
        <v>0</v>
      </c>
      <c r="AB258" s="177">
        <f>SUM(AB259:AB260)</f>
        <v>0</v>
      </c>
      <c r="AC258" s="69">
        <f>SUM(AC259:AC260)</f>
        <v>0</v>
      </c>
      <c r="AD258" s="193">
        <f t="shared" si="280"/>
        <v>0</v>
      </c>
      <c r="AE258" s="192">
        <f>SUM(AE259:AE260)</f>
        <v>0</v>
      </c>
      <c r="AF258" s="177">
        <f>SUM(AF259:AF260)</f>
        <v>0</v>
      </c>
      <c r="AG258" s="69">
        <f>SUM(AG259:AG260)</f>
        <v>0</v>
      </c>
      <c r="AH258" s="193">
        <f t="shared" si="281"/>
        <v>0</v>
      </c>
      <c r="AI258" s="192">
        <f>SUM(AI259:AI260)</f>
        <v>0</v>
      </c>
      <c r="AJ258" s="177">
        <f>SUM(AJ259:AJ260)</f>
        <v>0</v>
      </c>
      <c r="AK258" s="69">
        <f>SUM(AK259:AK260)</f>
        <v>0</v>
      </c>
      <c r="AL258" s="193">
        <f t="shared" si="282"/>
        <v>0</v>
      </c>
      <c r="AM258" s="192">
        <f>SUM(AM259:AM260)</f>
        <v>0</v>
      </c>
      <c r="AN258" s="177">
        <f>SUM(AN259:AN260)</f>
        <v>0</v>
      </c>
      <c r="AO258" s="69">
        <f>SUM(AO259:AO260)</f>
        <v>0</v>
      </c>
      <c r="AP258" s="193">
        <f t="shared" si="283"/>
        <v>0</v>
      </c>
      <c r="AQ258" s="192">
        <f>SUM(AQ259:AQ260)</f>
        <v>0</v>
      </c>
      <c r="AR258" s="177">
        <f>SUM(AR259:AR260)</f>
        <v>0</v>
      </c>
      <c r="AS258" s="69">
        <f>SUM(AS259:AS260)</f>
        <v>0</v>
      </c>
      <c r="AT258" s="193">
        <f t="shared" si="284"/>
        <v>0</v>
      </c>
      <c r="AU258" s="192">
        <f>SUM(AU259:AU260)</f>
        <v>0</v>
      </c>
      <c r="AV258" s="177">
        <f>SUM(AV259:AV260)</f>
        <v>0</v>
      </c>
      <c r="AW258" s="69">
        <f>SUM(AW259:AW260)</f>
        <v>0</v>
      </c>
      <c r="AX258" s="212">
        <f t="shared" si="285"/>
        <v>0</v>
      </c>
      <c r="AY258" s="302">
        <f t="shared" si="272"/>
        <v>406</v>
      </c>
      <c r="AZ258" s="303">
        <f t="shared" si="272"/>
        <v>397</v>
      </c>
      <c r="BA258" s="303">
        <f t="shared" si="272"/>
        <v>5682</v>
      </c>
      <c r="BB258" s="314">
        <f t="shared" si="273"/>
        <v>14.312342569269521</v>
      </c>
    </row>
    <row r="259" spans="1:54" ht="14.1" customHeight="1" outlineLevel="1">
      <c r="B259" s="276" t="s">
        <v>134</v>
      </c>
      <c r="C259" s="194">
        <v>89</v>
      </c>
      <c r="D259" s="175">
        <v>87</v>
      </c>
      <c r="E259" s="67">
        <v>1316</v>
      </c>
      <c r="F259" s="195">
        <f t="shared" si="274"/>
        <v>15.126436781609195</v>
      </c>
      <c r="G259" s="194">
        <v>88</v>
      </c>
      <c r="H259" s="175">
        <v>86</v>
      </c>
      <c r="I259" s="67">
        <v>1195</v>
      </c>
      <c r="J259" s="195">
        <f t="shared" si="275"/>
        <v>13.895348837209303</v>
      </c>
      <c r="K259" s="194">
        <v>88</v>
      </c>
      <c r="L259" s="175">
        <v>86</v>
      </c>
      <c r="M259" s="67">
        <v>1123</v>
      </c>
      <c r="N259" s="195">
        <f t="shared" si="276"/>
        <v>13.05813953488372</v>
      </c>
      <c r="O259" s="194"/>
      <c r="P259" s="175"/>
      <c r="Q259" s="67"/>
      <c r="R259" s="195">
        <f t="shared" si="277"/>
        <v>0</v>
      </c>
      <c r="S259" s="194"/>
      <c r="T259" s="175"/>
      <c r="U259" s="67"/>
      <c r="V259" s="195">
        <f t="shared" si="278"/>
        <v>0</v>
      </c>
      <c r="W259" s="194"/>
      <c r="X259" s="175"/>
      <c r="Y259" s="67"/>
      <c r="Z259" s="195">
        <f t="shared" si="279"/>
        <v>0</v>
      </c>
      <c r="AA259" s="194"/>
      <c r="AB259" s="175"/>
      <c r="AC259" s="67"/>
      <c r="AD259" s="195">
        <f t="shared" si="280"/>
        <v>0</v>
      </c>
      <c r="AE259" s="194"/>
      <c r="AF259" s="175"/>
      <c r="AG259" s="67"/>
      <c r="AH259" s="195">
        <f t="shared" si="281"/>
        <v>0</v>
      </c>
      <c r="AI259" s="194"/>
      <c r="AJ259" s="175"/>
      <c r="AK259" s="67"/>
      <c r="AL259" s="195">
        <f t="shared" si="282"/>
        <v>0</v>
      </c>
      <c r="AM259" s="194"/>
      <c r="AN259" s="175"/>
      <c r="AO259" s="67"/>
      <c r="AP259" s="195">
        <f t="shared" si="283"/>
        <v>0</v>
      </c>
      <c r="AQ259" s="194"/>
      <c r="AR259" s="175"/>
      <c r="AS259" s="67"/>
      <c r="AT259" s="195">
        <f t="shared" si="284"/>
        <v>0</v>
      </c>
      <c r="AU259" s="194"/>
      <c r="AV259" s="175"/>
      <c r="AW259" s="67"/>
      <c r="AX259" s="213">
        <f t="shared" si="285"/>
        <v>0</v>
      </c>
      <c r="AY259" s="304">
        <f t="shared" si="272"/>
        <v>265</v>
      </c>
      <c r="AZ259" s="305">
        <f t="shared" si="272"/>
        <v>259</v>
      </c>
      <c r="BA259" s="305">
        <f t="shared" si="272"/>
        <v>3634</v>
      </c>
      <c r="BB259" s="317">
        <f t="shared" si="273"/>
        <v>14.030888030888031</v>
      </c>
    </row>
    <row r="260" spans="1:54" ht="14.1" customHeight="1" outlineLevel="1">
      <c r="B260" s="276" t="s">
        <v>131</v>
      </c>
      <c r="C260" s="194">
        <v>47</v>
      </c>
      <c r="D260" s="175">
        <v>46</v>
      </c>
      <c r="E260" s="67">
        <v>707</v>
      </c>
      <c r="F260" s="195">
        <f t="shared" si="274"/>
        <v>15.369565217391305</v>
      </c>
      <c r="G260" s="194">
        <v>47</v>
      </c>
      <c r="H260" s="175">
        <v>46</v>
      </c>
      <c r="I260" s="67">
        <v>658.5</v>
      </c>
      <c r="J260" s="195">
        <f t="shared" si="275"/>
        <v>14.315217391304348</v>
      </c>
      <c r="K260" s="194">
        <v>47</v>
      </c>
      <c r="L260" s="175">
        <v>46</v>
      </c>
      <c r="M260" s="67">
        <v>682.5</v>
      </c>
      <c r="N260" s="195">
        <f t="shared" si="276"/>
        <v>14.836956521739131</v>
      </c>
      <c r="O260" s="194"/>
      <c r="P260" s="175"/>
      <c r="Q260" s="67"/>
      <c r="R260" s="195">
        <f t="shared" si="277"/>
        <v>0</v>
      </c>
      <c r="S260" s="194"/>
      <c r="T260" s="175"/>
      <c r="U260" s="67"/>
      <c r="V260" s="195">
        <f t="shared" si="278"/>
        <v>0</v>
      </c>
      <c r="W260" s="194"/>
      <c r="X260" s="175"/>
      <c r="Y260" s="67"/>
      <c r="Z260" s="195">
        <f t="shared" si="279"/>
        <v>0</v>
      </c>
      <c r="AA260" s="194"/>
      <c r="AB260" s="175"/>
      <c r="AC260" s="67"/>
      <c r="AD260" s="195">
        <f t="shared" si="280"/>
        <v>0</v>
      </c>
      <c r="AE260" s="194"/>
      <c r="AF260" s="175"/>
      <c r="AG260" s="67"/>
      <c r="AH260" s="195">
        <f t="shared" si="281"/>
        <v>0</v>
      </c>
      <c r="AI260" s="194"/>
      <c r="AJ260" s="175"/>
      <c r="AK260" s="67"/>
      <c r="AL260" s="195">
        <f t="shared" si="282"/>
        <v>0</v>
      </c>
      <c r="AM260" s="194"/>
      <c r="AN260" s="175"/>
      <c r="AO260" s="67"/>
      <c r="AP260" s="195">
        <f t="shared" si="283"/>
        <v>0</v>
      </c>
      <c r="AQ260" s="194"/>
      <c r="AR260" s="175"/>
      <c r="AS260" s="67"/>
      <c r="AT260" s="195">
        <f t="shared" si="284"/>
        <v>0</v>
      </c>
      <c r="AU260" s="194"/>
      <c r="AV260" s="175"/>
      <c r="AW260" s="67"/>
      <c r="AX260" s="213">
        <f>IFERROR(AW260/AV260,0)</f>
        <v>0</v>
      </c>
      <c r="AY260" s="304">
        <f t="shared" si="272"/>
        <v>141</v>
      </c>
      <c r="AZ260" s="305">
        <f t="shared" si="272"/>
        <v>138</v>
      </c>
      <c r="BA260" s="305">
        <f t="shared" si="272"/>
        <v>2048</v>
      </c>
      <c r="BB260" s="317">
        <f t="shared" si="273"/>
        <v>14.840579710144928</v>
      </c>
    </row>
    <row r="261" spans="1:54" s="76" customFormat="1" ht="14.1" customHeight="1" outlineLevel="1">
      <c r="B261" s="270" t="s">
        <v>264</v>
      </c>
      <c r="C261" s="192">
        <f>SUM(C262:C263)</f>
        <v>11</v>
      </c>
      <c r="D261" s="177">
        <f>SUM(D262:D263)</f>
        <v>10</v>
      </c>
      <c r="E261" s="69">
        <f>SUM(E262:E263)</f>
        <v>73.5</v>
      </c>
      <c r="F261" s="193">
        <f t="shared" si="274"/>
        <v>7.35</v>
      </c>
      <c r="G261" s="192">
        <f>SUM(G262:G263)</f>
        <v>11</v>
      </c>
      <c r="H261" s="177">
        <f>SUM(H262:H263)</f>
        <v>9</v>
      </c>
      <c r="I261" s="69">
        <f>SUM(I262:I263)</f>
        <v>82.5</v>
      </c>
      <c r="J261" s="193">
        <f t="shared" si="275"/>
        <v>9.1666666666666661</v>
      </c>
      <c r="K261" s="192">
        <f>SUM(K262:K263)</f>
        <v>11</v>
      </c>
      <c r="L261" s="177">
        <f>SUM(L262:L263)</f>
        <v>9</v>
      </c>
      <c r="M261" s="69">
        <f>SUM(M262:M263)</f>
        <v>62</v>
      </c>
      <c r="N261" s="193">
        <f t="shared" si="276"/>
        <v>6.8888888888888893</v>
      </c>
      <c r="O261" s="192">
        <f>SUM(O262:O263)</f>
        <v>0</v>
      </c>
      <c r="P261" s="177">
        <f>SUM(P262:P263)</f>
        <v>0</v>
      </c>
      <c r="Q261" s="69">
        <f>SUM(Q262:Q263)</f>
        <v>0</v>
      </c>
      <c r="R261" s="193">
        <f t="shared" si="277"/>
        <v>0</v>
      </c>
      <c r="S261" s="192">
        <f>SUM(S262:S263)</f>
        <v>0</v>
      </c>
      <c r="T261" s="177">
        <f>SUM(T262:T263)</f>
        <v>0</v>
      </c>
      <c r="U261" s="69">
        <f>SUM(U262:U263)</f>
        <v>0</v>
      </c>
      <c r="V261" s="193">
        <f t="shared" si="278"/>
        <v>0</v>
      </c>
      <c r="W261" s="192">
        <f>SUM(W262:W263)</f>
        <v>0</v>
      </c>
      <c r="X261" s="177">
        <f>SUM(X262:X263)</f>
        <v>0</v>
      </c>
      <c r="Y261" s="69">
        <f>SUM(Y262:Y263)</f>
        <v>0</v>
      </c>
      <c r="Z261" s="193">
        <f t="shared" si="279"/>
        <v>0</v>
      </c>
      <c r="AA261" s="192">
        <f>SUM(AA262:AA263)</f>
        <v>0</v>
      </c>
      <c r="AB261" s="177">
        <f>SUM(AB262:AB263)</f>
        <v>0</v>
      </c>
      <c r="AC261" s="69">
        <f>SUM(AC262:AC263)</f>
        <v>0</v>
      </c>
      <c r="AD261" s="193">
        <f t="shared" si="280"/>
        <v>0</v>
      </c>
      <c r="AE261" s="192">
        <f>SUM(AE262:AE263)</f>
        <v>0</v>
      </c>
      <c r="AF261" s="177">
        <f>SUM(AF262:AF263)</f>
        <v>0</v>
      </c>
      <c r="AG261" s="69">
        <f>SUM(AG262:AG263)</f>
        <v>0</v>
      </c>
      <c r="AH261" s="193">
        <f t="shared" si="281"/>
        <v>0</v>
      </c>
      <c r="AI261" s="192">
        <f>SUM(AI262:AI263)</f>
        <v>0</v>
      </c>
      <c r="AJ261" s="177">
        <f>SUM(AJ262:AJ263)</f>
        <v>0</v>
      </c>
      <c r="AK261" s="69">
        <f>SUM(AK262:AK263)</f>
        <v>0</v>
      </c>
      <c r="AL261" s="193">
        <f t="shared" si="282"/>
        <v>0</v>
      </c>
      <c r="AM261" s="192">
        <f>SUM(AM262:AM263)</f>
        <v>0</v>
      </c>
      <c r="AN261" s="177">
        <f>SUM(AN262:AN263)</f>
        <v>0</v>
      </c>
      <c r="AO261" s="69">
        <f>SUM(AO262:AO263)</f>
        <v>0</v>
      </c>
      <c r="AP261" s="193">
        <f t="shared" si="283"/>
        <v>0</v>
      </c>
      <c r="AQ261" s="192">
        <f>SUM(AQ262:AQ263)</f>
        <v>0</v>
      </c>
      <c r="AR261" s="177">
        <f>SUM(AR262:AR263)</f>
        <v>0</v>
      </c>
      <c r="AS261" s="69">
        <f>SUM(AS262:AS263)</f>
        <v>0</v>
      </c>
      <c r="AT261" s="193">
        <f t="shared" si="284"/>
        <v>0</v>
      </c>
      <c r="AU261" s="192">
        <f>SUM(AU262:AU263)</f>
        <v>0</v>
      </c>
      <c r="AV261" s="177">
        <f>SUM(AV262:AV263)</f>
        <v>0</v>
      </c>
      <c r="AW261" s="69">
        <f>SUM(AW262:AW263)</f>
        <v>0</v>
      </c>
      <c r="AX261" s="212">
        <f t="shared" si="285"/>
        <v>0</v>
      </c>
      <c r="AY261" s="302">
        <f t="shared" si="272"/>
        <v>33</v>
      </c>
      <c r="AZ261" s="303">
        <f t="shared" si="272"/>
        <v>28</v>
      </c>
      <c r="BA261" s="303">
        <f t="shared" si="272"/>
        <v>218</v>
      </c>
      <c r="BB261" s="314">
        <f t="shared" si="273"/>
        <v>7.7857142857142856</v>
      </c>
    </row>
    <row r="262" spans="1:54" ht="14.1" customHeight="1" outlineLevel="1">
      <c r="B262" s="276" t="s">
        <v>49</v>
      </c>
      <c r="C262" s="194">
        <v>6</v>
      </c>
      <c r="D262" s="175">
        <v>6</v>
      </c>
      <c r="E262" s="67">
        <v>46</v>
      </c>
      <c r="F262" s="195">
        <f t="shared" si="274"/>
        <v>7.666666666666667</v>
      </c>
      <c r="G262" s="194">
        <v>6</v>
      </c>
      <c r="H262" s="175">
        <v>5</v>
      </c>
      <c r="I262" s="67">
        <v>50.5</v>
      </c>
      <c r="J262" s="195">
        <f t="shared" si="275"/>
        <v>10.1</v>
      </c>
      <c r="K262" s="194">
        <v>6</v>
      </c>
      <c r="L262" s="175">
        <v>5</v>
      </c>
      <c r="M262" s="67">
        <v>38</v>
      </c>
      <c r="N262" s="195">
        <f t="shared" si="276"/>
        <v>7.6</v>
      </c>
      <c r="O262" s="194"/>
      <c r="P262" s="175"/>
      <c r="Q262" s="67"/>
      <c r="R262" s="195">
        <f t="shared" si="277"/>
        <v>0</v>
      </c>
      <c r="S262" s="194"/>
      <c r="T262" s="175"/>
      <c r="U262" s="67"/>
      <c r="V262" s="195">
        <f t="shared" si="278"/>
        <v>0</v>
      </c>
      <c r="W262" s="194"/>
      <c r="X262" s="175"/>
      <c r="Y262" s="67"/>
      <c r="Z262" s="195">
        <f t="shared" si="279"/>
        <v>0</v>
      </c>
      <c r="AA262" s="194"/>
      <c r="AB262" s="175"/>
      <c r="AC262" s="67"/>
      <c r="AD262" s="195">
        <f t="shared" si="280"/>
        <v>0</v>
      </c>
      <c r="AE262" s="194"/>
      <c r="AF262" s="175"/>
      <c r="AG262" s="67"/>
      <c r="AH262" s="195">
        <f t="shared" si="281"/>
        <v>0</v>
      </c>
      <c r="AI262" s="194"/>
      <c r="AJ262" s="175"/>
      <c r="AK262" s="67"/>
      <c r="AL262" s="195">
        <f t="shared" si="282"/>
        <v>0</v>
      </c>
      <c r="AM262" s="194"/>
      <c r="AN262" s="175"/>
      <c r="AO262" s="67"/>
      <c r="AP262" s="195">
        <f t="shared" si="283"/>
        <v>0</v>
      </c>
      <c r="AQ262" s="194"/>
      <c r="AR262" s="175"/>
      <c r="AS262" s="67"/>
      <c r="AT262" s="195">
        <f t="shared" si="284"/>
        <v>0</v>
      </c>
      <c r="AU262" s="194"/>
      <c r="AV262" s="175"/>
      <c r="AW262" s="67"/>
      <c r="AX262" s="213">
        <f t="shared" si="285"/>
        <v>0</v>
      </c>
      <c r="AY262" s="304">
        <f t="shared" si="272"/>
        <v>18</v>
      </c>
      <c r="AZ262" s="305">
        <f t="shared" si="272"/>
        <v>16</v>
      </c>
      <c r="BA262" s="305">
        <f t="shared" si="272"/>
        <v>134.5</v>
      </c>
      <c r="BB262" s="317">
        <f t="shared" si="273"/>
        <v>8.40625</v>
      </c>
    </row>
    <row r="263" spans="1:54" ht="14.1" customHeight="1" outlineLevel="1">
      <c r="B263" s="276" t="s">
        <v>146</v>
      </c>
      <c r="C263" s="194">
        <v>5</v>
      </c>
      <c r="D263" s="175">
        <v>4</v>
      </c>
      <c r="E263" s="67">
        <v>27.5</v>
      </c>
      <c r="F263" s="195">
        <f t="shared" si="274"/>
        <v>6.875</v>
      </c>
      <c r="G263" s="194">
        <v>5</v>
      </c>
      <c r="H263" s="175">
        <v>4</v>
      </c>
      <c r="I263" s="67">
        <v>32</v>
      </c>
      <c r="J263" s="195">
        <f t="shared" si="275"/>
        <v>8</v>
      </c>
      <c r="K263" s="194">
        <v>5</v>
      </c>
      <c r="L263" s="175">
        <v>4</v>
      </c>
      <c r="M263" s="67">
        <v>24</v>
      </c>
      <c r="N263" s="195">
        <f t="shared" si="276"/>
        <v>6</v>
      </c>
      <c r="O263" s="194"/>
      <c r="P263" s="175"/>
      <c r="Q263" s="67"/>
      <c r="R263" s="195">
        <f t="shared" si="277"/>
        <v>0</v>
      </c>
      <c r="S263" s="194"/>
      <c r="T263" s="175"/>
      <c r="U263" s="67"/>
      <c r="V263" s="195">
        <f t="shared" si="278"/>
        <v>0</v>
      </c>
      <c r="W263" s="194"/>
      <c r="X263" s="175"/>
      <c r="Y263" s="67"/>
      <c r="Z263" s="195">
        <f t="shared" si="279"/>
        <v>0</v>
      </c>
      <c r="AA263" s="194"/>
      <c r="AB263" s="175"/>
      <c r="AC263" s="67"/>
      <c r="AD263" s="195">
        <f t="shared" si="280"/>
        <v>0</v>
      </c>
      <c r="AE263" s="194"/>
      <c r="AF263" s="175"/>
      <c r="AG263" s="67"/>
      <c r="AH263" s="195">
        <f t="shared" si="281"/>
        <v>0</v>
      </c>
      <c r="AI263" s="194"/>
      <c r="AJ263" s="175"/>
      <c r="AK263" s="67"/>
      <c r="AL263" s="195">
        <f t="shared" si="282"/>
        <v>0</v>
      </c>
      <c r="AM263" s="194"/>
      <c r="AN263" s="175"/>
      <c r="AO263" s="67"/>
      <c r="AP263" s="195">
        <f t="shared" si="283"/>
        <v>0</v>
      </c>
      <c r="AQ263" s="194"/>
      <c r="AR263" s="175"/>
      <c r="AS263" s="67"/>
      <c r="AT263" s="195">
        <f t="shared" si="284"/>
        <v>0</v>
      </c>
      <c r="AU263" s="194"/>
      <c r="AV263" s="175"/>
      <c r="AW263" s="67"/>
      <c r="AX263" s="213">
        <f t="shared" si="285"/>
        <v>0</v>
      </c>
      <c r="AY263" s="304">
        <f t="shared" si="272"/>
        <v>15</v>
      </c>
      <c r="AZ263" s="305">
        <f t="shared" si="272"/>
        <v>12</v>
      </c>
      <c r="BA263" s="305">
        <f t="shared" si="272"/>
        <v>83.5</v>
      </c>
      <c r="BB263" s="317">
        <f t="shared" si="273"/>
        <v>6.958333333333333</v>
      </c>
    </row>
    <row r="264" spans="1:54" s="76" customFormat="1" ht="14.1" customHeight="1" outlineLevel="1">
      <c r="B264" s="270" t="s">
        <v>56</v>
      </c>
      <c r="C264" s="192">
        <f>SUM(C265:C267)</f>
        <v>163</v>
      </c>
      <c r="D264" s="177">
        <f>SUM(D265:D267)</f>
        <v>162</v>
      </c>
      <c r="E264" s="69">
        <f>SUM(E265:E267)</f>
        <v>2361.5</v>
      </c>
      <c r="F264" s="193">
        <f t="shared" si="274"/>
        <v>14.57716049382716</v>
      </c>
      <c r="G264" s="192">
        <f>SUM(G265:G267)</f>
        <v>165</v>
      </c>
      <c r="H264" s="177">
        <f>SUM(H265:H267)</f>
        <v>164</v>
      </c>
      <c r="I264" s="69">
        <f>SUM(I265:I267)</f>
        <v>2122.5</v>
      </c>
      <c r="J264" s="193">
        <f t="shared" si="275"/>
        <v>12.942073170731707</v>
      </c>
      <c r="K264" s="192">
        <f>SUM(K265:K267)</f>
        <v>165</v>
      </c>
      <c r="L264" s="177">
        <f>SUM(L265:L267)</f>
        <v>164</v>
      </c>
      <c r="M264" s="69">
        <f>SUM(M265:M267)</f>
        <v>1543.5</v>
      </c>
      <c r="N264" s="193">
        <f t="shared" si="276"/>
        <v>9.411585365853659</v>
      </c>
      <c r="O264" s="192">
        <f>SUM(O265:O267)</f>
        <v>0</v>
      </c>
      <c r="P264" s="177">
        <f>SUM(P265:P267)</f>
        <v>0</v>
      </c>
      <c r="Q264" s="69">
        <f>SUM(Q265:Q267)</f>
        <v>0</v>
      </c>
      <c r="R264" s="193">
        <f t="shared" si="277"/>
        <v>0</v>
      </c>
      <c r="S264" s="192">
        <f>SUM(S265:S267)</f>
        <v>0</v>
      </c>
      <c r="T264" s="177">
        <f>SUM(T265:T267)</f>
        <v>0</v>
      </c>
      <c r="U264" s="69">
        <f>SUM(U265:U267)</f>
        <v>0</v>
      </c>
      <c r="V264" s="193">
        <f t="shared" si="278"/>
        <v>0</v>
      </c>
      <c r="W264" s="192">
        <f>SUM(W265:W267)</f>
        <v>0</v>
      </c>
      <c r="X264" s="177">
        <f>SUM(X265:X267)</f>
        <v>0</v>
      </c>
      <c r="Y264" s="69">
        <f>SUM(Y265:Y267)</f>
        <v>0</v>
      </c>
      <c r="Z264" s="193">
        <f t="shared" si="279"/>
        <v>0</v>
      </c>
      <c r="AA264" s="192">
        <f>SUM(AA265:AA267)</f>
        <v>0</v>
      </c>
      <c r="AB264" s="177">
        <f>SUM(AB265:AB267)</f>
        <v>0</v>
      </c>
      <c r="AC264" s="69">
        <f>SUM(AC265:AC267)</f>
        <v>0</v>
      </c>
      <c r="AD264" s="193">
        <f t="shared" si="280"/>
        <v>0</v>
      </c>
      <c r="AE264" s="192">
        <f>SUM(AE265:AE267)</f>
        <v>0</v>
      </c>
      <c r="AF264" s="177">
        <f>SUM(AF265:AF267)</f>
        <v>0</v>
      </c>
      <c r="AG264" s="69">
        <f>SUM(AG265:AG267)</f>
        <v>0</v>
      </c>
      <c r="AH264" s="193">
        <f t="shared" si="281"/>
        <v>0</v>
      </c>
      <c r="AI264" s="192">
        <f>SUM(AI265:AI267)</f>
        <v>0</v>
      </c>
      <c r="AJ264" s="177">
        <f>SUM(AJ265:AJ267)</f>
        <v>0</v>
      </c>
      <c r="AK264" s="69">
        <f>SUM(AK265:AK267)</f>
        <v>0</v>
      </c>
      <c r="AL264" s="193">
        <f t="shared" si="282"/>
        <v>0</v>
      </c>
      <c r="AM264" s="192">
        <f>SUM(AM265:AM267)</f>
        <v>0</v>
      </c>
      <c r="AN264" s="177">
        <f>SUM(AN265:AN267)</f>
        <v>0</v>
      </c>
      <c r="AO264" s="69">
        <f>SUM(AO265:AO267)</f>
        <v>0</v>
      </c>
      <c r="AP264" s="193">
        <f t="shared" si="283"/>
        <v>0</v>
      </c>
      <c r="AQ264" s="192">
        <f>SUM(AQ265:AQ267)</f>
        <v>0</v>
      </c>
      <c r="AR264" s="177">
        <f>SUM(AR265:AR267)</f>
        <v>0</v>
      </c>
      <c r="AS264" s="69">
        <f>SUM(AS265:AS267)</f>
        <v>0</v>
      </c>
      <c r="AT264" s="193">
        <f t="shared" si="284"/>
        <v>0</v>
      </c>
      <c r="AU264" s="192">
        <f>SUM(AU265:AU267)</f>
        <v>0</v>
      </c>
      <c r="AV264" s="177">
        <f>SUM(AV265:AV267)</f>
        <v>0</v>
      </c>
      <c r="AW264" s="69">
        <f>SUM(AW265:AW267)</f>
        <v>0</v>
      </c>
      <c r="AX264" s="212">
        <f t="shared" si="285"/>
        <v>0</v>
      </c>
      <c r="AY264" s="302">
        <f t="shared" si="272"/>
        <v>493</v>
      </c>
      <c r="AZ264" s="303">
        <f t="shared" si="272"/>
        <v>490</v>
      </c>
      <c r="BA264" s="303">
        <f t="shared" si="272"/>
        <v>6027.5</v>
      </c>
      <c r="BB264" s="314">
        <f t="shared" si="273"/>
        <v>12.301020408163266</v>
      </c>
    </row>
    <row r="265" spans="1:54" ht="14.1" customHeight="1" outlineLevel="1">
      <c r="B265" s="276" t="s">
        <v>144</v>
      </c>
      <c r="C265" s="194">
        <v>1</v>
      </c>
      <c r="D265" s="175">
        <v>1</v>
      </c>
      <c r="E265" s="67">
        <v>13.5</v>
      </c>
      <c r="F265" s="195">
        <f t="shared" si="274"/>
        <v>13.5</v>
      </c>
      <c r="G265" s="194">
        <v>1</v>
      </c>
      <c r="H265" s="175">
        <v>1</v>
      </c>
      <c r="I265" s="67">
        <v>10</v>
      </c>
      <c r="J265" s="195">
        <f t="shared" si="275"/>
        <v>10</v>
      </c>
      <c r="K265" s="194">
        <v>1</v>
      </c>
      <c r="L265" s="175">
        <v>1</v>
      </c>
      <c r="M265" s="67">
        <v>3</v>
      </c>
      <c r="N265" s="195">
        <f t="shared" si="276"/>
        <v>3</v>
      </c>
      <c r="O265" s="194"/>
      <c r="P265" s="175"/>
      <c r="Q265" s="67"/>
      <c r="R265" s="195">
        <f t="shared" si="277"/>
        <v>0</v>
      </c>
      <c r="S265" s="194"/>
      <c r="T265" s="175"/>
      <c r="U265" s="67"/>
      <c r="V265" s="195">
        <f t="shared" si="278"/>
        <v>0</v>
      </c>
      <c r="W265" s="194"/>
      <c r="X265" s="175"/>
      <c r="Y265" s="67"/>
      <c r="Z265" s="195">
        <f t="shared" si="279"/>
        <v>0</v>
      </c>
      <c r="AA265" s="194"/>
      <c r="AB265" s="175"/>
      <c r="AC265" s="67"/>
      <c r="AD265" s="195">
        <f t="shared" si="280"/>
        <v>0</v>
      </c>
      <c r="AE265" s="194"/>
      <c r="AF265" s="175"/>
      <c r="AG265" s="67"/>
      <c r="AH265" s="195">
        <f t="shared" si="281"/>
        <v>0</v>
      </c>
      <c r="AI265" s="194"/>
      <c r="AJ265" s="175"/>
      <c r="AK265" s="67"/>
      <c r="AL265" s="195">
        <f t="shared" si="282"/>
        <v>0</v>
      </c>
      <c r="AM265" s="194"/>
      <c r="AN265" s="175"/>
      <c r="AO265" s="67"/>
      <c r="AP265" s="195">
        <f t="shared" si="283"/>
        <v>0</v>
      </c>
      <c r="AQ265" s="194"/>
      <c r="AR265" s="175"/>
      <c r="AS265" s="67"/>
      <c r="AT265" s="195">
        <f t="shared" si="284"/>
        <v>0</v>
      </c>
      <c r="AU265" s="194"/>
      <c r="AV265" s="175"/>
      <c r="AW265" s="67"/>
      <c r="AX265" s="213">
        <f t="shared" si="285"/>
        <v>0</v>
      </c>
      <c r="AY265" s="304">
        <f t="shared" si="272"/>
        <v>3</v>
      </c>
      <c r="AZ265" s="305">
        <f t="shared" si="272"/>
        <v>3</v>
      </c>
      <c r="BA265" s="305">
        <f t="shared" si="272"/>
        <v>26.5</v>
      </c>
      <c r="BB265" s="317">
        <f t="shared" si="273"/>
        <v>8.8333333333333339</v>
      </c>
    </row>
    <row r="266" spans="1:54" ht="14.1" customHeight="1" outlineLevel="1">
      <c r="B266" s="276" t="s">
        <v>126</v>
      </c>
      <c r="C266" s="194">
        <v>97</v>
      </c>
      <c r="D266" s="175">
        <v>96</v>
      </c>
      <c r="E266" s="67">
        <v>1351</v>
      </c>
      <c r="F266" s="195">
        <f t="shared" si="274"/>
        <v>14.072916666666666</v>
      </c>
      <c r="G266" s="194">
        <v>97</v>
      </c>
      <c r="H266" s="175">
        <v>96</v>
      </c>
      <c r="I266" s="67">
        <v>1176.5</v>
      </c>
      <c r="J266" s="195">
        <f t="shared" si="275"/>
        <v>12.255208333333334</v>
      </c>
      <c r="K266" s="194">
        <v>96</v>
      </c>
      <c r="L266" s="175">
        <v>95</v>
      </c>
      <c r="M266" s="67">
        <v>636.5</v>
      </c>
      <c r="N266" s="195">
        <f t="shared" si="276"/>
        <v>6.7</v>
      </c>
      <c r="O266" s="194"/>
      <c r="P266" s="175"/>
      <c r="Q266" s="67"/>
      <c r="R266" s="195">
        <f t="shared" si="277"/>
        <v>0</v>
      </c>
      <c r="S266" s="194"/>
      <c r="T266" s="175"/>
      <c r="U266" s="67"/>
      <c r="V266" s="195">
        <f t="shared" si="278"/>
        <v>0</v>
      </c>
      <c r="W266" s="194"/>
      <c r="X266" s="175"/>
      <c r="Y266" s="67"/>
      <c r="Z266" s="195">
        <f t="shared" si="279"/>
        <v>0</v>
      </c>
      <c r="AA266" s="194"/>
      <c r="AB266" s="175"/>
      <c r="AC266" s="67"/>
      <c r="AD266" s="195">
        <f t="shared" si="280"/>
        <v>0</v>
      </c>
      <c r="AE266" s="194"/>
      <c r="AF266" s="175"/>
      <c r="AG266" s="67"/>
      <c r="AH266" s="195">
        <f t="shared" si="281"/>
        <v>0</v>
      </c>
      <c r="AI266" s="194"/>
      <c r="AJ266" s="175"/>
      <c r="AK266" s="67"/>
      <c r="AL266" s="195">
        <f t="shared" si="282"/>
        <v>0</v>
      </c>
      <c r="AM266" s="194"/>
      <c r="AN266" s="175"/>
      <c r="AO266" s="67"/>
      <c r="AP266" s="195">
        <f t="shared" si="283"/>
        <v>0</v>
      </c>
      <c r="AQ266" s="194"/>
      <c r="AR266" s="175"/>
      <c r="AS266" s="67"/>
      <c r="AT266" s="195">
        <f t="shared" si="284"/>
        <v>0</v>
      </c>
      <c r="AU266" s="194"/>
      <c r="AV266" s="175"/>
      <c r="AW266" s="67"/>
      <c r="AX266" s="213">
        <f t="shared" si="285"/>
        <v>0</v>
      </c>
      <c r="AY266" s="304">
        <f t="shared" si="272"/>
        <v>290</v>
      </c>
      <c r="AZ266" s="305">
        <f t="shared" si="272"/>
        <v>287</v>
      </c>
      <c r="BA266" s="305">
        <f t="shared" si="272"/>
        <v>3164</v>
      </c>
      <c r="BB266" s="317">
        <f t="shared" si="273"/>
        <v>11.024390243902438</v>
      </c>
    </row>
    <row r="267" spans="1:54" ht="14.1" customHeight="1" outlineLevel="1">
      <c r="B267" s="276" t="s">
        <v>132</v>
      </c>
      <c r="C267" s="194">
        <v>65</v>
      </c>
      <c r="D267" s="175">
        <v>65</v>
      </c>
      <c r="E267" s="260">
        <f>998-1</f>
        <v>997</v>
      </c>
      <c r="F267" s="195">
        <f t="shared" si="274"/>
        <v>15.338461538461539</v>
      </c>
      <c r="G267" s="194">
        <v>67</v>
      </c>
      <c r="H267" s="175">
        <v>67</v>
      </c>
      <c r="I267" s="67">
        <v>936</v>
      </c>
      <c r="J267" s="195">
        <f t="shared" si="275"/>
        <v>13.970149253731343</v>
      </c>
      <c r="K267" s="194">
        <v>68</v>
      </c>
      <c r="L267" s="175">
        <v>68</v>
      </c>
      <c r="M267" s="67">
        <v>904</v>
      </c>
      <c r="N267" s="195">
        <f t="shared" si="276"/>
        <v>13.294117647058824</v>
      </c>
      <c r="O267" s="194"/>
      <c r="P267" s="175"/>
      <c r="Q267" s="67"/>
      <c r="R267" s="195">
        <f t="shared" si="277"/>
        <v>0</v>
      </c>
      <c r="S267" s="194"/>
      <c r="T267" s="175"/>
      <c r="U267" s="67"/>
      <c r="V267" s="195">
        <f t="shared" si="278"/>
        <v>0</v>
      </c>
      <c r="W267" s="194"/>
      <c r="X267" s="175"/>
      <c r="Y267" s="67"/>
      <c r="Z267" s="195">
        <f t="shared" si="279"/>
        <v>0</v>
      </c>
      <c r="AA267" s="194"/>
      <c r="AB267" s="175"/>
      <c r="AC267" s="67"/>
      <c r="AD267" s="195">
        <f t="shared" si="280"/>
        <v>0</v>
      </c>
      <c r="AE267" s="194"/>
      <c r="AF267" s="175"/>
      <c r="AG267" s="67"/>
      <c r="AH267" s="195">
        <f t="shared" si="281"/>
        <v>0</v>
      </c>
      <c r="AI267" s="194"/>
      <c r="AJ267" s="175"/>
      <c r="AK267" s="67"/>
      <c r="AL267" s="195">
        <f t="shared" si="282"/>
        <v>0</v>
      </c>
      <c r="AM267" s="194"/>
      <c r="AN267" s="175"/>
      <c r="AO267" s="67"/>
      <c r="AP267" s="195">
        <f t="shared" si="283"/>
        <v>0</v>
      </c>
      <c r="AQ267" s="194"/>
      <c r="AR267" s="175"/>
      <c r="AS267" s="67"/>
      <c r="AT267" s="195">
        <f t="shared" si="284"/>
        <v>0</v>
      </c>
      <c r="AU267" s="194"/>
      <c r="AV267" s="175"/>
      <c r="AW267" s="67"/>
      <c r="AX267" s="213">
        <f t="shared" si="285"/>
        <v>0</v>
      </c>
      <c r="AY267" s="304">
        <f t="shared" si="272"/>
        <v>200</v>
      </c>
      <c r="AZ267" s="305">
        <f t="shared" si="272"/>
        <v>200</v>
      </c>
      <c r="BA267" s="305">
        <f t="shared" si="272"/>
        <v>2837</v>
      </c>
      <c r="BB267" s="317">
        <f t="shared" si="273"/>
        <v>14.185</v>
      </c>
    </row>
    <row r="268" spans="1:54" s="78" customFormat="1" ht="12.95" customHeight="1" outlineLevel="1">
      <c r="A268" s="79"/>
      <c r="B268" s="277" t="s">
        <v>161</v>
      </c>
      <c r="C268" s="192">
        <v>2</v>
      </c>
      <c r="D268" s="177">
        <v>0</v>
      </c>
      <c r="E268" s="69">
        <v>0</v>
      </c>
      <c r="F268" s="193">
        <f>IFERROR(E268/D268,0)</f>
        <v>0</v>
      </c>
      <c r="G268" s="192">
        <v>2</v>
      </c>
      <c r="H268" s="177">
        <v>0</v>
      </c>
      <c r="I268" s="69">
        <v>0</v>
      </c>
      <c r="J268" s="193">
        <f>IFERROR(I268/H268,0)</f>
        <v>0</v>
      </c>
      <c r="K268" s="192">
        <v>2</v>
      </c>
      <c r="L268" s="177">
        <v>0</v>
      </c>
      <c r="M268" s="69">
        <v>0</v>
      </c>
      <c r="N268" s="193">
        <f>IFERROR(M268/L268,0)</f>
        <v>0</v>
      </c>
      <c r="O268" s="192"/>
      <c r="P268" s="177"/>
      <c r="Q268" s="69"/>
      <c r="R268" s="193">
        <f>IFERROR(Q268/P268,0)</f>
        <v>0</v>
      </c>
      <c r="S268" s="192"/>
      <c r="T268" s="177"/>
      <c r="U268" s="69"/>
      <c r="V268" s="193">
        <f>IFERROR(U268/T268,0)</f>
        <v>0</v>
      </c>
      <c r="W268" s="192"/>
      <c r="X268" s="177"/>
      <c r="Y268" s="69"/>
      <c r="Z268" s="193">
        <f>IFERROR(Y268/X268,0)</f>
        <v>0</v>
      </c>
      <c r="AA268" s="192"/>
      <c r="AB268" s="177"/>
      <c r="AC268" s="69"/>
      <c r="AD268" s="193">
        <f>IFERROR(AC268/AB268,0)</f>
        <v>0</v>
      </c>
      <c r="AE268" s="192"/>
      <c r="AF268" s="177"/>
      <c r="AG268" s="69"/>
      <c r="AH268" s="193">
        <f>IFERROR(AG268/AF268,0)</f>
        <v>0</v>
      </c>
      <c r="AI268" s="192"/>
      <c r="AJ268" s="177"/>
      <c r="AK268" s="69"/>
      <c r="AL268" s="193">
        <f>IFERROR(AK268/AJ268,0)</f>
        <v>0</v>
      </c>
      <c r="AM268" s="192"/>
      <c r="AN268" s="177"/>
      <c r="AO268" s="69"/>
      <c r="AP268" s="193">
        <f>IFERROR(AO268/AN268,0)</f>
        <v>0</v>
      </c>
      <c r="AQ268" s="192"/>
      <c r="AR268" s="177"/>
      <c r="AS268" s="69"/>
      <c r="AT268" s="193">
        <f>IFERROR(AS268/AR268,0)</f>
        <v>0</v>
      </c>
      <c r="AU268" s="192"/>
      <c r="AV268" s="177"/>
      <c r="AW268" s="69"/>
      <c r="AX268" s="212">
        <f>IFERROR(AW268/AV268,0)</f>
        <v>0</v>
      </c>
      <c r="AY268" s="302">
        <f t="shared" si="272"/>
        <v>6</v>
      </c>
      <c r="AZ268" s="303">
        <f t="shared" si="272"/>
        <v>0</v>
      </c>
      <c r="BA268" s="303">
        <f t="shared" si="272"/>
        <v>0</v>
      </c>
      <c r="BB268" s="314">
        <f t="shared" si="273"/>
        <v>0</v>
      </c>
    </row>
    <row r="269" spans="1:54" s="66" customFormat="1">
      <c r="B269" s="272" t="s">
        <v>244</v>
      </c>
      <c r="C269" s="190">
        <f>SUM(C270,C271,C275)</f>
        <v>39</v>
      </c>
      <c r="D269" s="176">
        <f t="shared" ref="D269:E269" si="298">SUM(D270,D271,D275)</f>
        <v>16</v>
      </c>
      <c r="E269" s="89">
        <f t="shared" si="298"/>
        <v>134</v>
      </c>
      <c r="F269" s="191">
        <f t="shared" si="274"/>
        <v>8.375</v>
      </c>
      <c r="G269" s="190">
        <f t="shared" ref="G269:I269" si="299">SUM(G270,G271,G275)</f>
        <v>40</v>
      </c>
      <c r="H269" s="176">
        <f t="shared" si="299"/>
        <v>11</v>
      </c>
      <c r="I269" s="89">
        <f t="shared" si="299"/>
        <v>52</v>
      </c>
      <c r="J269" s="191">
        <f t="shared" ref="J269" si="300">IFERROR(I269/H269,0)</f>
        <v>4.7272727272727275</v>
      </c>
      <c r="K269" s="190">
        <f t="shared" ref="K269:M269" si="301">SUM(K270,K271,K275)</f>
        <v>40</v>
      </c>
      <c r="L269" s="176">
        <f t="shared" si="301"/>
        <v>9</v>
      </c>
      <c r="M269" s="89">
        <f t="shared" si="301"/>
        <v>33</v>
      </c>
      <c r="N269" s="191">
        <f t="shared" ref="N269" si="302">IFERROR(M269/L269,0)</f>
        <v>3.6666666666666665</v>
      </c>
      <c r="O269" s="190">
        <f t="shared" ref="O269:Q269" si="303">SUM(O270,O271,O275)</f>
        <v>0</v>
      </c>
      <c r="P269" s="176">
        <f t="shared" si="303"/>
        <v>0</v>
      </c>
      <c r="Q269" s="89">
        <f t="shared" si="303"/>
        <v>0</v>
      </c>
      <c r="R269" s="191">
        <f t="shared" ref="R269" si="304">IFERROR(Q269/P269,0)</f>
        <v>0</v>
      </c>
      <c r="S269" s="190">
        <f t="shared" ref="S269:U269" si="305">SUM(S270,S271,S275)</f>
        <v>0</v>
      </c>
      <c r="T269" s="176">
        <f t="shared" si="305"/>
        <v>0</v>
      </c>
      <c r="U269" s="89">
        <f t="shared" si="305"/>
        <v>0</v>
      </c>
      <c r="V269" s="191">
        <f t="shared" ref="V269" si="306">IFERROR(U269/T269,0)</f>
        <v>0</v>
      </c>
      <c r="W269" s="190">
        <f t="shared" ref="W269:Y269" si="307">SUM(W270,W271,W275)</f>
        <v>0</v>
      </c>
      <c r="X269" s="176">
        <f t="shared" si="307"/>
        <v>0</v>
      </c>
      <c r="Y269" s="89">
        <f t="shared" si="307"/>
        <v>0</v>
      </c>
      <c r="Z269" s="191">
        <f t="shared" ref="Z269" si="308">IFERROR(Y269/X269,0)</f>
        <v>0</v>
      </c>
      <c r="AA269" s="190">
        <f t="shared" ref="AA269:AC269" si="309">SUM(AA270,AA271,AA275)</f>
        <v>0</v>
      </c>
      <c r="AB269" s="176">
        <f t="shared" si="309"/>
        <v>0</v>
      </c>
      <c r="AC269" s="89">
        <f t="shared" si="309"/>
        <v>0</v>
      </c>
      <c r="AD269" s="191">
        <f t="shared" ref="AD269" si="310">IFERROR(AC269/AB269,0)</f>
        <v>0</v>
      </c>
      <c r="AE269" s="190">
        <f t="shared" ref="AE269:AG269" si="311">SUM(AE270,AE271,AE275)</f>
        <v>0</v>
      </c>
      <c r="AF269" s="176">
        <f t="shared" si="311"/>
        <v>0</v>
      </c>
      <c r="AG269" s="89">
        <f t="shared" si="311"/>
        <v>0</v>
      </c>
      <c r="AH269" s="191">
        <f t="shared" ref="AH269" si="312">IFERROR(AG269/AF269,0)</f>
        <v>0</v>
      </c>
      <c r="AI269" s="190">
        <f t="shared" ref="AI269:AK269" si="313">SUM(AI270,AI271,AI275)</f>
        <v>0</v>
      </c>
      <c r="AJ269" s="176">
        <f t="shared" si="313"/>
        <v>0</v>
      </c>
      <c r="AK269" s="89">
        <f t="shared" si="313"/>
        <v>0</v>
      </c>
      <c r="AL269" s="191">
        <f t="shared" ref="AL269" si="314">IFERROR(AK269/AJ269,0)</f>
        <v>0</v>
      </c>
      <c r="AM269" s="190">
        <f t="shared" ref="AM269:AO269" si="315">SUM(AM270,AM271,AM275)</f>
        <v>0</v>
      </c>
      <c r="AN269" s="176">
        <f t="shared" si="315"/>
        <v>0</v>
      </c>
      <c r="AO269" s="89">
        <f t="shared" si="315"/>
        <v>0</v>
      </c>
      <c r="AP269" s="191">
        <f t="shared" ref="AP269" si="316">IFERROR(AO269/AN269,0)</f>
        <v>0</v>
      </c>
      <c r="AQ269" s="190">
        <f t="shared" ref="AQ269:AS269" si="317">SUM(AQ270,AQ271,AQ275)</f>
        <v>0</v>
      </c>
      <c r="AR269" s="176">
        <f t="shared" si="317"/>
        <v>0</v>
      </c>
      <c r="AS269" s="89">
        <f t="shared" si="317"/>
        <v>0</v>
      </c>
      <c r="AT269" s="191">
        <f t="shared" ref="AT269" si="318">IFERROR(AS269/AR269,0)</f>
        <v>0</v>
      </c>
      <c r="AU269" s="190">
        <f t="shared" ref="AU269:AW269" si="319">SUM(AU270,AU271,AU275)</f>
        <v>0</v>
      </c>
      <c r="AV269" s="176">
        <f t="shared" si="319"/>
        <v>0</v>
      </c>
      <c r="AW269" s="89">
        <f t="shared" si="319"/>
        <v>0</v>
      </c>
      <c r="AX269" s="211">
        <f t="shared" ref="AX269" si="320">IFERROR(AW269/AV269,0)</f>
        <v>0</v>
      </c>
      <c r="AY269" s="306">
        <f t="shared" si="272"/>
        <v>119</v>
      </c>
      <c r="AZ269" s="307">
        <f t="shared" si="272"/>
        <v>36</v>
      </c>
      <c r="BA269" s="307">
        <f t="shared" si="272"/>
        <v>219</v>
      </c>
      <c r="BB269" s="316">
        <f t="shared" si="273"/>
        <v>6.083333333333333</v>
      </c>
    </row>
    <row r="270" spans="1:54" s="78" customFormat="1" ht="12.95" customHeight="1">
      <c r="A270" s="79"/>
      <c r="B270" s="277" t="s">
        <v>42</v>
      </c>
      <c r="C270" s="192">
        <v>4</v>
      </c>
      <c r="D270" s="177">
        <v>0</v>
      </c>
      <c r="E270" s="69">
        <v>0</v>
      </c>
      <c r="F270" s="193">
        <f t="shared" si="274"/>
        <v>0</v>
      </c>
      <c r="G270" s="192">
        <v>4</v>
      </c>
      <c r="H270" s="177">
        <v>0</v>
      </c>
      <c r="I270" s="69">
        <v>0</v>
      </c>
      <c r="J270" s="193">
        <f>IFERROR(I270/H270,0)</f>
        <v>0</v>
      </c>
      <c r="K270" s="192">
        <v>4</v>
      </c>
      <c r="L270" s="177">
        <v>0</v>
      </c>
      <c r="M270" s="69">
        <v>0</v>
      </c>
      <c r="N270" s="193">
        <f>IFERROR(M270/L270,0)</f>
        <v>0</v>
      </c>
      <c r="O270" s="192"/>
      <c r="P270" s="177"/>
      <c r="Q270" s="69"/>
      <c r="R270" s="193">
        <f>IFERROR(Q270/P270,0)</f>
        <v>0</v>
      </c>
      <c r="S270" s="192"/>
      <c r="T270" s="177"/>
      <c r="U270" s="69"/>
      <c r="V270" s="193">
        <f>IFERROR(U270/T270,0)</f>
        <v>0</v>
      </c>
      <c r="W270" s="192"/>
      <c r="X270" s="177"/>
      <c r="Y270" s="69"/>
      <c r="Z270" s="193">
        <f>IFERROR(Y270/X270,0)</f>
        <v>0</v>
      </c>
      <c r="AA270" s="192"/>
      <c r="AB270" s="177"/>
      <c r="AC270" s="69"/>
      <c r="AD270" s="193">
        <f>IFERROR(AC270/AB270,0)</f>
        <v>0</v>
      </c>
      <c r="AE270" s="192"/>
      <c r="AF270" s="177"/>
      <c r="AG270" s="69"/>
      <c r="AH270" s="193">
        <f>IFERROR(AG270/AF270,0)</f>
        <v>0</v>
      </c>
      <c r="AI270" s="192"/>
      <c r="AJ270" s="177"/>
      <c r="AK270" s="69"/>
      <c r="AL270" s="193">
        <f>IFERROR(AK270/AJ270,0)</f>
        <v>0</v>
      </c>
      <c r="AM270" s="192"/>
      <c r="AN270" s="177"/>
      <c r="AO270" s="69"/>
      <c r="AP270" s="193">
        <f>IFERROR(AO270/AN270,0)</f>
        <v>0</v>
      </c>
      <c r="AQ270" s="192"/>
      <c r="AR270" s="177"/>
      <c r="AS270" s="69"/>
      <c r="AT270" s="193">
        <f>IFERROR(AS270/AR270,0)</f>
        <v>0</v>
      </c>
      <c r="AU270" s="192"/>
      <c r="AV270" s="177"/>
      <c r="AW270" s="69"/>
      <c r="AX270" s="212">
        <f>IFERROR(AW270/AV270,0)</f>
        <v>0</v>
      </c>
      <c r="AY270" s="302">
        <f t="shared" si="272"/>
        <v>12</v>
      </c>
      <c r="AZ270" s="303">
        <f t="shared" si="272"/>
        <v>0</v>
      </c>
      <c r="BA270" s="303">
        <f t="shared" si="272"/>
        <v>0</v>
      </c>
      <c r="BB270" s="314">
        <f t="shared" si="273"/>
        <v>0</v>
      </c>
    </row>
    <row r="271" spans="1:54" s="78" customFormat="1" ht="12.95" customHeight="1">
      <c r="A271" s="79"/>
      <c r="B271" s="277" t="s">
        <v>41</v>
      </c>
      <c r="C271" s="192">
        <f>SUM(C272:C274)</f>
        <v>23</v>
      </c>
      <c r="D271" s="177">
        <f>SUM(D272:D274)</f>
        <v>15</v>
      </c>
      <c r="E271" s="69">
        <f>SUM(E272:E274)</f>
        <v>132.5</v>
      </c>
      <c r="F271" s="193">
        <f t="shared" si="274"/>
        <v>8.8333333333333339</v>
      </c>
      <c r="G271" s="192">
        <f>SUM(G272:G274)</f>
        <v>23</v>
      </c>
      <c r="H271" s="177">
        <f>SUM(H272:H274)</f>
        <v>8</v>
      </c>
      <c r="I271" s="69">
        <f>SUM(I272:I274)</f>
        <v>25.5</v>
      </c>
      <c r="J271" s="193">
        <f t="shared" si="275"/>
        <v>3.1875</v>
      </c>
      <c r="K271" s="192">
        <f>SUM(K272:K274)</f>
        <v>23</v>
      </c>
      <c r="L271" s="177">
        <f>SUM(L272:L274)</f>
        <v>7</v>
      </c>
      <c r="M271" s="69">
        <f>SUM(M272:M274)</f>
        <v>16</v>
      </c>
      <c r="N271" s="193">
        <f t="shared" si="276"/>
        <v>2.2857142857142856</v>
      </c>
      <c r="O271" s="192">
        <f>SUM(O272:O274)</f>
        <v>0</v>
      </c>
      <c r="P271" s="177">
        <f>SUM(P272:P274)</f>
        <v>0</v>
      </c>
      <c r="Q271" s="69">
        <f>SUM(Q272:Q274)</f>
        <v>0</v>
      </c>
      <c r="R271" s="193">
        <f t="shared" si="277"/>
        <v>0</v>
      </c>
      <c r="S271" s="192">
        <f>SUM(S272:S274)</f>
        <v>0</v>
      </c>
      <c r="T271" s="177">
        <f>SUM(T272:T274)</f>
        <v>0</v>
      </c>
      <c r="U271" s="69">
        <f>SUM(U272:U274)</f>
        <v>0</v>
      </c>
      <c r="V271" s="193">
        <f t="shared" si="278"/>
        <v>0</v>
      </c>
      <c r="W271" s="192">
        <f>SUM(W272:W274)</f>
        <v>0</v>
      </c>
      <c r="X271" s="177">
        <f>SUM(X272:X274)</f>
        <v>0</v>
      </c>
      <c r="Y271" s="69">
        <f>SUM(Y272:Y274)</f>
        <v>0</v>
      </c>
      <c r="Z271" s="193">
        <f t="shared" si="279"/>
        <v>0</v>
      </c>
      <c r="AA271" s="192">
        <f>SUM(AA272:AA274)</f>
        <v>0</v>
      </c>
      <c r="AB271" s="177">
        <f>SUM(AB272:AB274)</f>
        <v>0</v>
      </c>
      <c r="AC271" s="69">
        <f>SUM(AC272:AC274)</f>
        <v>0</v>
      </c>
      <c r="AD271" s="193">
        <f t="shared" si="280"/>
        <v>0</v>
      </c>
      <c r="AE271" s="192">
        <f>SUM(AE272:AE274)</f>
        <v>0</v>
      </c>
      <c r="AF271" s="177">
        <f>SUM(AF272:AF274)</f>
        <v>0</v>
      </c>
      <c r="AG271" s="69">
        <f>SUM(AG272:AG274)</f>
        <v>0</v>
      </c>
      <c r="AH271" s="193">
        <f t="shared" si="281"/>
        <v>0</v>
      </c>
      <c r="AI271" s="192">
        <f>SUM(AI272:AI274)</f>
        <v>0</v>
      </c>
      <c r="AJ271" s="177">
        <f>SUM(AJ272:AJ274)</f>
        <v>0</v>
      </c>
      <c r="AK271" s="69">
        <f>SUM(AK272:AK274)</f>
        <v>0</v>
      </c>
      <c r="AL271" s="193">
        <f t="shared" si="282"/>
        <v>0</v>
      </c>
      <c r="AM271" s="192">
        <f>SUM(AM272:AM274)</f>
        <v>0</v>
      </c>
      <c r="AN271" s="177">
        <f>SUM(AN272:AN274)</f>
        <v>0</v>
      </c>
      <c r="AO271" s="69">
        <f>SUM(AO272:AO274)</f>
        <v>0</v>
      </c>
      <c r="AP271" s="193">
        <f t="shared" si="283"/>
        <v>0</v>
      </c>
      <c r="AQ271" s="192">
        <f>SUM(AQ272:AQ274)</f>
        <v>0</v>
      </c>
      <c r="AR271" s="177">
        <f>SUM(AR272:AR274)</f>
        <v>0</v>
      </c>
      <c r="AS271" s="69">
        <f>SUM(AS272:AS274)</f>
        <v>0</v>
      </c>
      <c r="AT271" s="193">
        <f t="shared" si="284"/>
        <v>0</v>
      </c>
      <c r="AU271" s="192">
        <f>SUM(AU272:AU274)</f>
        <v>0</v>
      </c>
      <c r="AV271" s="177">
        <f>SUM(AV272:AV274)</f>
        <v>0</v>
      </c>
      <c r="AW271" s="69">
        <f>SUM(AW272:AW274)</f>
        <v>0</v>
      </c>
      <c r="AX271" s="212">
        <f t="shared" si="285"/>
        <v>0</v>
      </c>
      <c r="AY271" s="302">
        <f t="shared" si="272"/>
        <v>69</v>
      </c>
      <c r="AZ271" s="303">
        <f t="shared" si="272"/>
        <v>30</v>
      </c>
      <c r="BA271" s="303">
        <f t="shared" si="272"/>
        <v>174</v>
      </c>
      <c r="BB271" s="314">
        <f t="shared" si="273"/>
        <v>5.8</v>
      </c>
    </row>
    <row r="272" spans="1:54" s="82" customFormat="1" ht="12.95" customHeight="1">
      <c r="A272" s="81"/>
      <c r="B272" s="278" t="s">
        <v>160</v>
      </c>
      <c r="C272" s="198">
        <v>6</v>
      </c>
      <c r="D272" s="175">
        <v>5</v>
      </c>
      <c r="E272" s="260">
        <f>25-9.5</f>
        <v>15.5</v>
      </c>
      <c r="F272" s="197">
        <f t="shared" si="274"/>
        <v>3.1</v>
      </c>
      <c r="G272" s="198">
        <v>5</v>
      </c>
      <c r="H272" s="175">
        <v>3</v>
      </c>
      <c r="I272" s="73">
        <v>7</v>
      </c>
      <c r="J272" s="197">
        <f t="shared" si="275"/>
        <v>2.3333333333333335</v>
      </c>
      <c r="K272" s="198">
        <v>4</v>
      </c>
      <c r="L272" s="175">
        <v>2</v>
      </c>
      <c r="M272" s="73">
        <v>4</v>
      </c>
      <c r="N272" s="197">
        <f t="shared" si="276"/>
        <v>2</v>
      </c>
      <c r="O272" s="198"/>
      <c r="P272" s="175"/>
      <c r="Q272" s="73"/>
      <c r="R272" s="197">
        <f t="shared" si="277"/>
        <v>0</v>
      </c>
      <c r="S272" s="198"/>
      <c r="T272" s="175"/>
      <c r="U272" s="73"/>
      <c r="V272" s="197">
        <f t="shared" si="278"/>
        <v>0</v>
      </c>
      <c r="W272" s="198"/>
      <c r="X272" s="175"/>
      <c r="Y272" s="73"/>
      <c r="Z272" s="197">
        <f t="shared" si="279"/>
        <v>0</v>
      </c>
      <c r="AA272" s="198"/>
      <c r="AB272" s="175"/>
      <c r="AC272" s="73"/>
      <c r="AD272" s="197">
        <f t="shared" si="280"/>
        <v>0</v>
      </c>
      <c r="AE272" s="198"/>
      <c r="AF272" s="175"/>
      <c r="AG272" s="73"/>
      <c r="AH272" s="197">
        <f t="shared" si="281"/>
        <v>0</v>
      </c>
      <c r="AI272" s="198"/>
      <c r="AJ272" s="175"/>
      <c r="AK272" s="73"/>
      <c r="AL272" s="197">
        <f t="shared" si="282"/>
        <v>0</v>
      </c>
      <c r="AM272" s="198"/>
      <c r="AN272" s="175"/>
      <c r="AO272" s="73"/>
      <c r="AP272" s="197">
        <f t="shared" si="283"/>
        <v>0</v>
      </c>
      <c r="AQ272" s="198"/>
      <c r="AR272" s="175"/>
      <c r="AS272" s="73"/>
      <c r="AT272" s="197">
        <f t="shared" si="284"/>
        <v>0</v>
      </c>
      <c r="AU272" s="198"/>
      <c r="AV272" s="175"/>
      <c r="AW272" s="73"/>
      <c r="AX272" s="214">
        <f t="shared" si="285"/>
        <v>0</v>
      </c>
      <c r="AY272" s="311">
        <f t="shared" si="272"/>
        <v>15</v>
      </c>
      <c r="AZ272" s="312">
        <f t="shared" si="272"/>
        <v>10</v>
      </c>
      <c r="BA272" s="312">
        <f t="shared" si="272"/>
        <v>26.5</v>
      </c>
      <c r="BB272" s="318">
        <f t="shared" si="273"/>
        <v>2.65</v>
      </c>
    </row>
    <row r="273" spans="1:67" s="82" customFormat="1" ht="12.95" customHeight="1">
      <c r="A273" s="81"/>
      <c r="B273" s="278" t="s">
        <v>167</v>
      </c>
      <c r="C273" s="198">
        <v>8</v>
      </c>
      <c r="D273" s="175">
        <v>7</v>
      </c>
      <c r="E273" s="448">
        <f>111-3.5</f>
        <v>107.5</v>
      </c>
      <c r="F273" s="197">
        <f t="shared" si="274"/>
        <v>15.357142857142858</v>
      </c>
      <c r="G273" s="198">
        <v>8</v>
      </c>
      <c r="H273" s="175">
        <v>3</v>
      </c>
      <c r="I273" s="73">
        <v>10</v>
      </c>
      <c r="J273" s="197">
        <f t="shared" si="275"/>
        <v>3.3333333333333335</v>
      </c>
      <c r="K273" s="198">
        <v>9</v>
      </c>
      <c r="L273" s="175">
        <v>3</v>
      </c>
      <c r="M273" s="73">
        <v>6</v>
      </c>
      <c r="N273" s="197">
        <f t="shared" si="276"/>
        <v>2</v>
      </c>
      <c r="O273" s="198"/>
      <c r="P273" s="175"/>
      <c r="Q273" s="73"/>
      <c r="R273" s="197">
        <f t="shared" si="277"/>
        <v>0</v>
      </c>
      <c r="S273" s="198"/>
      <c r="T273" s="175"/>
      <c r="U273" s="73"/>
      <c r="V273" s="197">
        <f t="shared" si="278"/>
        <v>0</v>
      </c>
      <c r="W273" s="198"/>
      <c r="X273" s="175"/>
      <c r="Y273" s="73"/>
      <c r="Z273" s="197">
        <f t="shared" si="279"/>
        <v>0</v>
      </c>
      <c r="AA273" s="198"/>
      <c r="AB273" s="175"/>
      <c r="AC273" s="73"/>
      <c r="AD273" s="197">
        <f t="shared" si="280"/>
        <v>0</v>
      </c>
      <c r="AE273" s="198"/>
      <c r="AF273" s="175"/>
      <c r="AG273" s="73"/>
      <c r="AH273" s="197">
        <f t="shared" si="281"/>
        <v>0</v>
      </c>
      <c r="AI273" s="198"/>
      <c r="AJ273" s="175"/>
      <c r="AK273" s="73"/>
      <c r="AL273" s="197">
        <f t="shared" si="282"/>
        <v>0</v>
      </c>
      <c r="AM273" s="198"/>
      <c r="AN273" s="175"/>
      <c r="AO273" s="73"/>
      <c r="AP273" s="197">
        <f t="shared" si="283"/>
        <v>0</v>
      </c>
      <c r="AQ273" s="198"/>
      <c r="AR273" s="175"/>
      <c r="AS273" s="73"/>
      <c r="AT273" s="197">
        <f t="shared" si="284"/>
        <v>0</v>
      </c>
      <c r="AU273" s="198"/>
      <c r="AV273" s="175"/>
      <c r="AW273" s="73"/>
      <c r="AX273" s="214">
        <f t="shared" si="285"/>
        <v>0</v>
      </c>
      <c r="AY273" s="311">
        <f t="shared" si="272"/>
        <v>25</v>
      </c>
      <c r="AZ273" s="312">
        <f t="shared" si="272"/>
        <v>13</v>
      </c>
      <c r="BA273" s="312">
        <f t="shared" si="272"/>
        <v>123.5</v>
      </c>
      <c r="BB273" s="318">
        <f t="shared" si="273"/>
        <v>9.5</v>
      </c>
    </row>
    <row r="274" spans="1:67" s="82" customFormat="1" ht="12.95" customHeight="1">
      <c r="A274" s="81"/>
      <c r="B274" s="278" t="s">
        <v>156</v>
      </c>
      <c r="C274" s="198">
        <v>9</v>
      </c>
      <c r="D274" s="175">
        <v>3</v>
      </c>
      <c r="E274" s="448">
        <f>28-18.5</f>
        <v>9.5</v>
      </c>
      <c r="F274" s="197">
        <f t="shared" si="274"/>
        <v>3.1666666666666665</v>
      </c>
      <c r="G274" s="198">
        <v>10</v>
      </c>
      <c r="H274" s="175">
        <v>2</v>
      </c>
      <c r="I274" s="73">
        <v>8.5</v>
      </c>
      <c r="J274" s="197">
        <f t="shared" si="275"/>
        <v>4.25</v>
      </c>
      <c r="K274" s="198">
        <v>10</v>
      </c>
      <c r="L274" s="175">
        <v>2</v>
      </c>
      <c r="M274" s="73">
        <v>6</v>
      </c>
      <c r="N274" s="197">
        <f t="shared" si="276"/>
        <v>3</v>
      </c>
      <c r="O274" s="198"/>
      <c r="P274" s="175"/>
      <c r="Q274" s="73"/>
      <c r="R274" s="197">
        <f t="shared" si="277"/>
        <v>0</v>
      </c>
      <c r="S274" s="198"/>
      <c r="T274" s="175"/>
      <c r="U274" s="73"/>
      <c r="V274" s="197">
        <f t="shared" si="278"/>
        <v>0</v>
      </c>
      <c r="W274" s="198"/>
      <c r="X274" s="175"/>
      <c r="Y274" s="73"/>
      <c r="Z274" s="197">
        <f t="shared" si="279"/>
        <v>0</v>
      </c>
      <c r="AA274" s="198"/>
      <c r="AB274" s="175"/>
      <c r="AC274" s="73"/>
      <c r="AD274" s="197">
        <f t="shared" si="280"/>
        <v>0</v>
      </c>
      <c r="AE274" s="198"/>
      <c r="AF274" s="175"/>
      <c r="AG274" s="73"/>
      <c r="AH274" s="197">
        <f t="shared" si="281"/>
        <v>0</v>
      </c>
      <c r="AI274" s="198"/>
      <c r="AJ274" s="175"/>
      <c r="AK274" s="73"/>
      <c r="AL274" s="197">
        <f t="shared" si="282"/>
        <v>0</v>
      </c>
      <c r="AM274" s="198"/>
      <c r="AN274" s="175"/>
      <c r="AO274" s="73"/>
      <c r="AP274" s="197">
        <f t="shared" si="283"/>
        <v>0</v>
      </c>
      <c r="AQ274" s="198"/>
      <c r="AR274" s="175"/>
      <c r="AS274" s="73"/>
      <c r="AT274" s="197">
        <f t="shared" si="284"/>
        <v>0</v>
      </c>
      <c r="AU274" s="198"/>
      <c r="AV274" s="175"/>
      <c r="AW274" s="73"/>
      <c r="AX274" s="214">
        <f t="shared" si="285"/>
        <v>0</v>
      </c>
      <c r="AY274" s="311">
        <f t="shared" si="272"/>
        <v>29</v>
      </c>
      <c r="AZ274" s="312">
        <f t="shared" si="272"/>
        <v>7</v>
      </c>
      <c r="BA274" s="312">
        <f t="shared" si="272"/>
        <v>24</v>
      </c>
      <c r="BB274" s="318">
        <f t="shared" si="273"/>
        <v>3.4285714285714284</v>
      </c>
    </row>
    <row r="275" spans="1:67" s="78" customFormat="1">
      <c r="A275" s="79"/>
      <c r="B275" s="277" t="s">
        <v>40</v>
      </c>
      <c r="C275" s="199">
        <v>12</v>
      </c>
      <c r="D275" s="177">
        <v>1</v>
      </c>
      <c r="E275" s="201">
        <v>1.5</v>
      </c>
      <c r="F275" s="202">
        <f t="shared" si="274"/>
        <v>1.5</v>
      </c>
      <c r="G275" s="199">
        <v>13</v>
      </c>
      <c r="H275" s="177">
        <v>3</v>
      </c>
      <c r="I275" s="201">
        <v>26.5</v>
      </c>
      <c r="J275" s="202">
        <f t="shared" si="275"/>
        <v>8.8333333333333339</v>
      </c>
      <c r="K275" s="199">
        <v>13</v>
      </c>
      <c r="L275" s="177">
        <v>2</v>
      </c>
      <c r="M275" s="201">
        <v>17</v>
      </c>
      <c r="N275" s="202">
        <f t="shared" si="276"/>
        <v>8.5</v>
      </c>
      <c r="O275" s="199"/>
      <c r="P275" s="177"/>
      <c r="Q275" s="201"/>
      <c r="R275" s="202">
        <f t="shared" si="277"/>
        <v>0</v>
      </c>
      <c r="S275" s="199"/>
      <c r="T275" s="177"/>
      <c r="U275" s="201"/>
      <c r="V275" s="202">
        <f t="shared" si="278"/>
        <v>0</v>
      </c>
      <c r="W275" s="199"/>
      <c r="X275" s="177"/>
      <c r="Y275" s="201"/>
      <c r="Z275" s="202">
        <f t="shared" si="279"/>
        <v>0</v>
      </c>
      <c r="AA275" s="199"/>
      <c r="AB275" s="177"/>
      <c r="AC275" s="201"/>
      <c r="AD275" s="202">
        <f t="shared" si="280"/>
        <v>0</v>
      </c>
      <c r="AE275" s="199"/>
      <c r="AF275" s="177"/>
      <c r="AG275" s="201"/>
      <c r="AH275" s="202">
        <f t="shared" si="281"/>
        <v>0</v>
      </c>
      <c r="AI275" s="199"/>
      <c r="AJ275" s="177"/>
      <c r="AK275" s="201"/>
      <c r="AL275" s="202">
        <f t="shared" si="282"/>
        <v>0</v>
      </c>
      <c r="AM275" s="199"/>
      <c r="AN275" s="177"/>
      <c r="AO275" s="201"/>
      <c r="AP275" s="202">
        <f t="shared" si="283"/>
        <v>0</v>
      </c>
      <c r="AQ275" s="199"/>
      <c r="AR275" s="177"/>
      <c r="AS275" s="201"/>
      <c r="AT275" s="202">
        <f t="shared" si="284"/>
        <v>0</v>
      </c>
      <c r="AU275" s="199"/>
      <c r="AV275" s="177"/>
      <c r="AW275" s="201"/>
      <c r="AX275" s="215">
        <f t="shared" si="285"/>
        <v>0</v>
      </c>
      <c r="AY275" s="297">
        <f t="shared" si="272"/>
        <v>38</v>
      </c>
      <c r="AZ275" s="298">
        <f t="shared" si="272"/>
        <v>6</v>
      </c>
      <c r="BA275" s="298">
        <f t="shared" si="272"/>
        <v>45</v>
      </c>
      <c r="BB275" s="299">
        <f t="shared" si="273"/>
        <v>7.5</v>
      </c>
    </row>
    <row r="276" spans="1:67" s="77" customFormat="1" ht="15.75" thickBot="1">
      <c r="B276" s="279" t="s">
        <v>39</v>
      </c>
      <c r="C276" s="203">
        <f>SUM(C149,C153,C157,C160,C166,C169,C173,C179,C183,C187,C191,C195,C201,C202,C203,C206,C209,C213,C214,C219,C220,C224,C225,C233,C237,C240,C243,C246,C249,C254,C258,C261,C264,C268,C270,C271,C275)</f>
        <v>2215</v>
      </c>
      <c r="D276" s="204">
        <f>SUM(D149,D153,D157,D160,D166,D169,D173,D179,D183,D187,D191,D195,D201,D202,D203,D206,D209,D213,D214,D219,D220,D224,D225,D233,D237,D240,D243,D246,D249,D254,D258,D261,D264,D268,D270,D271,D275)</f>
        <v>1606</v>
      </c>
      <c r="E276" s="442">
        <f>SUM(E149,E153,E157,E160,E166,E169,E173,E179,E183,E187,E191,E195,E201,E202,E203,E206,E209,E213,E214,E219,E220,E224,E225,E233,E237,E240,E243,E246,E249,E254,E258,E261,E264,E268,E270,E271,E275)</f>
        <v>19169.5</v>
      </c>
      <c r="F276" s="206">
        <f t="shared" si="274"/>
        <v>11.936176836861769</v>
      </c>
      <c r="G276" s="203">
        <f>SUM(G149,G153,G157,G160,G166,G169,G173,G179,G183,G187,G191,G195,G201,G202,G203,G206,G209,G213,G214,G219,G220,G224,G225,G233,G237,G240,G243,G246,G249,G254,G258,G261,G264,G268,G270,G271,G275)</f>
        <v>2217</v>
      </c>
      <c r="H276" s="204">
        <f>SUM(H149,H153,H157,H160,H166,H169,H173,H179,H183,H187,H191,H195,H201,H202,H203,H206,H209,H213,H214,H219,H220,H224,H225,H233,H237,H240,H243,H246,H249,H254,H258,H261,H264,H268,H270,H271,H275)</f>
        <v>1768</v>
      </c>
      <c r="I276" s="442">
        <f>SUM(I149,I153,I157,I160,I166,I169,I173,I179,I183,I187,I191,I195,I201,I202,I203,I206,I209,I213,I214,I219,I220,I224,I225,I233,I237,I240,I243,I246,I249,I254,I258,I261,I264,I268,I270,I271,I275)</f>
        <v>25561</v>
      </c>
      <c r="J276" s="206">
        <f>IFERROR(I276/H276,0)</f>
        <v>14.457579185520363</v>
      </c>
      <c r="K276" s="203">
        <f>SUM(K149,K153,K157,K160,K166,K169,K173,K179,K183,K187,K191,K195,K201,K202,K203,K206,K209,K213,K214,K219,K220,K224,K225,K233,K237,K240,K243,K246,K249,K254,K258,K261,K264,K268,K270,K271,K275)</f>
        <v>2210</v>
      </c>
      <c r="L276" s="204">
        <f>SUM(L149,L153,L157,L160,L166,L169,L173,L179,L183,L187,L191,L195,L201,L202,L203,L206,L209,L213,L214,L219,L220,L224,L225,L233,L237,L240,L243,L246,L249,L254,L258,L261,L264,L268,L270,L271,L275)</f>
        <v>1238</v>
      </c>
      <c r="M276" s="442">
        <f>SUM(M149,M153,M157,M160,M166,M169,M173,M179,M183,M187,M191,M195,M201,M202,M203,M206,M209,M213,M214,M219,M220,M224,M225,M233,M237,M240,M243,M246,M249,M254,M258,M261,M264,M268,M270,M271,M275)</f>
        <v>13266.5</v>
      </c>
      <c r="N276" s="206">
        <f>IFERROR(M276/L276,0)</f>
        <v>10.716074313408724</v>
      </c>
      <c r="O276" s="203">
        <f>SUM(O149,O153,O157,O160,O166,O169,O173,O179,O183,O187,O191,O195,O201,O202,O203,O206,O209,O213,O214,O219,O220,O224,O225,O233,O237,O240,O243,O246,O249,O254,O258,O261,O264,O268,O270,O271,O275)</f>
        <v>0</v>
      </c>
      <c r="P276" s="204">
        <f>SUM(P149,P153,P157,P160,P166,P169,P173,P179,P183,P187,P191,P195,P201,P202,P203,P206,P209,P213,P214,P219,P220,P224,P225,P233,P237,P240,P243,P246,P249,P254,P258,P261,P264,P268,P270,P271,P275)</f>
        <v>0</v>
      </c>
      <c r="Q276" s="205">
        <f>SUM(Q149,Q153,Q157,Q160,Q166,Q169,Q173,Q179,Q183,Q187,Q191,Q195,Q201,Q202,Q203,Q206,Q209,Q213,Q214,Q219,Q220,Q224,Q225,Q233,Q237,Q240,Q243,Q246,Q249,Q254,Q258,Q261,Q264,Q268,Q270,Q271,Q275)</f>
        <v>0</v>
      </c>
      <c r="R276" s="206">
        <f>IFERROR(Q276/P276,0)</f>
        <v>0</v>
      </c>
      <c r="S276" s="203">
        <f>SUM(S149,S153,S157,S160,S166,S169,S173,S179,S183,S187,S191,S195,S201,S202,S203,S206,S209,S213,S214,S219,S220,S224,S225,S233,S237,S240,S243,S246,S249,S254,S258,S261,S264,S268,S270,S271,S275)</f>
        <v>0</v>
      </c>
      <c r="T276" s="204">
        <f>SUM(T149,T153,T157,T160,T166,T169,T173,T179,T183,T187,T191,T195,T201,T202,T203,T206,T209,T213,T214,T219,T220,T224,T225,T233,T237,T240,T243,T246,T249,T254,T258,T261,T264,T268,T270,T271,T275)</f>
        <v>0</v>
      </c>
      <c r="U276" s="205">
        <f>SUM(U149,U153,U157,U160,U166,U169,U173,U179,U183,U187,U191,U195,U201,U202,U203,U206,U209,U213,U214,U219,U220,U224,U225,U233,U237,U240,U243,U246,U249,U254,U258,U261,U264,U268,U270,U271,U275)</f>
        <v>0</v>
      </c>
      <c r="V276" s="206">
        <f>IFERROR(U276/T276,0)</f>
        <v>0</v>
      </c>
      <c r="W276" s="203">
        <f>SUM(W149,W153,W157,W160,W166,W169,W173,W179,W183,W187,W191,W195,W201,W202,W203,W206,W209,W213,W214,W219,W220,W224,W225,W233,W237,W240,W243,W246,W249,W254,W258,W261,W264,W268,W270,W271,W275)</f>
        <v>0</v>
      </c>
      <c r="X276" s="204">
        <f>SUM(X149,X153,X157,X160,X166,X169,X173,X179,X183,X187,X191,X195,X201,X202,X203,X206,X209,X213,X214,X219,X220,X224,X225,X233,X237,X240,X243,X246,X249,X254,X258,X261,X264,X268,X270,X271,X275)</f>
        <v>0</v>
      </c>
      <c r="Y276" s="205">
        <f>SUM(Y149,Y153,Y157,Y160,Y166,Y169,Y173,Y179,Y183,Y187,Y191,Y195,Y201,Y202,Y203,Y206,Y209,Y213,Y214,Y219,Y220,Y224,Y225,Y233,Y237,Y240,Y243,Y246,Y249,Y254,Y258,Y261,Y264,Y268,Y270,Y271,Y275)</f>
        <v>0</v>
      </c>
      <c r="Z276" s="206">
        <f>IFERROR(Y276/X276,0)</f>
        <v>0</v>
      </c>
      <c r="AA276" s="203">
        <f>SUM(AA149,AA153,AA157,AA160,AA166,AA169,AA173,AA179,AA183,AA187,AA191,AA195,AA201,AA202,AA203,AA206,AA209,AA213,AA214,AA219,AA220,AA224,AA225,AA233,AA237,AA240,AA243,AA246,AA249,AA254,AA258,AA261,AA264,AA268,AA270,AA271,AA275)</f>
        <v>0</v>
      </c>
      <c r="AB276" s="204">
        <f>SUM(AB149,AB153,AB157,AB160,AB166,AB169,AB173,AB179,AB183,AB187,AB191,AB195,AB201,AB202,AB203,AB206,AB209,AB213,AB214,AB219,AB220,AB224,AB225,AB233,AB237,AB240,AB243,AB246,AB249,AB254,AB258,AB261,AB264,AB268,AB270,AB271,AB275)</f>
        <v>0</v>
      </c>
      <c r="AC276" s="205">
        <f>SUM(AC149,AC153,AC157,AC160,AC166,AC169,AC173,AC179,AC183,AC187,AC191,AC195,AC201,AC202,AC203,AC206,AC209,AC213,AC214,AC219,AC220,AC224,AC225,AC233,AC237,AC240,AC243,AC246,AC249,AC254,AC258,AC261,AC264,AC268,AC270,AC271,AC275)</f>
        <v>0</v>
      </c>
      <c r="AD276" s="206">
        <f>IFERROR(AC276/AB276,0)</f>
        <v>0</v>
      </c>
      <c r="AE276" s="203">
        <f>SUM(AE149,AE153,AE157,AE160,AE166,AE169,AE173,AE179,AE183,AE187,AE191,AE195,AE201,AE202,AE203,AE206,AE209,AE213,AE214,AE219,AE220,AE224,AE225,AE233,AE237,AE240,AE243,AE246,AE249,AE254,AE258,AE261,AE264,AE268,AE270,AE271,AE275)</f>
        <v>0</v>
      </c>
      <c r="AF276" s="204">
        <f>SUM(AF149,AF153,AF157,AF160,AF166,AF169,AF173,AF179,AF183,AF187,AF191,AF195,AF201,AF202,AF203,AF206,AF209,AF213,AF214,AF219,AF220,AF224,AF225,AF233,AF237,AF240,AF243,AF246,AF249,AF254,AF258,AF261,AF264,AF268,AF270,AF271,AF275)</f>
        <v>0</v>
      </c>
      <c r="AG276" s="205">
        <f>SUM(AG149,AG153,AG157,AG160,AG166,AG169,AG173,AG179,AG183,AG187,AG191,AG195,AG201,AG202,AG203,AG206,AG209,AG213,AG214,AG219,AG220,AG224,AG225,AG233,AG237,AG240,AG243,AG246,AG249,AG254,AG258,AG261,AG264,AG268,AG270,AG271,AG275)</f>
        <v>0</v>
      </c>
      <c r="AH276" s="206">
        <f>IFERROR(AG276/AF276,0)</f>
        <v>0</v>
      </c>
      <c r="AI276" s="203">
        <f>SUM(AI149,AI153,AI157,AI160,AI166,AI169,AI173,AI179,AI183,AI187,AI191,AI195,AI201,AI202,AI203,AI206,AI209,AI213,AI214,AI219,AI220,AI224,AI225,AI233,AI237,AI240,AI243,AI246,AI249,AI254,AI258,AI261,AI264,AI268,AI270,AI271,AI275)</f>
        <v>0</v>
      </c>
      <c r="AJ276" s="204">
        <f>SUM(AJ149,AJ153,AJ157,AJ160,AJ166,AJ169,AJ173,AJ179,AJ183,AJ187,AJ191,AJ195,AJ201,AJ202,AJ203,AJ206,AJ209,AJ213,AJ214,AJ219,AJ220,AJ224,AJ225,AJ233,AJ237,AJ240,AJ243,AJ246,AJ249,AJ254,AJ258,AJ261,AJ264,AJ268,AJ270,AJ271,AJ275)</f>
        <v>0</v>
      </c>
      <c r="AK276" s="205">
        <f>SUM(AK149,AK153,AK157,AK160,AK166,AK169,AK173,AK179,AK183,AK187,AK191,AK195,AK201,AK202,AK203,AK206,AK209,AK213,AK214,AK219,AK220,AK224,AK225,AK233,AK237,AK240,AK243,AK246,AK249,AK254,AK258,AK261,AK264,AK268,AK270,AK271,AK275)</f>
        <v>0</v>
      </c>
      <c r="AL276" s="206">
        <f>IFERROR(AK276/AJ276,0)</f>
        <v>0</v>
      </c>
      <c r="AM276" s="203">
        <f>SUM(AM149,AM153,AM157,AM160,AM166,AM169,AM173,AM179,AM183,AM187,AM191,AM195,AM201,AM202,AM203,AM206,AM209,AM213,AM214,AM219,AM220,AM224,AM225,AM233,AM237,AM240,AM243,AM246,AM249,AM254,AM258,AM261,AM264,AM268,AM270,AM271,AM275)</f>
        <v>0</v>
      </c>
      <c r="AN276" s="204">
        <f>SUM(AN149,AN153,AN157,AN160,AN166,AN169,AN173,AN179,AN183,AN187,AN191,AN195,AN201,AN202,AN203,AN206,AN209,AN213,AN214,AN219,AN220,AN224,AN225,AN233,AN237,AN240,AN243,AN246,AN249,AN254,AN258,AN261,AN264,AN268,AN270,AN271,AN275)</f>
        <v>0</v>
      </c>
      <c r="AO276" s="205">
        <f>SUM(AO149,AO153,AO157,AO160,AO166,AO169,AO173,AO179,AO183,AO187,AO191,AO195,AO201,AO202,AO203,AO206,AO209,AO213,AO214,AO219,AO220,AO224,AO225,AO233,AO237,AO240,AO243,AO246,AO249,AO254,AO258,AO261,AO264,AO268,AO270,AO271,AO275)</f>
        <v>0</v>
      </c>
      <c r="AP276" s="206">
        <f>IFERROR(AO276/AN276,0)</f>
        <v>0</v>
      </c>
      <c r="AQ276" s="203">
        <f>SUM(AQ149,AQ153,AQ157,AQ160,AQ166,AQ169,AQ173,AQ179,AQ183,AQ187,AQ191,AQ195,AQ201,AQ202,AQ203,AQ206,AQ209,AQ213,AQ214,AQ219,AQ220,AQ224,AQ225,AQ233,AQ237,AQ240,AQ243,AQ246,AQ249,AQ254,AQ258,AQ261,AQ264,AQ268,AQ270,AQ271,AQ275)</f>
        <v>0</v>
      </c>
      <c r="AR276" s="204">
        <f>SUM(AR149,AR153,AR157,AR160,AR166,AR169,AR173,AR179,AR183,AR187,AR191,AR195,AR201,AR202,AR203,AR206,AR209,AR213,AR214,AR219,AR220,AR224,AR225,AR233,AR237,AR240,AR243,AR246,AR249,AR254,AR258,AR261,AR264,AR268,AR270,AR271,AR275)</f>
        <v>0</v>
      </c>
      <c r="AS276" s="205">
        <f>SUM(AS149,AS153,AS157,AS160,AS166,AS169,AS173,AS179,AS183,AS187,AS191,AS195,AS201,AS202,AS203,AS206,AS209,AS213,AS214,AS219,AS220,AS224,AS225,AS233,AS237,AS240,AS243,AS246,AS249,AS254,AS258,AS261,AS264,AS268,AS270,AS271,AS275)</f>
        <v>0</v>
      </c>
      <c r="AT276" s="206">
        <f>IFERROR(AS276/AR276,0)</f>
        <v>0</v>
      </c>
      <c r="AU276" s="203">
        <f>SUM(AU149,AU153,AU157,AU160,AU166,AU169,AU173,AU179,AU183,AU187,AU191,AU195,AU201,AU202,AU203,AU206,AU209,AU213,AU214,AU219,AU220,AU224,AU225,AU233,AU237,AU240,AU243,AU246,AU249,AU254,AU258,AU261,AU264,AU268,AU270,AU271,AU275)</f>
        <v>0</v>
      </c>
      <c r="AV276" s="204">
        <f>SUM(AV149,AV153,AV157,AV160,AV166,AV169,AV173,AV179,AV183,AV187,AV191,AV195,AV201,AV202,AV203,AV206,AV209,AV213,AV214,AV219,AV220,AV224,AV225,AV233,AV237,AV240,AV243,AV246,AV249,AV254,AV258,AV261,AV264,AV268,AV270,AV271,AV275)</f>
        <v>0</v>
      </c>
      <c r="AW276" s="205">
        <f>SUM(AW149,AW153,AW157,AW160,AW166,AW169,AW173,AW179,AW183,AW187,AW191,AW195,AW201,AW202,AW203,AW206,AW209,AW213,AW214,AW219,AW220,AW224,AW225,AW233,AW237,AW240,AW243,AW246,AW249,AW254,AW258,AW261,AW264,AW268,AW270,AW271,AW275)</f>
        <v>0</v>
      </c>
      <c r="AX276" s="216">
        <f>IFERROR(AW276/AV276,0)</f>
        <v>0</v>
      </c>
      <c r="AY276" s="294">
        <f>SUM(AY149,AY153,AY157,AY160,AY166,AY169,AY173,AY179,AY183,AY187,AY191,AY195,AY201,AY202,AY203,AY206,AY209,AY213,AY214,AY219,AY220,AY224,AY225,AY233,AY237,AY240,AY243,AY246,AY249,AY254,AY258,AY261,AY264,AY268,AY270,AY271,AY275)</f>
        <v>6642</v>
      </c>
      <c r="AZ276" s="295">
        <f>SUM(AZ149,AZ153,AZ157,AZ160,AZ166,AZ169,AZ173,AZ179,AZ183,AZ187,AZ191,AZ195,AZ201,AZ202,AZ203,AZ206,AZ209,AZ213,AZ214,AZ219,AZ220,AZ224,AZ225,AZ233,AZ237,AZ240,AZ243,AZ246,AZ249,AZ254,AZ258,AZ261,AZ264,AZ268,AZ270,AZ271,AZ275)</f>
        <v>4612</v>
      </c>
      <c r="BA276" s="295">
        <f>SUM(BA149,BA153,BA157,BA160,BA166,BA169,BA173,BA179,BA183,BA187,BA191,BA195,BA201,BA202,BA203,BA206,BA209,BA213,BA214,BA219,BA220,BA224,BA225,BA233,BA237,BA240,BA243,BA246,BA249,BA254,BA258,BA261,BA264,BA268,BA270,BA271,BA275)</f>
        <v>57997</v>
      </c>
      <c r="BB276" s="296">
        <f t="shared" si="273"/>
        <v>12.575238508239375</v>
      </c>
    </row>
    <row r="277" spans="1:67" s="2" customFormat="1" ht="12.95" customHeight="1">
      <c r="B277" s="172"/>
      <c r="E277" s="120"/>
      <c r="Y277" s="139"/>
      <c r="AM277" s="238"/>
      <c r="AY277" s="83"/>
      <c r="AZ277" s="83"/>
      <c r="BA277" s="83"/>
      <c r="BB277" s="83"/>
    </row>
    <row r="278" spans="1:67" s="2" customFormat="1" ht="18" customHeight="1">
      <c r="B278" s="395" t="s">
        <v>269</v>
      </c>
      <c r="E278" s="264"/>
      <c r="I278" s="264"/>
      <c r="M278" s="264"/>
      <c r="Q278" s="264"/>
      <c r="U278" s="264"/>
      <c r="Y278" s="264"/>
      <c r="AC278" s="264"/>
      <c r="AG278" s="264"/>
      <c r="AK278" s="264"/>
      <c r="AO278" s="264"/>
      <c r="AS278" s="264"/>
      <c r="AU278" s="252"/>
      <c r="AV278" s="252"/>
      <c r="AW278" s="264"/>
      <c r="AY278" s="83"/>
      <c r="AZ278" s="83"/>
      <c r="BA278" s="83"/>
      <c r="BB278" s="83"/>
      <c r="BC278" s="64"/>
      <c r="BD278" s="64"/>
      <c r="BE278" s="64"/>
      <c r="BF278" s="64"/>
    </row>
    <row r="279" spans="1:67" s="64" customFormat="1" ht="6.6" customHeight="1" thickBot="1">
      <c r="B279" s="410"/>
      <c r="G279" s="410"/>
      <c r="H279" s="410"/>
      <c r="I279" s="410"/>
      <c r="J279" s="410"/>
      <c r="K279" s="411"/>
      <c r="L279" s="411"/>
      <c r="M279" s="411"/>
      <c r="N279" s="410"/>
      <c r="O279" s="410"/>
      <c r="P279" s="410"/>
      <c r="Q279" s="412"/>
      <c r="R279" s="413"/>
      <c r="BC279" s="56"/>
      <c r="BD279" s="56"/>
      <c r="BE279" s="56"/>
      <c r="BF279" s="56"/>
      <c r="BL279" s="86"/>
      <c r="BM279" s="86"/>
      <c r="BN279" s="86"/>
      <c r="BO279" s="86"/>
    </row>
    <row r="280" spans="1:67" ht="14.1" customHeight="1" thickTop="1">
      <c r="B280" s="511" t="s">
        <v>110</v>
      </c>
      <c r="C280" s="508" t="s">
        <v>101</v>
      </c>
      <c r="D280" s="509"/>
      <c r="E280" s="509"/>
      <c r="F280" s="510"/>
      <c r="G280" s="508" t="s">
        <v>102</v>
      </c>
      <c r="H280" s="509"/>
      <c r="I280" s="509"/>
      <c r="J280" s="510"/>
      <c r="K280" s="508" t="s">
        <v>103</v>
      </c>
      <c r="L280" s="509"/>
      <c r="M280" s="509"/>
      <c r="N280" s="510"/>
      <c r="O280" s="508" t="s">
        <v>104</v>
      </c>
      <c r="P280" s="509"/>
      <c r="Q280" s="509"/>
      <c r="R280" s="510"/>
      <c r="S280" s="508" t="s">
        <v>105</v>
      </c>
      <c r="T280" s="509"/>
      <c r="U280" s="509"/>
      <c r="V280" s="510"/>
      <c r="W280" s="508" t="s">
        <v>106</v>
      </c>
      <c r="X280" s="509"/>
      <c r="Y280" s="509"/>
      <c r="Z280" s="510"/>
      <c r="AA280" s="508" t="s">
        <v>107</v>
      </c>
      <c r="AB280" s="509"/>
      <c r="AC280" s="509"/>
      <c r="AD280" s="510"/>
      <c r="AE280" s="508" t="s">
        <v>108</v>
      </c>
      <c r="AF280" s="509"/>
      <c r="AG280" s="509"/>
      <c r="AH280" s="510"/>
      <c r="AI280" s="508" t="s">
        <v>109</v>
      </c>
      <c r="AJ280" s="509"/>
      <c r="AK280" s="509"/>
      <c r="AL280" s="510"/>
      <c r="AM280" s="508" t="s">
        <v>176</v>
      </c>
      <c r="AN280" s="509"/>
      <c r="AO280" s="509"/>
      <c r="AP280" s="510"/>
      <c r="AQ280" s="508" t="s">
        <v>177</v>
      </c>
      <c r="AR280" s="509"/>
      <c r="AS280" s="509"/>
      <c r="AT280" s="510"/>
      <c r="AU280" s="508" t="s">
        <v>178</v>
      </c>
      <c r="AV280" s="509"/>
      <c r="AW280" s="509"/>
      <c r="AX280" s="510"/>
      <c r="AY280" s="514" t="s">
        <v>276</v>
      </c>
      <c r="AZ280" s="515"/>
      <c r="BA280" s="515"/>
      <c r="BB280" s="516"/>
      <c r="BC280" s="525" t="s">
        <v>211</v>
      </c>
      <c r="BD280" s="526"/>
      <c r="BE280" s="526"/>
      <c r="BF280" s="527"/>
    </row>
    <row r="281" spans="1:67" s="60" customFormat="1" ht="45">
      <c r="B281" s="512"/>
      <c r="C281" s="414" t="s">
        <v>100</v>
      </c>
      <c r="D281" s="415" t="s">
        <v>207</v>
      </c>
      <c r="E281" s="415" t="s">
        <v>99</v>
      </c>
      <c r="F281" s="416" t="s">
        <v>98</v>
      </c>
      <c r="G281" s="414" t="s">
        <v>100</v>
      </c>
      <c r="H281" s="415" t="s">
        <v>207</v>
      </c>
      <c r="I281" s="415" t="s">
        <v>99</v>
      </c>
      <c r="J281" s="416" t="s">
        <v>98</v>
      </c>
      <c r="K281" s="414" t="s">
        <v>100</v>
      </c>
      <c r="L281" s="415" t="s">
        <v>207</v>
      </c>
      <c r="M281" s="415" t="s">
        <v>99</v>
      </c>
      <c r="N281" s="416" t="s">
        <v>98</v>
      </c>
      <c r="O281" s="414" t="s">
        <v>100</v>
      </c>
      <c r="P281" s="415" t="s">
        <v>207</v>
      </c>
      <c r="Q281" s="415" t="s">
        <v>99</v>
      </c>
      <c r="R281" s="416" t="s">
        <v>98</v>
      </c>
      <c r="S281" s="414" t="s">
        <v>100</v>
      </c>
      <c r="T281" s="415" t="s">
        <v>207</v>
      </c>
      <c r="U281" s="415" t="s">
        <v>99</v>
      </c>
      <c r="V281" s="416" t="s">
        <v>98</v>
      </c>
      <c r="W281" s="414" t="s">
        <v>100</v>
      </c>
      <c r="X281" s="415" t="s">
        <v>207</v>
      </c>
      <c r="Y281" s="415" t="s">
        <v>99</v>
      </c>
      <c r="Z281" s="416" t="s">
        <v>98</v>
      </c>
      <c r="AA281" s="414" t="s">
        <v>100</v>
      </c>
      <c r="AB281" s="415" t="s">
        <v>207</v>
      </c>
      <c r="AC281" s="415" t="s">
        <v>99</v>
      </c>
      <c r="AD281" s="416" t="s">
        <v>98</v>
      </c>
      <c r="AE281" s="414" t="s">
        <v>100</v>
      </c>
      <c r="AF281" s="415" t="s">
        <v>207</v>
      </c>
      <c r="AG281" s="415" t="s">
        <v>99</v>
      </c>
      <c r="AH281" s="416" t="s">
        <v>98</v>
      </c>
      <c r="AI281" s="414" t="s">
        <v>100</v>
      </c>
      <c r="AJ281" s="415" t="s">
        <v>207</v>
      </c>
      <c r="AK281" s="415" t="s">
        <v>99</v>
      </c>
      <c r="AL281" s="416" t="s">
        <v>98</v>
      </c>
      <c r="AM281" s="414" t="s">
        <v>100</v>
      </c>
      <c r="AN281" s="415" t="s">
        <v>207</v>
      </c>
      <c r="AO281" s="415" t="s">
        <v>99</v>
      </c>
      <c r="AP281" s="416" t="s">
        <v>98</v>
      </c>
      <c r="AQ281" s="414" t="s">
        <v>100</v>
      </c>
      <c r="AR281" s="415" t="s">
        <v>207</v>
      </c>
      <c r="AS281" s="415" t="s">
        <v>99</v>
      </c>
      <c r="AT281" s="416" t="s">
        <v>98</v>
      </c>
      <c r="AU281" s="414" t="s">
        <v>100</v>
      </c>
      <c r="AV281" s="415" t="s">
        <v>207</v>
      </c>
      <c r="AW281" s="415" t="s">
        <v>99</v>
      </c>
      <c r="AX281" s="417" t="s">
        <v>98</v>
      </c>
      <c r="AY281" s="418" t="s">
        <v>212</v>
      </c>
      <c r="AZ281" s="419" t="s">
        <v>213</v>
      </c>
      <c r="BA281" s="419" t="s">
        <v>214</v>
      </c>
      <c r="BB281" s="420" t="s">
        <v>239</v>
      </c>
      <c r="BC281" s="528" t="s">
        <v>212</v>
      </c>
      <c r="BD281" s="529" t="s">
        <v>213</v>
      </c>
      <c r="BE281" s="529" t="s">
        <v>214</v>
      </c>
      <c r="BF281" s="530" t="s">
        <v>239</v>
      </c>
    </row>
    <row r="282" spans="1:67" s="60" customFormat="1" ht="30.75" thickBot="1">
      <c r="B282" s="421"/>
      <c r="C282" s="422"/>
      <c r="D282" s="423"/>
      <c r="E282" s="424"/>
      <c r="F282" s="425"/>
      <c r="G282" s="422"/>
      <c r="H282" s="423"/>
      <c r="I282" s="424"/>
      <c r="J282" s="425"/>
      <c r="K282" s="422"/>
      <c r="L282" s="423"/>
      <c r="M282" s="424"/>
      <c r="N282" s="425"/>
      <c r="O282" s="422"/>
      <c r="P282" s="423"/>
      <c r="Q282" s="424"/>
      <c r="R282" s="425"/>
      <c r="S282" s="422"/>
      <c r="T282" s="423"/>
      <c r="U282" s="424"/>
      <c r="V282" s="425"/>
      <c r="W282" s="422"/>
      <c r="X282" s="423"/>
      <c r="Y282" s="424"/>
      <c r="Z282" s="425"/>
      <c r="AA282" s="422"/>
      <c r="AB282" s="423"/>
      <c r="AC282" s="424"/>
      <c r="AD282" s="425"/>
      <c r="AE282" s="422"/>
      <c r="AF282" s="423"/>
      <c r="AG282" s="424"/>
      <c r="AH282" s="425"/>
      <c r="AI282" s="422"/>
      <c r="AJ282" s="423"/>
      <c r="AK282" s="424"/>
      <c r="AL282" s="425"/>
      <c r="AM282" s="422"/>
      <c r="AN282" s="423"/>
      <c r="AO282" s="424"/>
      <c r="AP282" s="425"/>
      <c r="AQ282" s="422"/>
      <c r="AR282" s="423"/>
      <c r="AS282" s="424"/>
      <c r="AT282" s="425"/>
      <c r="AU282" s="422"/>
      <c r="AV282" s="423"/>
      <c r="AW282" s="424"/>
      <c r="AX282" s="426"/>
      <c r="AY282" s="427" t="s">
        <v>257</v>
      </c>
      <c r="AZ282" s="428" t="s">
        <v>258</v>
      </c>
      <c r="BA282" s="428" t="s">
        <v>259</v>
      </c>
      <c r="BB282" s="429" t="s">
        <v>260</v>
      </c>
      <c r="BC282" s="531" t="s">
        <v>257</v>
      </c>
      <c r="BD282" s="532" t="s">
        <v>258</v>
      </c>
      <c r="BE282" s="532" t="s">
        <v>259</v>
      </c>
      <c r="BF282" s="533" t="s">
        <v>260</v>
      </c>
    </row>
    <row r="283" spans="1:67" s="122" customFormat="1">
      <c r="B283" s="269" t="s">
        <v>97</v>
      </c>
      <c r="C283" s="184">
        <f>SUM(C284,C288,C292,C295)</f>
        <v>131</v>
      </c>
      <c r="D283" s="173">
        <f>SUM(D284,D288,D292,D295)</f>
        <v>87</v>
      </c>
      <c r="E283" s="123">
        <f>SUM(E284,E288,E292,E295)</f>
        <v>830.5</v>
      </c>
      <c r="F283" s="185">
        <f>IFERROR(E283/D283,0)</f>
        <v>9.5459770114942533</v>
      </c>
      <c r="G283" s="184">
        <f>SUM(G284,G288,G292,G295)</f>
        <v>131</v>
      </c>
      <c r="H283" s="173">
        <f>SUM(H284,H288,H292,H295)</f>
        <v>78</v>
      </c>
      <c r="I283" s="123">
        <f>SUM(I284,I288,I292,I295)</f>
        <v>672.5</v>
      </c>
      <c r="J283" s="185">
        <f>IFERROR(I283/H283,0)</f>
        <v>8.6217948717948723</v>
      </c>
      <c r="K283" s="184">
        <f>SUM(K284,K288,K292,K295)</f>
        <v>132</v>
      </c>
      <c r="L283" s="173">
        <f>SUM(L284,L288,L292,L295)</f>
        <v>71</v>
      </c>
      <c r="M283" s="123">
        <f>SUM(M284,M288,M292,M295)</f>
        <v>485.5</v>
      </c>
      <c r="N283" s="185">
        <f>IFERROR(M283/L283,0)</f>
        <v>6.8380281690140849</v>
      </c>
      <c r="O283" s="184">
        <f>SUM(O284,O288,O292,O295)</f>
        <v>131</v>
      </c>
      <c r="P283" s="173">
        <f>SUM(P284,P288,P292,P295)</f>
        <v>82</v>
      </c>
      <c r="Q283" s="123">
        <f>SUM(Q284,Q288,Q292,Q295)</f>
        <v>551</v>
      </c>
      <c r="R283" s="185">
        <f>IFERROR(Q283/P283,0)</f>
        <v>6.7195121951219514</v>
      </c>
      <c r="S283" s="184">
        <f>SUM(S284,S288,S292,S295)</f>
        <v>130</v>
      </c>
      <c r="T283" s="173">
        <f>SUM(T284,T288,T292,T295)</f>
        <v>76</v>
      </c>
      <c r="U283" s="123">
        <f>SUM(U284,U288,U292,U295)</f>
        <v>462</v>
      </c>
      <c r="V283" s="185">
        <f>IFERROR(U283/T283,0)</f>
        <v>6.0789473684210522</v>
      </c>
      <c r="W283" s="184">
        <f>SUM(W284,W288,W292,W295)</f>
        <v>130</v>
      </c>
      <c r="X283" s="173">
        <f>SUM(X284,X288,X292,X295)</f>
        <v>79</v>
      </c>
      <c r="Y283" s="123">
        <f>SUM(Y284,Y288,Y292,Y295)</f>
        <v>704</v>
      </c>
      <c r="Z283" s="185">
        <f>IFERROR(Y283/X283,0)</f>
        <v>8.9113924050632907</v>
      </c>
      <c r="AA283" s="184">
        <f>SUM(AA284,AA288,AA292,AA295)</f>
        <v>130</v>
      </c>
      <c r="AB283" s="173">
        <f>SUM(AB284,AB288,AB292,AB295)</f>
        <v>96</v>
      </c>
      <c r="AC283" s="123">
        <f>SUM(AC284,AC288,AC292,AC295)</f>
        <v>912</v>
      </c>
      <c r="AD283" s="185">
        <f>IFERROR(AC283/AB283,0)</f>
        <v>9.5</v>
      </c>
      <c r="AE283" s="184">
        <f>SUM(AE284,AE288,AE292,AE295)</f>
        <v>131</v>
      </c>
      <c r="AF283" s="173">
        <f>SUM(AF284,AF288,AF292,AF295)</f>
        <v>84</v>
      </c>
      <c r="AG283" s="123">
        <f>SUM(AG284,AG288,AG292,AG295)</f>
        <v>1023</v>
      </c>
      <c r="AH283" s="185">
        <f>IFERROR(AG283/AF283,0)</f>
        <v>12.178571428571429</v>
      </c>
      <c r="AI283" s="184">
        <f>SUM(AI284,AI288,AI292,AI295)</f>
        <v>130</v>
      </c>
      <c r="AJ283" s="173">
        <f>SUM(AJ284,AJ288,AJ292,AJ295)</f>
        <v>89</v>
      </c>
      <c r="AK283" s="123">
        <f>SUM(AK284,AK288,AK292,AK295)</f>
        <v>1465</v>
      </c>
      <c r="AL283" s="185">
        <f>IFERROR(AK283/AJ283,0)</f>
        <v>16.460674157303369</v>
      </c>
      <c r="AM283" s="184">
        <f>SUM(AM284,AM288,AM292,AM295)</f>
        <v>130</v>
      </c>
      <c r="AN283" s="123">
        <f>SUM(AN284,AN288,AN292,AN295)</f>
        <v>95</v>
      </c>
      <c r="AO283" s="123">
        <f>SUM(AO284,AO288,AO292,AO295)</f>
        <v>1349.5</v>
      </c>
      <c r="AP283" s="185">
        <f>IFERROR(AO283/AN283,0)</f>
        <v>14.205263157894738</v>
      </c>
      <c r="AQ283" s="184">
        <f>SUM(AQ284,AQ288,AQ292,AQ295)</f>
        <v>130</v>
      </c>
      <c r="AR283" s="123">
        <f>SUM(AR284,AR288,AR292,AR295)</f>
        <v>87</v>
      </c>
      <c r="AS283" s="123">
        <f>SUM(AS284,AS288,AS292,AS295)</f>
        <v>1001</v>
      </c>
      <c r="AT283" s="185">
        <f>IFERROR(AS283/AR283,0)</f>
        <v>11.505747126436782</v>
      </c>
      <c r="AU283" s="184">
        <f>SUM(AU284,AU288,AU292,AU295)</f>
        <v>131</v>
      </c>
      <c r="AV283" s="123">
        <f>SUM(AV284,AV288,AV292,AV295)</f>
        <v>74</v>
      </c>
      <c r="AW283" s="123">
        <f>SUM(AW284,AW288,AW292,AW295)</f>
        <v>486</v>
      </c>
      <c r="AX283" s="208">
        <f>IFERROR(AW283/AV283,0)</f>
        <v>6.5675675675675675</v>
      </c>
      <c r="AY283" s="300">
        <f t="shared" ref="AY283:BA346" si="321">SUM(C283,G283,K283)</f>
        <v>394</v>
      </c>
      <c r="AZ283" s="301">
        <f t="shared" si="321"/>
        <v>236</v>
      </c>
      <c r="BA283" s="301">
        <f t="shared" si="321"/>
        <v>1988.5</v>
      </c>
      <c r="BB283" s="313">
        <f>IFERROR(BA283/AZ283,0)</f>
        <v>8.4258474576271194</v>
      </c>
      <c r="BC283" s="534">
        <f t="shared" ref="BC283:BC346" si="322">SUM(C283,G283,K283,O283,S283,W283,AA283,AE283,AI283,AM283,AQ283,AU283)</f>
        <v>1567</v>
      </c>
      <c r="BD283" s="535">
        <f t="shared" ref="BD283:BD346" si="323">SUM(D283,H283,L283,P283,T283,X283,AB283,AF283,AJ283,AN283,AR283,AV283)</f>
        <v>998</v>
      </c>
      <c r="BE283" s="535">
        <f t="shared" ref="BE283:BE346" si="324">SUM(E283,I283,M283,Q283,U283,Y283,AC283,AG283,AK283,AO283,AS283,AW283)</f>
        <v>9942</v>
      </c>
      <c r="BF283" s="536">
        <f>IFERROR(BE283/BD283,0)</f>
        <v>9.96192384769539</v>
      </c>
    </row>
    <row r="284" spans="1:67" s="76" customFormat="1" ht="14.1" customHeight="1" outlineLevel="1">
      <c r="B284" s="270" t="s">
        <v>35</v>
      </c>
      <c r="C284" s="249">
        <f>SUM(C285:C287)</f>
        <v>31</v>
      </c>
      <c r="D284" s="250">
        <f>SUM(D285:D287)</f>
        <v>28</v>
      </c>
      <c r="E284" s="90">
        <f>SUM(E285:E287)</f>
        <v>316</v>
      </c>
      <c r="F284" s="187">
        <f t="shared" ref="F284:F301" si="325">IFERROR(E284/D284,0)</f>
        <v>11.285714285714286</v>
      </c>
      <c r="G284" s="249">
        <f>SUM(G285:G287)</f>
        <v>31</v>
      </c>
      <c r="H284" s="250">
        <f>SUM(H285:H287)</f>
        <v>27</v>
      </c>
      <c r="I284" s="90">
        <f>SUM(I285:I287)</f>
        <v>196</v>
      </c>
      <c r="J284" s="187">
        <f t="shared" ref="J284:J301" si="326">IFERROR(I284/H284,0)</f>
        <v>7.2592592592592595</v>
      </c>
      <c r="K284" s="249">
        <f>SUM(K285:K287)</f>
        <v>31</v>
      </c>
      <c r="L284" s="250">
        <f>SUM(L285:L287)</f>
        <v>27</v>
      </c>
      <c r="M284" s="90">
        <f>SUM(M285:M287)</f>
        <v>192</v>
      </c>
      <c r="N284" s="187">
        <f t="shared" ref="N284:N301" si="327">IFERROR(M284/L284,0)</f>
        <v>7.1111111111111107</v>
      </c>
      <c r="O284" s="249">
        <f>SUM(O285:O287)</f>
        <v>31</v>
      </c>
      <c r="P284" s="250">
        <f>SUM(P285:P287)</f>
        <v>27</v>
      </c>
      <c r="Q284" s="90">
        <f>SUM(Q285:Q287)</f>
        <v>248</v>
      </c>
      <c r="R284" s="187">
        <f t="shared" ref="R284:R301" si="328">IFERROR(Q284/P284,0)</f>
        <v>9.1851851851851851</v>
      </c>
      <c r="S284" s="249">
        <f>SUM(S285:S287)</f>
        <v>31</v>
      </c>
      <c r="T284" s="250">
        <f>SUM(T285:T287)</f>
        <v>26</v>
      </c>
      <c r="U284" s="90">
        <f>SUM(U285:U287)</f>
        <v>168</v>
      </c>
      <c r="V284" s="187">
        <f t="shared" ref="V284:V301" si="329">IFERROR(U284/T284,0)</f>
        <v>6.4615384615384617</v>
      </c>
      <c r="W284" s="249">
        <f>SUM(W285:W287)</f>
        <v>31</v>
      </c>
      <c r="X284" s="250">
        <f>SUM(X285:X287)</f>
        <v>26</v>
      </c>
      <c r="Y284" s="90">
        <f>SUM(Y285:Y287)</f>
        <v>270.5</v>
      </c>
      <c r="Z284" s="187">
        <f t="shared" ref="Z284:Z301" si="330">IFERROR(Y284/X284,0)</f>
        <v>10.403846153846153</v>
      </c>
      <c r="AA284" s="249">
        <f>SUM(AA285:AA287)</f>
        <v>31</v>
      </c>
      <c r="AB284" s="250">
        <f>SUM(AB285:AB287)</f>
        <v>27</v>
      </c>
      <c r="AC284" s="90">
        <f>SUM(AC285:AC287)</f>
        <v>285</v>
      </c>
      <c r="AD284" s="187">
        <f t="shared" ref="AD284:AD301" si="331">IFERROR(AC284/AB284,0)</f>
        <v>10.555555555555555</v>
      </c>
      <c r="AE284" s="249">
        <f>SUM(AE285:AE287)</f>
        <v>31</v>
      </c>
      <c r="AF284" s="250">
        <f>SUM(AF285:AF287)</f>
        <v>26</v>
      </c>
      <c r="AG284" s="90">
        <f>SUM(AG285:AG287)</f>
        <v>192</v>
      </c>
      <c r="AH284" s="187">
        <f t="shared" ref="AH284:AH301" si="332">IFERROR(AG284/AF284,0)</f>
        <v>7.384615384615385</v>
      </c>
      <c r="AI284" s="249">
        <f>SUM(AI285:AI287)</f>
        <v>31</v>
      </c>
      <c r="AJ284" s="250">
        <f>SUM(AJ285:AJ287)</f>
        <v>26</v>
      </c>
      <c r="AK284" s="90">
        <f>SUM(AK285:AK287)</f>
        <v>281.5</v>
      </c>
      <c r="AL284" s="187">
        <f t="shared" ref="AL284:AL301" si="333">IFERROR(AK284/AJ284,0)</f>
        <v>10.826923076923077</v>
      </c>
      <c r="AM284" s="249">
        <f>SUM(AM285:AM287)</f>
        <v>31</v>
      </c>
      <c r="AN284" s="250">
        <f>SUM(AN285:AN287)</f>
        <v>26</v>
      </c>
      <c r="AO284" s="90">
        <f>SUM(AO285:AO287)</f>
        <v>216.5</v>
      </c>
      <c r="AP284" s="187">
        <f t="shared" ref="AP284:AP301" si="334">IFERROR(AO284/AN284,0)</f>
        <v>8.3269230769230766</v>
      </c>
      <c r="AQ284" s="249">
        <f>SUM(AQ285:AQ287)</f>
        <v>31</v>
      </c>
      <c r="AR284" s="250">
        <f>SUM(AR285:AR287)</f>
        <v>25</v>
      </c>
      <c r="AS284" s="90">
        <f>SUM(AS285:AS287)</f>
        <v>163.5</v>
      </c>
      <c r="AT284" s="187">
        <f t="shared" ref="AT284:AT301" si="335">IFERROR(AS284/AR284,0)</f>
        <v>6.54</v>
      </c>
      <c r="AU284" s="186">
        <f>SUM(AU285:AU287)</f>
        <v>31</v>
      </c>
      <c r="AV284" s="90">
        <f>SUM(AV285:AV287)</f>
        <v>23</v>
      </c>
      <c r="AW284" s="90">
        <f>SUM(AW285:AW287)</f>
        <v>111</v>
      </c>
      <c r="AX284" s="209">
        <f t="shared" ref="AX284:AX301" si="336">IFERROR(AW284/AV284,0)</f>
        <v>4.8260869565217392</v>
      </c>
      <c r="AY284" s="302">
        <f t="shared" si="321"/>
        <v>93</v>
      </c>
      <c r="AZ284" s="303">
        <f t="shared" si="321"/>
        <v>82</v>
      </c>
      <c r="BA284" s="303">
        <f t="shared" si="321"/>
        <v>704</v>
      </c>
      <c r="BB284" s="314">
        <f t="shared" ref="BB284:BB347" si="337">IFERROR(BA284/AZ284,0)</f>
        <v>8.5853658536585371</v>
      </c>
      <c r="BC284" s="537">
        <f t="shared" si="322"/>
        <v>372</v>
      </c>
      <c r="BD284" s="538">
        <f t="shared" si="323"/>
        <v>314</v>
      </c>
      <c r="BE284" s="538">
        <f t="shared" si="324"/>
        <v>2640</v>
      </c>
      <c r="BF284" s="539">
        <f t="shared" ref="BF284:BF347" si="338">IFERROR(BE284/BD284,0)</f>
        <v>8.4076433121019107</v>
      </c>
    </row>
    <row r="285" spans="1:67" ht="14.1" customHeight="1" outlineLevel="1">
      <c r="B285" s="271" t="s">
        <v>139</v>
      </c>
      <c r="C285" s="188">
        <v>11</v>
      </c>
      <c r="D285" s="175">
        <v>11</v>
      </c>
      <c r="E285" s="91">
        <v>135</v>
      </c>
      <c r="F285" s="189">
        <f t="shared" si="325"/>
        <v>12.272727272727273</v>
      </c>
      <c r="G285" s="188">
        <v>11</v>
      </c>
      <c r="H285" s="175">
        <v>10</v>
      </c>
      <c r="I285" s="91">
        <v>100</v>
      </c>
      <c r="J285" s="189">
        <f t="shared" si="326"/>
        <v>10</v>
      </c>
      <c r="K285" s="188">
        <v>11</v>
      </c>
      <c r="L285" s="175">
        <v>11</v>
      </c>
      <c r="M285" s="91">
        <v>112</v>
      </c>
      <c r="N285" s="189">
        <f t="shared" si="327"/>
        <v>10.181818181818182</v>
      </c>
      <c r="O285" s="188">
        <v>11</v>
      </c>
      <c r="P285" s="175">
        <v>11</v>
      </c>
      <c r="Q285" s="91">
        <v>129</v>
      </c>
      <c r="R285" s="189">
        <f t="shared" si="328"/>
        <v>11.727272727272727</v>
      </c>
      <c r="S285" s="188">
        <v>11</v>
      </c>
      <c r="T285" s="175">
        <v>11</v>
      </c>
      <c r="U285" s="91">
        <f>103.5+1.5</f>
        <v>105</v>
      </c>
      <c r="V285" s="189">
        <f t="shared" si="329"/>
        <v>9.545454545454545</v>
      </c>
      <c r="W285" s="188">
        <v>11</v>
      </c>
      <c r="X285" s="175">
        <v>11</v>
      </c>
      <c r="Y285" s="91">
        <v>183</v>
      </c>
      <c r="Z285" s="189">
        <f t="shared" si="330"/>
        <v>16.636363636363637</v>
      </c>
      <c r="AA285" s="188">
        <v>11</v>
      </c>
      <c r="AB285" s="175">
        <v>11</v>
      </c>
      <c r="AC285" s="257">
        <f>193.5-4</f>
        <v>189.5</v>
      </c>
      <c r="AD285" s="189">
        <f t="shared" si="331"/>
        <v>17.227272727272727</v>
      </c>
      <c r="AE285" s="188">
        <v>11</v>
      </c>
      <c r="AF285" s="175">
        <v>11</v>
      </c>
      <c r="AG285" s="91">
        <v>119</v>
      </c>
      <c r="AH285" s="189">
        <f t="shared" si="332"/>
        <v>10.818181818181818</v>
      </c>
      <c r="AI285" s="188">
        <v>11</v>
      </c>
      <c r="AJ285" s="175">
        <v>11</v>
      </c>
      <c r="AK285" s="91">
        <v>196.5</v>
      </c>
      <c r="AL285" s="189">
        <f t="shared" si="333"/>
        <v>17.863636363636363</v>
      </c>
      <c r="AM285" s="188">
        <v>11</v>
      </c>
      <c r="AN285" s="91">
        <v>11</v>
      </c>
      <c r="AO285" s="91">
        <v>107</v>
      </c>
      <c r="AP285" s="189">
        <f t="shared" si="334"/>
        <v>9.7272727272727266</v>
      </c>
      <c r="AQ285" s="188">
        <v>11</v>
      </c>
      <c r="AR285" s="91">
        <v>10</v>
      </c>
      <c r="AS285" s="91">
        <v>81.5</v>
      </c>
      <c r="AT285" s="189">
        <f t="shared" si="335"/>
        <v>8.15</v>
      </c>
      <c r="AU285" s="188">
        <v>11</v>
      </c>
      <c r="AV285" s="91">
        <v>10</v>
      </c>
      <c r="AW285" s="91">
        <v>60</v>
      </c>
      <c r="AX285" s="210">
        <f t="shared" si="336"/>
        <v>6</v>
      </c>
      <c r="AY285" s="304">
        <f t="shared" si="321"/>
        <v>33</v>
      </c>
      <c r="AZ285" s="305">
        <f t="shared" si="321"/>
        <v>32</v>
      </c>
      <c r="BA285" s="305">
        <f t="shared" si="321"/>
        <v>347</v>
      </c>
      <c r="BB285" s="315">
        <f t="shared" si="337"/>
        <v>10.84375</v>
      </c>
      <c r="BC285" s="540">
        <f t="shared" si="322"/>
        <v>132</v>
      </c>
      <c r="BD285" s="541">
        <f t="shared" si="323"/>
        <v>129</v>
      </c>
      <c r="BE285" s="541">
        <f t="shared" si="324"/>
        <v>1517.5</v>
      </c>
      <c r="BF285" s="542">
        <f t="shared" si="338"/>
        <v>11.763565891472869</v>
      </c>
    </row>
    <row r="286" spans="1:67" ht="14.1" customHeight="1" outlineLevel="1">
      <c r="B286" s="271" t="s">
        <v>148</v>
      </c>
      <c r="C286" s="188">
        <v>14</v>
      </c>
      <c r="D286" s="175">
        <v>12</v>
      </c>
      <c r="E286" s="91">
        <v>139</v>
      </c>
      <c r="F286" s="189">
        <f t="shared" si="325"/>
        <v>11.583333333333334</v>
      </c>
      <c r="G286" s="188">
        <v>14</v>
      </c>
      <c r="H286" s="175">
        <v>12</v>
      </c>
      <c r="I286" s="91">
        <v>65</v>
      </c>
      <c r="J286" s="189">
        <f t="shared" si="326"/>
        <v>5.416666666666667</v>
      </c>
      <c r="K286" s="188">
        <v>14</v>
      </c>
      <c r="L286" s="175">
        <v>11</v>
      </c>
      <c r="M286" s="91">
        <v>44</v>
      </c>
      <c r="N286" s="189">
        <f t="shared" si="327"/>
        <v>4</v>
      </c>
      <c r="O286" s="188">
        <v>14</v>
      </c>
      <c r="P286" s="175">
        <v>11</v>
      </c>
      <c r="Q286" s="91">
        <v>78</v>
      </c>
      <c r="R286" s="189">
        <f t="shared" si="328"/>
        <v>7.0909090909090908</v>
      </c>
      <c r="S286" s="188">
        <v>14</v>
      </c>
      <c r="T286" s="175">
        <v>11</v>
      </c>
      <c r="U286" s="91">
        <v>42</v>
      </c>
      <c r="V286" s="189">
        <f t="shared" si="329"/>
        <v>3.8181818181818183</v>
      </c>
      <c r="W286" s="188">
        <v>14</v>
      </c>
      <c r="X286" s="175">
        <v>11</v>
      </c>
      <c r="Y286" s="91">
        <v>60.5</v>
      </c>
      <c r="Z286" s="189">
        <f t="shared" si="330"/>
        <v>5.5</v>
      </c>
      <c r="AA286" s="188">
        <v>14</v>
      </c>
      <c r="AB286" s="175">
        <v>11</v>
      </c>
      <c r="AC286" s="91">
        <v>66.5</v>
      </c>
      <c r="AD286" s="189">
        <f t="shared" si="331"/>
        <v>6.0454545454545459</v>
      </c>
      <c r="AE286" s="188">
        <v>14</v>
      </c>
      <c r="AF286" s="175">
        <v>10</v>
      </c>
      <c r="AG286" s="91">
        <v>42</v>
      </c>
      <c r="AH286" s="189">
        <f t="shared" si="332"/>
        <v>4.2</v>
      </c>
      <c r="AI286" s="188">
        <v>14</v>
      </c>
      <c r="AJ286" s="175">
        <v>10</v>
      </c>
      <c r="AK286" s="91">
        <v>52</v>
      </c>
      <c r="AL286" s="189">
        <f t="shared" si="333"/>
        <v>5.2</v>
      </c>
      <c r="AM286" s="188">
        <v>14</v>
      </c>
      <c r="AN286" s="91">
        <v>10</v>
      </c>
      <c r="AO286" s="91">
        <v>77</v>
      </c>
      <c r="AP286" s="189">
        <f t="shared" si="334"/>
        <v>7.7</v>
      </c>
      <c r="AQ286" s="188">
        <v>14</v>
      </c>
      <c r="AR286" s="91">
        <v>10</v>
      </c>
      <c r="AS286" s="91">
        <v>55</v>
      </c>
      <c r="AT286" s="189">
        <f t="shared" si="335"/>
        <v>5.5</v>
      </c>
      <c r="AU286" s="188">
        <v>14</v>
      </c>
      <c r="AV286" s="91">
        <v>7</v>
      </c>
      <c r="AW286" s="91">
        <v>21</v>
      </c>
      <c r="AX286" s="210">
        <f t="shared" si="336"/>
        <v>3</v>
      </c>
      <c r="AY286" s="304">
        <f t="shared" si="321"/>
        <v>42</v>
      </c>
      <c r="AZ286" s="305">
        <f t="shared" si="321"/>
        <v>35</v>
      </c>
      <c r="BA286" s="305">
        <f t="shared" si="321"/>
        <v>248</v>
      </c>
      <c r="BB286" s="315">
        <f t="shared" si="337"/>
        <v>7.0857142857142854</v>
      </c>
      <c r="BC286" s="540">
        <f t="shared" si="322"/>
        <v>168</v>
      </c>
      <c r="BD286" s="541">
        <f t="shared" si="323"/>
        <v>126</v>
      </c>
      <c r="BE286" s="541">
        <f t="shared" si="324"/>
        <v>742</v>
      </c>
      <c r="BF286" s="542">
        <f t="shared" si="338"/>
        <v>5.8888888888888893</v>
      </c>
    </row>
    <row r="287" spans="1:67" ht="14.1" customHeight="1" outlineLevel="1">
      <c r="B287" s="271" t="s">
        <v>125</v>
      </c>
      <c r="C287" s="188">
        <v>6</v>
      </c>
      <c r="D287" s="175">
        <v>5</v>
      </c>
      <c r="E287" s="91">
        <v>42</v>
      </c>
      <c r="F287" s="189">
        <f t="shared" si="325"/>
        <v>8.4</v>
      </c>
      <c r="G287" s="188">
        <v>6</v>
      </c>
      <c r="H287" s="175">
        <v>5</v>
      </c>
      <c r="I287" s="91">
        <v>31</v>
      </c>
      <c r="J287" s="189">
        <f t="shared" si="326"/>
        <v>6.2</v>
      </c>
      <c r="K287" s="188">
        <v>6</v>
      </c>
      <c r="L287" s="175">
        <v>5</v>
      </c>
      <c r="M287" s="91">
        <v>36</v>
      </c>
      <c r="N287" s="189">
        <f t="shared" si="327"/>
        <v>7.2</v>
      </c>
      <c r="O287" s="188">
        <v>6</v>
      </c>
      <c r="P287" s="175">
        <v>5</v>
      </c>
      <c r="Q287" s="91">
        <v>41</v>
      </c>
      <c r="R287" s="189">
        <f t="shared" si="328"/>
        <v>8.1999999999999993</v>
      </c>
      <c r="S287" s="188">
        <v>6</v>
      </c>
      <c r="T287" s="175">
        <v>4</v>
      </c>
      <c r="U287" s="91">
        <v>21</v>
      </c>
      <c r="V287" s="189">
        <f t="shared" si="329"/>
        <v>5.25</v>
      </c>
      <c r="W287" s="188">
        <v>6</v>
      </c>
      <c r="X287" s="175">
        <v>4</v>
      </c>
      <c r="Y287" s="91">
        <v>27</v>
      </c>
      <c r="Z287" s="189">
        <f t="shared" si="330"/>
        <v>6.75</v>
      </c>
      <c r="AA287" s="188">
        <v>6</v>
      </c>
      <c r="AB287" s="175">
        <v>5</v>
      </c>
      <c r="AC287" s="91">
        <v>29</v>
      </c>
      <c r="AD287" s="189">
        <f t="shared" si="331"/>
        <v>5.8</v>
      </c>
      <c r="AE287" s="188">
        <v>6</v>
      </c>
      <c r="AF287" s="175">
        <v>5</v>
      </c>
      <c r="AG287" s="91">
        <v>31</v>
      </c>
      <c r="AH287" s="189">
        <f t="shared" si="332"/>
        <v>6.2</v>
      </c>
      <c r="AI287" s="188">
        <v>6</v>
      </c>
      <c r="AJ287" s="175">
        <v>5</v>
      </c>
      <c r="AK287" s="91">
        <v>33</v>
      </c>
      <c r="AL287" s="189">
        <f t="shared" si="333"/>
        <v>6.6</v>
      </c>
      <c r="AM287" s="188">
        <v>6</v>
      </c>
      <c r="AN287" s="91">
        <v>5</v>
      </c>
      <c r="AO287" s="91">
        <v>32.5</v>
      </c>
      <c r="AP287" s="189">
        <f t="shared" si="334"/>
        <v>6.5</v>
      </c>
      <c r="AQ287" s="188">
        <v>6</v>
      </c>
      <c r="AR287" s="91">
        <v>5</v>
      </c>
      <c r="AS287" s="91">
        <v>27</v>
      </c>
      <c r="AT287" s="189">
        <f t="shared" si="335"/>
        <v>5.4</v>
      </c>
      <c r="AU287" s="188">
        <v>6</v>
      </c>
      <c r="AV287" s="91">
        <v>6</v>
      </c>
      <c r="AW287" s="91">
        <v>30</v>
      </c>
      <c r="AX287" s="210">
        <f t="shared" si="336"/>
        <v>5</v>
      </c>
      <c r="AY287" s="304">
        <f t="shared" si="321"/>
        <v>18</v>
      </c>
      <c r="AZ287" s="305">
        <f t="shared" si="321"/>
        <v>15</v>
      </c>
      <c r="BA287" s="305">
        <f t="shared" si="321"/>
        <v>109</v>
      </c>
      <c r="BB287" s="315">
        <f t="shared" si="337"/>
        <v>7.2666666666666666</v>
      </c>
      <c r="BC287" s="540">
        <f t="shared" si="322"/>
        <v>72</v>
      </c>
      <c r="BD287" s="541">
        <f t="shared" si="323"/>
        <v>59</v>
      </c>
      <c r="BE287" s="541">
        <f t="shared" si="324"/>
        <v>380.5</v>
      </c>
      <c r="BF287" s="542">
        <f t="shared" si="338"/>
        <v>6.4491525423728815</v>
      </c>
    </row>
    <row r="288" spans="1:67" s="76" customFormat="1" ht="14.1" customHeight="1" outlineLevel="1">
      <c r="B288" s="270" t="s">
        <v>36</v>
      </c>
      <c r="C288" s="186">
        <f>SUM(C289:C291)</f>
        <v>17</v>
      </c>
      <c r="D288" s="174">
        <f>SUM(D289:D291)</f>
        <v>8</v>
      </c>
      <c r="E288" s="90">
        <f>SUM(E289:E291)</f>
        <v>110</v>
      </c>
      <c r="F288" s="187">
        <f t="shared" si="325"/>
        <v>13.75</v>
      </c>
      <c r="G288" s="186">
        <f>SUM(G289:G291)</f>
        <v>17</v>
      </c>
      <c r="H288" s="174">
        <f>SUM(H289:H291)</f>
        <v>7</v>
      </c>
      <c r="I288" s="90">
        <f>SUM(I289:I291)</f>
        <v>64.5</v>
      </c>
      <c r="J288" s="187">
        <f t="shared" si="326"/>
        <v>9.2142857142857135</v>
      </c>
      <c r="K288" s="186">
        <f>SUM(K289:K291)</f>
        <v>17</v>
      </c>
      <c r="L288" s="174">
        <f>SUM(L289:L291)</f>
        <v>8</v>
      </c>
      <c r="M288" s="90">
        <f>SUM(M289:M291)</f>
        <v>99.5</v>
      </c>
      <c r="N288" s="187">
        <f t="shared" si="327"/>
        <v>12.4375</v>
      </c>
      <c r="O288" s="186">
        <f>SUM(O289:O291)</f>
        <v>17</v>
      </c>
      <c r="P288" s="174">
        <f>SUM(P289:P291)</f>
        <v>7</v>
      </c>
      <c r="Q288" s="90">
        <f>SUM(Q289:Q291)</f>
        <v>34</v>
      </c>
      <c r="R288" s="187">
        <f t="shared" si="328"/>
        <v>4.8571428571428568</v>
      </c>
      <c r="S288" s="186">
        <f>SUM(S289:S291)</f>
        <v>16</v>
      </c>
      <c r="T288" s="174">
        <v>4</v>
      </c>
      <c r="U288" s="90">
        <f>SUM(U289:U291)</f>
        <v>51</v>
      </c>
      <c r="V288" s="187">
        <f t="shared" si="329"/>
        <v>12.75</v>
      </c>
      <c r="W288" s="186">
        <f>SUM(W289:W291)</f>
        <v>16</v>
      </c>
      <c r="X288" s="174">
        <v>7</v>
      </c>
      <c r="Y288" s="90">
        <f>SUM(Y289:Y291)</f>
        <v>36</v>
      </c>
      <c r="Z288" s="187">
        <f t="shared" si="330"/>
        <v>5.1428571428571432</v>
      </c>
      <c r="AA288" s="186">
        <f>SUM(AA289:AA291)</f>
        <v>16</v>
      </c>
      <c r="AB288" s="174">
        <v>8</v>
      </c>
      <c r="AC288" s="90">
        <f>SUM(AC289:AC291)</f>
        <v>61.5</v>
      </c>
      <c r="AD288" s="187">
        <f t="shared" si="331"/>
        <v>7.6875</v>
      </c>
      <c r="AE288" s="186">
        <f>SUM(AE289:AE291)</f>
        <v>16</v>
      </c>
      <c r="AF288" s="174">
        <v>3</v>
      </c>
      <c r="AG288" s="90">
        <f>SUM(AG289:AG291)</f>
        <v>17.5</v>
      </c>
      <c r="AH288" s="187">
        <f t="shared" si="332"/>
        <v>5.833333333333333</v>
      </c>
      <c r="AI288" s="186">
        <f>SUM(AI289:AI291)</f>
        <v>15</v>
      </c>
      <c r="AJ288" s="174">
        <v>6</v>
      </c>
      <c r="AK288" s="90">
        <f>SUM(AK289:AK291)</f>
        <v>40</v>
      </c>
      <c r="AL288" s="187">
        <f t="shared" si="333"/>
        <v>6.666666666666667</v>
      </c>
      <c r="AM288" s="186">
        <f>SUM(AM289:AM291)</f>
        <v>15</v>
      </c>
      <c r="AN288" s="90">
        <v>3</v>
      </c>
      <c r="AO288" s="90">
        <f>SUM(AO289:AO291)</f>
        <v>19</v>
      </c>
      <c r="AP288" s="187">
        <f t="shared" si="334"/>
        <v>6.333333333333333</v>
      </c>
      <c r="AQ288" s="186">
        <f>SUM(AQ289:AQ291)</f>
        <v>15</v>
      </c>
      <c r="AR288" s="90">
        <f>SUM(AR289:AR291)</f>
        <v>3</v>
      </c>
      <c r="AS288" s="90">
        <f>SUM(AS289:AS291)</f>
        <v>17</v>
      </c>
      <c r="AT288" s="187">
        <f t="shared" si="335"/>
        <v>5.666666666666667</v>
      </c>
      <c r="AU288" s="186">
        <f>SUM(AU289:AU291)</f>
        <v>15</v>
      </c>
      <c r="AV288" s="90">
        <f>SUM(AV289:AV291)</f>
        <v>5</v>
      </c>
      <c r="AW288" s="90">
        <f>SUM(AW289:AW291)</f>
        <v>50.5</v>
      </c>
      <c r="AX288" s="209">
        <f t="shared" si="336"/>
        <v>10.1</v>
      </c>
      <c r="AY288" s="302">
        <f t="shared" si="321"/>
        <v>51</v>
      </c>
      <c r="AZ288" s="303">
        <f t="shared" si="321"/>
        <v>23</v>
      </c>
      <c r="BA288" s="303">
        <f t="shared" si="321"/>
        <v>274</v>
      </c>
      <c r="BB288" s="314">
        <f t="shared" si="337"/>
        <v>11.913043478260869</v>
      </c>
      <c r="BC288" s="537">
        <f t="shared" si="322"/>
        <v>192</v>
      </c>
      <c r="BD288" s="538">
        <f t="shared" si="323"/>
        <v>69</v>
      </c>
      <c r="BE288" s="538">
        <f t="shared" si="324"/>
        <v>600.5</v>
      </c>
      <c r="BF288" s="539">
        <f t="shared" si="338"/>
        <v>8.7028985507246368</v>
      </c>
    </row>
    <row r="289" spans="2:58" ht="14.1" customHeight="1" outlineLevel="1">
      <c r="B289" s="271" t="s">
        <v>240</v>
      </c>
      <c r="C289" s="188">
        <v>6</v>
      </c>
      <c r="D289" s="175">
        <v>2</v>
      </c>
      <c r="E289" s="91">
        <v>13.5</v>
      </c>
      <c r="F289" s="189">
        <f t="shared" si="325"/>
        <v>6.75</v>
      </c>
      <c r="G289" s="188">
        <v>6</v>
      </c>
      <c r="H289" s="175">
        <v>1</v>
      </c>
      <c r="I289" s="91">
        <v>9</v>
      </c>
      <c r="J289" s="189">
        <f t="shared" si="326"/>
        <v>9</v>
      </c>
      <c r="K289" s="188">
        <v>6</v>
      </c>
      <c r="L289" s="175">
        <v>3</v>
      </c>
      <c r="M289" s="91">
        <v>21</v>
      </c>
      <c r="N289" s="189">
        <f t="shared" si="327"/>
        <v>7</v>
      </c>
      <c r="O289" s="188">
        <v>6</v>
      </c>
      <c r="P289" s="175">
        <v>3</v>
      </c>
      <c r="Q289" s="91">
        <v>12</v>
      </c>
      <c r="R289" s="189">
        <f t="shared" si="328"/>
        <v>4</v>
      </c>
      <c r="S289" s="188">
        <v>5</v>
      </c>
      <c r="T289" s="175">
        <v>1</v>
      </c>
      <c r="U289" s="91">
        <v>9</v>
      </c>
      <c r="V289" s="189">
        <f t="shared" si="329"/>
        <v>9</v>
      </c>
      <c r="W289" s="188">
        <v>5</v>
      </c>
      <c r="X289" s="175">
        <v>3</v>
      </c>
      <c r="Y289" s="91">
        <v>11</v>
      </c>
      <c r="Z289" s="189">
        <f t="shared" si="330"/>
        <v>3.6666666666666665</v>
      </c>
      <c r="AA289" s="188">
        <v>5</v>
      </c>
      <c r="AB289" s="175">
        <v>4</v>
      </c>
      <c r="AC289" s="91">
        <v>30.5</v>
      </c>
      <c r="AD289" s="189">
        <f t="shared" si="331"/>
        <v>7.625</v>
      </c>
      <c r="AE289" s="188">
        <v>5</v>
      </c>
      <c r="AF289" s="175">
        <v>2</v>
      </c>
      <c r="AG289" s="91">
        <v>14.5</v>
      </c>
      <c r="AH289" s="189">
        <f t="shared" si="332"/>
        <v>7.25</v>
      </c>
      <c r="AI289" s="188">
        <v>5</v>
      </c>
      <c r="AJ289" s="175">
        <v>3</v>
      </c>
      <c r="AK289" s="91">
        <v>15</v>
      </c>
      <c r="AL289" s="189">
        <f t="shared" si="333"/>
        <v>5</v>
      </c>
      <c r="AM289" s="188">
        <v>5</v>
      </c>
      <c r="AN289" s="91">
        <v>2</v>
      </c>
      <c r="AO289" s="91">
        <v>17</v>
      </c>
      <c r="AP289" s="189">
        <f t="shared" si="334"/>
        <v>8.5</v>
      </c>
      <c r="AQ289" s="188">
        <v>5</v>
      </c>
      <c r="AR289" s="91">
        <v>1</v>
      </c>
      <c r="AS289" s="91">
        <v>9</v>
      </c>
      <c r="AT289" s="189">
        <f t="shared" si="335"/>
        <v>9</v>
      </c>
      <c r="AU289" s="188">
        <v>5</v>
      </c>
      <c r="AV289" s="91">
        <v>2</v>
      </c>
      <c r="AW289" s="91">
        <v>9.5</v>
      </c>
      <c r="AX289" s="210">
        <f t="shared" si="336"/>
        <v>4.75</v>
      </c>
      <c r="AY289" s="304">
        <f t="shared" si="321"/>
        <v>18</v>
      </c>
      <c r="AZ289" s="305">
        <f t="shared" si="321"/>
        <v>6</v>
      </c>
      <c r="BA289" s="305">
        <f t="shared" si="321"/>
        <v>43.5</v>
      </c>
      <c r="BB289" s="315">
        <f t="shared" si="337"/>
        <v>7.25</v>
      </c>
      <c r="BC289" s="540">
        <f t="shared" si="322"/>
        <v>64</v>
      </c>
      <c r="BD289" s="541">
        <f t="shared" si="323"/>
        <v>27</v>
      </c>
      <c r="BE289" s="541">
        <f t="shared" si="324"/>
        <v>171</v>
      </c>
      <c r="BF289" s="542">
        <f t="shared" si="338"/>
        <v>6.333333333333333</v>
      </c>
    </row>
    <row r="290" spans="2:58" ht="14.1" customHeight="1" outlineLevel="1">
      <c r="B290" s="271" t="s">
        <v>241</v>
      </c>
      <c r="C290" s="188">
        <v>5</v>
      </c>
      <c r="D290" s="175">
        <v>1</v>
      </c>
      <c r="E290" s="91">
        <v>2.5</v>
      </c>
      <c r="F290" s="189">
        <f>IFERROR(E290/D290,0)</f>
        <v>2.5</v>
      </c>
      <c r="G290" s="188">
        <v>5</v>
      </c>
      <c r="H290" s="175">
        <v>3</v>
      </c>
      <c r="I290" s="91">
        <v>11.5</v>
      </c>
      <c r="J290" s="189">
        <f t="shared" si="326"/>
        <v>3.8333333333333335</v>
      </c>
      <c r="K290" s="188">
        <v>5</v>
      </c>
      <c r="L290" s="175">
        <v>1</v>
      </c>
      <c r="M290" s="91">
        <v>12</v>
      </c>
      <c r="N290" s="189">
        <f t="shared" si="327"/>
        <v>12</v>
      </c>
      <c r="O290" s="188">
        <v>5</v>
      </c>
      <c r="P290" s="175">
        <v>1</v>
      </c>
      <c r="Q290" s="91">
        <v>2</v>
      </c>
      <c r="R290" s="189">
        <f t="shared" si="328"/>
        <v>2</v>
      </c>
      <c r="S290" s="188">
        <v>5</v>
      </c>
      <c r="T290" s="175">
        <v>1</v>
      </c>
      <c r="U290" s="91">
        <v>2.5</v>
      </c>
      <c r="V290" s="189">
        <f t="shared" si="329"/>
        <v>2.5</v>
      </c>
      <c r="W290" s="188">
        <v>5</v>
      </c>
      <c r="X290" s="175">
        <v>0</v>
      </c>
      <c r="Y290" s="91">
        <v>0</v>
      </c>
      <c r="Z290" s="189">
        <f t="shared" si="330"/>
        <v>0</v>
      </c>
      <c r="AA290" s="188">
        <v>5</v>
      </c>
      <c r="AB290" s="175">
        <v>2</v>
      </c>
      <c r="AC290" s="91">
        <v>19.5</v>
      </c>
      <c r="AD290" s="189">
        <f t="shared" si="331"/>
        <v>9.75</v>
      </c>
      <c r="AE290" s="188">
        <v>5</v>
      </c>
      <c r="AF290" s="175">
        <v>1</v>
      </c>
      <c r="AG290" s="91">
        <v>3</v>
      </c>
      <c r="AH290" s="189">
        <f t="shared" si="332"/>
        <v>3</v>
      </c>
      <c r="AI290" s="188">
        <v>4</v>
      </c>
      <c r="AJ290" s="175">
        <v>1</v>
      </c>
      <c r="AK290" s="91">
        <v>9</v>
      </c>
      <c r="AL290" s="189">
        <f t="shared" si="333"/>
        <v>9</v>
      </c>
      <c r="AM290" s="188">
        <v>4</v>
      </c>
      <c r="AN290" s="91">
        <v>1</v>
      </c>
      <c r="AO290" s="91">
        <v>2</v>
      </c>
      <c r="AP290" s="189">
        <f t="shared" si="334"/>
        <v>2</v>
      </c>
      <c r="AQ290" s="188">
        <v>4</v>
      </c>
      <c r="AR290" s="91">
        <v>1</v>
      </c>
      <c r="AS290" s="91">
        <v>4</v>
      </c>
      <c r="AT290" s="189">
        <f t="shared" si="335"/>
        <v>4</v>
      </c>
      <c r="AU290" s="188">
        <v>4</v>
      </c>
      <c r="AV290" s="91">
        <v>1</v>
      </c>
      <c r="AW290" s="91">
        <v>2.5</v>
      </c>
      <c r="AX290" s="189">
        <f t="shared" si="336"/>
        <v>2.5</v>
      </c>
      <c r="AY290" s="304">
        <f t="shared" si="321"/>
        <v>15</v>
      </c>
      <c r="AZ290" s="305">
        <f t="shared" si="321"/>
        <v>5</v>
      </c>
      <c r="BA290" s="305">
        <f t="shared" si="321"/>
        <v>26</v>
      </c>
      <c r="BB290" s="315">
        <f t="shared" si="337"/>
        <v>5.2</v>
      </c>
      <c r="BC290" s="540">
        <f t="shared" si="322"/>
        <v>56</v>
      </c>
      <c r="BD290" s="541">
        <f t="shared" si="323"/>
        <v>14</v>
      </c>
      <c r="BE290" s="541">
        <f t="shared" si="324"/>
        <v>70.5</v>
      </c>
      <c r="BF290" s="542">
        <f t="shared" si="338"/>
        <v>5.0357142857142856</v>
      </c>
    </row>
    <row r="291" spans="2:58" ht="14.1" customHeight="1" outlineLevel="1">
      <c r="B291" s="271" t="s">
        <v>123</v>
      </c>
      <c r="C291" s="188">
        <v>6</v>
      </c>
      <c r="D291" s="175">
        <v>5</v>
      </c>
      <c r="E291" s="91">
        <v>94</v>
      </c>
      <c r="F291" s="189">
        <f t="shared" si="325"/>
        <v>18.8</v>
      </c>
      <c r="G291" s="188">
        <v>6</v>
      </c>
      <c r="H291" s="175">
        <v>3</v>
      </c>
      <c r="I291" s="91">
        <v>44</v>
      </c>
      <c r="J291" s="189">
        <f t="shared" si="326"/>
        <v>14.666666666666666</v>
      </c>
      <c r="K291" s="188">
        <v>6</v>
      </c>
      <c r="L291" s="175">
        <v>4</v>
      </c>
      <c r="M291" s="91">
        <v>66.5</v>
      </c>
      <c r="N291" s="189">
        <f t="shared" si="327"/>
        <v>16.625</v>
      </c>
      <c r="O291" s="188">
        <v>6</v>
      </c>
      <c r="P291" s="175">
        <v>3</v>
      </c>
      <c r="Q291" s="91">
        <v>20</v>
      </c>
      <c r="R291" s="189">
        <f t="shared" si="328"/>
        <v>6.666666666666667</v>
      </c>
      <c r="S291" s="188">
        <v>6</v>
      </c>
      <c r="T291" s="175">
        <v>2</v>
      </c>
      <c r="U291" s="91">
        <v>39.5</v>
      </c>
      <c r="V291" s="189">
        <f t="shared" si="329"/>
        <v>19.75</v>
      </c>
      <c r="W291" s="188">
        <v>6</v>
      </c>
      <c r="X291" s="175">
        <v>4</v>
      </c>
      <c r="Y291" s="91">
        <v>25</v>
      </c>
      <c r="Z291" s="189">
        <f t="shared" si="330"/>
        <v>6.25</v>
      </c>
      <c r="AA291" s="188">
        <v>6</v>
      </c>
      <c r="AB291" s="175">
        <v>2</v>
      </c>
      <c r="AC291" s="91">
        <v>11.5</v>
      </c>
      <c r="AD291" s="189">
        <f t="shared" si="331"/>
        <v>5.75</v>
      </c>
      <c r="AE291" s="188">
        <v>6</v>
      </c>
      <c r="AF291" s="175">
        <v>0</v>
      </c>
      <c r="AG291" s="91">
        <v>0</v>
      </c>
      <c r="AH291" s="189">
        <f t="shared" si="332"/>
        <v>0</v>
      </c>
      <c r="AI291" s="188">
        <v>6</v>
      </c>
      <c r="AJ291" s="175">
        <v>2</v>
      </c>
      <c r="AK291" s="91">
        <v>16</v>
      </c>
      <c r="AL291" s="189">
        <f t="shared" si="333"/>
        <v>8</v>
      </c>
      <c r="AM291" s="188">
        <v>6</v>
      </c>
      <c r="AN291" s="91">
        <v>0</v>
      </c>
      <c r="AO291" s="91">
        <v>0</v>
      </c>
      <c r="AP291" s="189">
        <f t="shared" si="334"/>
        <v>0</v>
      </c>
      <c r="AQ291" s="188">
        <v>6</v>
      </c>
      <c r="AR291" s="91">
        <v>1</v>
      </c>
      <c r="AS291" s="91">
        <v>4</v>
      </c>
      <c r="AT291" s="189">
        <f t="shared" si="335"/>
        <v>4</v>
      </c>
      <c r="AU291" s="188">
        <v>6</v>
      </c>
      <c r="AV291" s="91">
        <v>2</v>
      </c>
      <c r="AW291" s="91">
        <v>38.5</v>
      </c>
      <c r="AX291" s="210">
        <f t="shared" si="336"/>
        <v>19.25</v>
      </c>
      <c r="AY291" s="304">
        <f t="shared" si="321"/>
        <v>18</v>
      </c>
      <c r="AZ291" s="305">
        <f t="shared" si="321"/>
        <v>12</v>
      </c>
      <c r="BA291" s="305">
        <f t="shared" si="321"/>
        <v>204.5</v>
      </c>
      <c r="BB291" s="315">
        <f t="shared" si="337"/>
        <v>17.041666666666668</v>
      </c>
      <c r="BC291" s="540">
        <f t="shared" si="322"/>
        <v>72</v>
      </c>
      <c r="BD291" s="541">
        <f t="shared" si="323"/>
        <v>28</v>
      </c>
      <c r="BE291" s="541">
        <f t="shared" si="324"/>
        <v>359</v>
      </c>
      <c r="BF291" s="542">
        <f t="shared" si="338"/>
        <v>12.821428571428571</v>
      </c>
    </row>
    <row r="292" spans="2:58" s="76" customFormat="1" ht="14.1" customHeight="1" outlineLevel="1">
      <c r="B292" s="270" t="s">
        <v>37</v>
      </c>
      <c r="C292" s="186">
        <f>SUM(C293:C294)</f>
        <v>64</v>
      </c>
      <c r="D292" s="174">
        <f>SUM(D293:D294)</f>
        <v>48</v>
      </c>
      <c r="E292" s="90">
        <f>SUM(E293:E294)</f>
        <v>399</v>
      </c>
      <c r="F292" s="187">
        <f t="shared" si="325"/>
        <v>8.3125</v>
      </c>
      <c r="G292" s="186">
        <f>SUM(G293:G294)</f>
        <v>64</v>
      </c>
      <c r="H292" s="174">
        <f>SUM(H293:H294)</f>
        <v>40</v>
      </c>
      <c r="I292" s="90">
        <f>SUM(I293:I294)</f>
        <v>386.5</v>
      </c>
      <c r="J292" s="187">
        <f t="shared" si="326"/>
        <v>9.6624999999999996</v>
      </c>
      <c r="K292" s="186">
        <f>SUM(K293:K294)</f>
        <v>64</v>
      </c>
      <c r="L292" s="174">
        <f>SUM(L293:L294)</f>
        <v>34</v>
      </c>
      <c r="M292" s="90">
        <f>SUM(M293:M294)</f>
        <v>176.5</v>
      </c>
      <c r="N292" s="187">
        <f t="shared" si="327"/>
        <v>5.1911764705882355</v>
      </c>
      <c r="O292" s="186">
        <f>SUM(O293:O294)</f>
        <v>64</v>
      </c>
      <c r="P292" s="174">
        <f>SUM(P293:P294)</f>
        <v>41</v>
      </c>
      <c r="Q292" s="90">
        <f>SUM(Q293:Q294)</f>
        <v>245.5</v>
      </c>
      <c r="R292" s="187">
        <f t="shared" si="328"/>
        <v>5.9878048780487809</v>
      </c>
      <c r="S292" s="186">
        <f>SUM(S293:S294)</f>
        <v>64</v>
      </c>
      <c r="T292" s="174">
        <v>39</v>
      </c>
      <c r="U292" s="90">
        <f>SUM(U293:U294)</f>
        <v>214.5</v>
      </c>
      <c r="V292" s="187">
        <f t="shared" si="329"/>
        <v>5.5</v>
      </c>
      <c r="W292" s="186">
        <f>SUM(W293:W294)</f>
        <v>64</v>
      </c>
      <c r="X292" s="174">
        <v>44</v>
      </c>
      <c r="Y292" s="90">
        <f>SUM(Y293:Y294)</f>
        <v>389.5</v>
      </c>
      <c r="Z292" s="187">
        <f t="shared" si="330"/>
        <v>8.8522727272727266</v>
      </c>
      <c r="AA292" s="186">
        <f>SUM(AA293:AA294)</f>
        <v>64</v>
      </c>
      <c r="AB292" s="174">
        <v>55</v>
      </c>
      <c r="AC292" s="90">
        <f>SUM(AC293:AC294)</f>
        <v>538</v>
      </c>
      <c r="AD292" s="187">
        <f t="shared" si="331"/>
        <v>9.7818181818181813</v>
      </c>
      <c r="AE292" s="186">
        <f>SUM(AE293:AE294)</f>
        <v>65</v>
      </c>
      <c r="AF292" s="174">
        <v>49</v>
      </c>
      <c r="AG292" s="90">
        <f>SUM(AG293:AG294)</f>
        <v>773</v>
      </c>
      <c r="AH292" s="187">
        <f t="shared" si="332"/>
        <v>15.775510204081632</v>
      </c>
      <c r="AI292" s="186">
        <f>SUM(AI293:AI294)</f>
        <v>65</v>
      </c>
      <c r="AJ292" s="174">
        <v>54</v>
      </c>
      <c r="AK292" s="90">
        <f>SUM(AK293:AK294)</f>
        <v>1136</v>
      </c>
      <c r="AL292" s="187">
        <f t="shared" si="333"/>
        <v>21.037037037037038</v>
      </c>
      <c r="AM292" s="186">
        <f>SUM(AM293:AM294)</f>
        <v>65</v>
      </c>
      <c r="AN292" s="90">
        <v>56</v>
      </c>
      <c r="AO292" s="90">
        <f>SUM(AO293:AO294)</f>
        <v>1057</v>
      </c>
      <c r="AP292" s="187">
        <f t="shared" si="334"/>
        <v>18.875</v>
      </c>
      <c r="AQ292" s="186">
        <f>SUM(AQ293:AQ294)</f>
        <v>65</v>
      </c>
      <c r="AR292" s="90">
        <f>SUM(AR293:AR294)</f>
        <v>54</v>
      </c>
      <c r="AS292" s="90">
        <f>SUM(AS293:AS294)</f>
        <v>808.5</v>
      </c>
      <c r="AT292" s="187">
        <f t="shared" si="335"/>
        <v>14.972222222222221</v>
      </c>
      <c r="AU292" s="186">
        <f>SUM(AU293:AU294)</f>
        <v>66</v>
      </c>
      <c r="AV292" s="90">
        <f>SUM(AV293:AV294)</f>
        <v>37</v>
      </c>
      <c r="AW292" s="90">
        <f>SUM(AW293:AW294)</f>
        <v>262.5</v>
      </c>
      <c r="AX292" s="209">
        <f t="shared" si="336"/>
        <v>7.0945945945945947</v>
      </c>
      <c r="AY292" s="302">
        <f t="shared" si="321"/>
        <v>192</v>
      </c>
      <c r="AZ292" s="303">
        <f t="shared" si="321"/>
        <v>122</v>
      </c>
      <c r="BA292" s="303">
        <f t="shared" si="321"/>
        <v>962</v>
      </c>
      <c r="BB292" s="314">
        <f t="shared" si="337"/>
        <v>7.8852459016393439</v>
      </c>
      <c r="BC292" s="537">
        <f t="shared" si="322"/>
        <v>774</v>
      </c>
      <c r="BD292" s="538">
        <f t="shared" si="323"/>
        <v>551</v>
      </c>
      <c r="BE292" s="538">
        <f t="shared" si="324"/>
        <v>6386.5</v>
      </c>
      <c r="BF292" s="539">
        <f t="shared" si="338"/>
        <v>11.590744101633394</v>
      </c>
    </row>
    <row r="293" spans="2:58" ht="14.1" customHeight="1" outlineLevel="1">
      <c r="B293" s="271" t="s">
        <v>118</v>
      </c>
      <c r="C293" s="188">
        <v>56</v>
      </c>
      <c r="D293" s="175">
        <v>42</v>
      </c>
      <c r="E293" s="91">
        <v>366</v>
      </c>
      <c r="F293" s="189">
        <f t="shared" si="325"/>
        <v>8.7142857142857135</v>
      </c>
      <c r="G293" s="188">
        <v>56</v>
      </c>
      <c r="H293" s="175">
        <v>35</v>
      </c>
      <c r="I293" s="91">
        <v>358</v>
      </c>
      <c r="J293" s="189">
        <f t="shared" si="326"/>
        <v>10.228571428571428</v>
      </c>
      <c r="K293" s="188">
        <v>56</v>
      </c>
      <c r="L293" s="175">
        <v>30</v>
      </c>
      <c r="M293" s="91">
        <f>157.5+8</f>
        <v>165.5</v>
      </c>
      <c r="N293" s="189">
        <f t="shared" si="327"/>
        <v>5.5166666666666666</v>
      </c>
      <c r="O293" s="188">
        <v>56</v>
      </c>
      <c r="P293" s="175">
        <v>37</v>
      </c>
      <c r="Q293" s="91">
        <v>235</v>
      </c>
      <c r="R293" s="189">
        <f t="shared" si="328"/>
        <v>6.3513513513513518</v>
      </c>
      <c r="S293" s="188">
        <v>57</v>
      </c>
      <c r="T293" s="175">
        <v>35</v>
      </c>
      <c r="U293" s="91">
        <v>196</v>
      </c>
      <c r="V293" s="189">
        <f t="shared" si="329"/>
        <v>5.6</v>
      </c>
      <c r="W293" s="188">
        <v>57</v>
      </c>
      <c r="X293" s="175">
        <v>40</v>
      </c>
      <c r="Y293" s="91">
        <v>375</v>
      </c>
      <c r="Z293" s="189">
        <f t="shared" si="330"/>
        <v>9.375</v>
      </c>
      <c r="AA293" s="188">
        <v>57</v>
      </c>
      <c r="AB293" s="175">
        <v>52</v>
      </c>
      <c r="AC293" s="91">
        <v>524.5</v>
      </c>
      <c r="AD293" s="189">
        <f t="shared" si="331"/>
        <v>10.086538461538462</v>
      </c>
      <c r="AE293" s="188">
        <v>57</v>
      </c>
      <c r="AF293" s="175">
        <v>44</v>
      </c>
      <c r="AG293" s="91">
        <v>739.5</v>
      </c>
      <c r="AH293" s="189">
        <f t="shared" si="332"/>
        <v>16.806818181818183</v>
      </c>
      <c r="AI293" s="188">
        <v>57</v>
      </c>
      <c r="AJ293" s="175">
        <v>49</v>
      </c>
      <c r="AK293" s="91">
        <v>1113.5</v>
      </c>
      <c r="AL293" s="189">
        <f t="shared" si="333"/>
        <v>22.724489795918366</v>
      </c>
      <c r="AM293" s="188">
        <v>57</v>
      </c>
      <c r="AN293" s="91">
        <v>50</v>
      </c>
      <c r="AO293" s="91">
        <v>1022.5</v>
      </c>
      <c r="AP293" s="189">
        <f t="shared" si="334"/>
        <v>20.45</v>
      </c>
      <c r="AQ293" s="188">
        <v>57</v>
      </c>
      <c r="AR293" s="91">
        <v>47</v>
      </c>
      <c r="AS293" s="91">
        <v>782</v>
      </c>
      <c r="AT293" s="189">
        <f t="shared" si="335"/>
        <v>16.638297872340427</v>
      </c>
      <c r="AU293" s="188">
        <v>58</v>
      </c>
      <c r="AV293" s="91">
        <v>30</v>
      </c>
      <c r="AW293" s="91">
        <v>232</v>
      </c>
      <c r="AX293" s="210">
        <f t="shared" si="336"/>
        <v>7.7333333333333334</v>
      </c>
      <c r="AY293" s="304">
        <f t="shared" si="321"/>
        <v>168</v>
      </c>
      <c r="AZ293" s="305">
        <f t="shared" si="321"/>
        <v>107</v>
      </c>
      <c r="BA293" s="305">
        <f t="shared" si="321"/>
        <v>889.5</v>
      </c>
      <c r="BB293" s="315">
        <f t="shared" si="337"/>
        <v>8.3130841121495322</v>
      </c>
      <c r="BC293" s="540">
        <f t="shared" si="322"/>
        <v>681</v>
      </c>
      <c r="BD293" s="541">
        <f t="shared" si="323"/>
        <v>491</v>
      </c>
      <c r="BE293" s="541">
        <f t="shared" si="324"/>
        <v>6109.5</v>
      </c>
      <c r="BF293" s="542">
        <f t="shared" si="338"/>
        <v>12.442973523421589</v>
      </c>
    </row>
    <row r="294" spans="2:58" ht="14.1" customHeight="1" outlineLevel="1">
      <c r="B294" s="271" t="s">
        <v>154</v>
      </c>
      <c r="C294" s="188">
        <v>8</v>
      </c>
      <c r="D294" s="175">
        <v>6</v>
      </c>
      <c r="E294" s="91">
        <v>33</v>
      </c>
      <c r="F294" s="189">
        <f t="shared" si="325"/>
        <v>5.5</v>
      </c>
      <c r="G294" s="188">
        <v>8</v>
      </c>
      <c r="H294" s="175">
        <v>5</v>
      </c>
      <c r="I294" s="91">
        <v>28.5</v>
      </c>
      <c r="J294" s="189">
        <f t="shared" si="326"/>
        <v>5.7</v>
      </c>
      <c r="K294" s="188">
        <v>8</v>
      </c>
      <c r="L294" s="175">
        <v>4</v>
      </c>
      <c r="M294" s="91">
        <v>11</v>
      </c>
      <c r="N294" s="189">
        <f t="shared" si="327"/>
        <v>2.75</v>
      </c>
      <c r="O294" s="188">
        <v>8</v>
      </c>
      <c r="P294" s="175">
        <v>4</v>
      </c>
      <c r="Q294" s="91">
        <v>10.5</v>
      </c>
      <c r="R294" s="189">
        <f t="shared" si="328"/>
        <v>2.625</v>
      </c>
      <c r="S294" s="188">
        <v>7</v>
      </c>
      <c r="T294" s="175">
        <v>4</v>
      </c>
      <c r="U294" s="91">
        <v>18.5</v>
      </c>
      <c r="V294" s="189">
        <f t="shared" si="329"/>
        <v>4.625</v>
      </c>
      <c r="W294" s="188">
        <v>7</v>
      </c>
      <c r="X294" s="175">
        <v>4</v>
      </c>
      <c r="Y294" s="91">
        <v>14.5</v>
      </c>
      <c r="Z294" s="189">
        <f t="shared" si="330"/>
        <v>3.625</v>
      </c>
      <c r="AA294" s="188">
        <v>7</v>
      </c>
      <c r="AB294" s="175">
        <v>3</v>
      </c>
      <c r="AC294" s="91">
        <v>13.5</v>
      </c>
      <c r="AD294" s="189">
        <f t="shared" si="331"/>
        <v>4.5</v>
      </c>
      <c r="AE294" s="188">
        <v>8</v>
      </c>
      <c r="AF294" s="175">
        <v>5</v>
      </c>
      <c r="AG294" s="91">
        <v>33.5</v>
      </c>
      <c r="AH294" s="189">
        <f t="shared" si="332"/>
        <v>6.7</v>
      </c>
      <c r="AI294" s="188">
        <v>8</v>
      </c>
      <c r="AJ294" s="175">
        <v>5</v>
      </c>
      <c r="AK294" s="91">
        <v>22.5</v>
      </c>
      <c r="AL294" s="189">
        <f t="shared" si="333"/>
        <v>4.5</v>
      </c>
      <c r="AM294" s="188">
        <v>8</v>
      </c>
      <c r="AN294" s="91">
        <v>6</v>
      </c>
      <c r="AO294" s="91">
        <v>34.5</v>
      </c>
      <c r="AP294" s="189">
        <f t="shared" si="334"/>
        <v>5.75</v>
      </c>
      <c r="AQ294" s="188">
        <v>8</v>
      </c>
      <c r="AR294" s="91">
        <v>7</v>
      </c>
      <c r="AS294" s="91">
        <v>26.5</v>
      </c>
      <c r="AT294" s="189">
        <f t="shared" si="335"/>
        <v>3.7857142857142856</v>
      </c>
      <c r="AU294" s="188">
        <v>8</v>
      </c>
      <c r="AV294" s="91">
        <v>7</v>
      </c>
      <c r="AW294" s="91">
        <v>30.5</v>
      </c>
      <c r="AX294" s="210">
        <f t="shared" si="336"/>
        <v>4.3571428571428568</v>
      </c>
      <c r="AY294" s="304">
        <f t="shared" si="321"/>
        <v>24</v>
      </c>
      <c r="AZ294" s="305">
        <f t="shared" si="321"/>
        <v>15</v>
      </c>
      <c r="BA294" s="305">
        <f t="shared" si="321"/>
        <v>72.5</v>
      </c>
      <c r="BB294" s="315">
        <f t="shared" si="337"/>
        <v>4.833333333333333</v>
      </c>
      <c r="BC294" s="540">
        <f t="shared" si="322"/>
        <v>93</v>
      </c>
      <c r="BD294" s="541">
        <f t="shared" si="323"/>
        <v>60</v>
      </c>
      <c r="BE294" s="541">
        <f t="shared" si="324"/>
        <v>277</v>
      </c>
      <c r="BF294" s="542">
        <f t="shared" si="338"/>
        <v>4.6166666666666663</v>
      </c>
    </row>
    <row r="295" spans="2:58" s="76" customFormat="1" ht="14.1" customHeight="1" outlineLevel="1">
      <c r="B295" s="270" t="s">
        <v>38</v>
      </c>
      <c r="C295" s="186">
        <f>SUM(C296:C299)</f>
        <v>19</v>
      </c>
      <c r="D295" s="174">
        <v>3</v>
      </c>
      <c r="E295" s="90">
        <f>SUM(E296:E299)</f>
        <v>5.5</v>
      </c>
      <c r="F295" s="187">
        <f t="shared" si="325"/>
        <v>1.8333333333333333</v>
      </c>
      <c r="G295" s="186">
        <f>SUM(G296:G299)</f>
        <v>19</v>
      </c>
      <c r="H295" s="174">
        <v>4</v>
      </c>
      <c r="I295" s="90">
        <f>SUM(I296:I299)</f>
        <v>25.5</v>
      </c>
      <c r="J295" s="187">
        <f t="shared" si="326"/>
        <v>6.375</v>
      </c>
      <c r="K295" s="186">
        <f t="shared" ref="K295" si="339">SUM(K296:K299)</f>
        <v>20</v>
      </c>
      <c r="L295" s="174">
        <v>2</v>
      </c>
      <c r="M295" s="90">
        <f t="shared" ref="M295" si="340">SUM(M296:M299)</f>
        <v>17.5</v>
      </c>
      <c r="N295" s="187">
        <f t="shared" si="327"/>
        <v>8.75</v>
      </c>
      <c r="O295" s="186">
        <f t="shared" ref="O295" si="341">SUM(O296:O299)</f>
        <v>19</v>
      </c>
      <c r="P295" s="174">
        <v>7</v>
      </c>
      <c r="Q295" s="90">
        <f>SUM(Q296:Q299)</f>
        <v>23.5</v>
      </c>
      <c r="R295" s="187">
        <f t="shared" si="328"/>
        <v>3.3571428571428572</v>
      </c>
      <c r="S295" s="186">
        <f t="shared" ref="S295" si="342">SUM(S296:S299)</f>
        <v>19</v>
      </c>
      <c r="T295" s="174">
        <v>7</v>
      </c>
      <c r="U295" s="90">
        <f t="shared" ref="U295" si="343">SUM(U296:U299)</f>
        <v>28.5</v>
      </c>
      <c r="V295" s="187">
        <f t="shared" si="329"/>
        <v>4.0714285714285712</v>
      </c>
      <c r="W295" s="186">
        <f t="shared" ref="W295" si="344">SUM(W296:W299)</f>
        <v>19</v>
      </c>
      <c r="X295" s="174">
        <v>2</v>
      </c>
      <c r="Y295" s="90">
        <f t="shared" ref="Y295" si="345">SUM(Y296:Y299)</f>
        <v>8</v>
      </c>
      <c r="Z295" s="187">
        <f t="shared" si="330"/>
        <v>4</v>
      </c>
      <c r="AA295" s="186">
        <f t="shared" ref="AA295" si="346">SUM(AA296:AA299)</f>
        <v>19</v>
      </c>
      <c r="AB295" s="174">
        <v>6</v>
      </c>
      <c r="AC295" s="90">
        <f>SUM(AC296:AC299)</f>
        <v>27.5</v>
      </c>
      <c r="AD295" s="187">
        <f t="shared" si="331"/>
        <v>4.583333333333333</v>
      </c>
      <c r="AE295" s="186">
        <f t="shared" ref="AE295" si="347">SUM(AE296:AE299)</f>
        <v>19</v>
      </c>
      <c r="AF295" s="174">
        <v>6</v>
      </c>
      <c r="AG295" s="90">
        <f t="shared" ref="AG295" si="348">SUM(AG296:AG299)</f>
        <v>40.5</v>
      </c>
      <c r="AH295" s="187">
        <f t="shared" si="332"/>
        <v>6.75</v>
      </c>
      <c r="AI295" s="186">
        <f t="shared" ref="AI295" si="349">SUM(AI296:AI299)</f>
        <v>19</v>
      </c>
      <c r="AJ295" s="174">
        <v>3</v>
      </c>
      <c r="AK295" s="90">
        <f t="shared" ref="AK295" si="350">SUM(AK296:AK299)</f>
        <v>7.5</v>
      </c>
      <c r="AL295" s="187">
        <f t="shared" si="333"/>
        <v>2.5</v>
      </c>
      <c r="AM295" s="186">
        <f t="shared" ref="AM295" si="351">SUM(AM296:AM299)</f>
        <v>19</v>
      </c>
      <c r="AN295" s="90">
        <v>10</v>
      </c>
      <c r="AO295" s="90">
        <f t="shared" ref="AO295" si="352">SUM(AO296:AO299)</f>
        <v>57</v>
      </c>
      <c r="AP295" s="187">
        <f t="shared" si="334"/>
        <v>5.7</v>
      </c>
      <c r="AQ295" s="186">
        <f t="shared" ref="AQ295" si="353">SUM(AQ296:AQ299)</f>
        <v>19</v>
      </c>
      <c r="AR295" s="90">
        <f>SUM(AR296:AR299)</f>
        <v>5</v>
      </c>
      <c r="AS295" s="90">
        <f t="shared" ref="AS295" si="354">SUM(AS296:AS299)</f>
        <v>12</v>
      </c>
      <c r="AT295" s="187">
        <f t="shared" si="335"/>
        <v>2.4</v>
      </c>
      <c r="AU295" s="186">
        <f t="shared" ref="AU295:AW295" si="355">SUM(AU296:AU299)</f>
        <v>19</v>
      </c>
      <c r="AV295" s="90">
        <f t="shared" si="355"/>
        <v>9</v>
      </c>
      <c r="AW295" s="90">
        <f t="shared" si="355"/>
        <v>62</v>
      </c>
      <c r="AX295" s="209">
        <f t="shared" si="336"/>
        <v>6.8888888888888893</v>
      </c>
      <c r="AY295" s="302">
        <f t="shared" si="321"/>
        <v>58</v>
      </c>
      <c r="AZ295" s="303">
        <f t="shared" si="321"/>
        <v>9</v>
      </c>
      <c r="BA295" s="303">
        <f t="shared" si="321"/>
        <v>48.5</v>
      </c>
      <c r="BB295" s="314">
        <f t="shared" si="337"/>
        <v>5.3888888888888893</v>
      </c>
      <c r="BC295" s="537">
        <f t="shared" si="322"/>
        <v>229</v>
      </c>
      <c r="BD295" s="538">
        <f t="shared" si="323"/>
        <v>64</v>
      </c>
      <c r="BE295" s="538">
        <f t="shared" si="324"/>
        <v>315</v>
      </c>
      <c r="BF295" s="539">
        <f t="shared" si="338"/>
        <v>4.921875</v>
      </c>
    </row>
    <row r="296" spans="2:58" ht="14.1" customHeight="1" outlineLevel="1">
      <c r="B296" s="271" t="s">
        <v>165</v>
      </c>
      <c r="C296" s="188">
        <v>5</v>
      </c>
      <c r="D296" s="175">
        <v>0</v>
      </c>
      <c r="E296" s="91">
        <v>0</v>
      </c>
      <c r="F296" s="189">
        <f t="shared" si="325"/>
        <v>0</v>
      </c>
      <c r="G296" s="188">
        <v>5</v>
      </c>
      <c r="H296" s="175">
        <v>2</v>
      </c>
      <c r="I296" s="91">
        <v>10</v>
      </c>
      <c r="J296" s="189">
        <f t="shared" si="326"/>
        <v>5</v>
      </c>
      <c r="K296" s="188">
        <v>5</v>
      </c>
      <c r="L296" s="175">
        <v>0</v>
      </c>
      <c r="M296" s="91">
        <v>0</v>
      </c>
      <c r="N296" s="189">
        <f t="shared" si="327"/>
        <v>0</v>
      </c>
      <c r="O296" s="188">
        <v>5</v>
      </c>
      <c r="P296" s="175">
        <v>5</v>
      </c>
      <c r="Q296" s="91">
        <v>20</v>
      </c>
      <c r="R296" s="189">
        <f t="shared" si="328"/>
        <v>4</v>
      </c>
      <c r="S296" s="188">
        <v>5</v>
      </c>
      <c r="T296" s="175">
        <v>5</v>
      </c>
      <c r="U296" s="91">
        <v>19</v>
      </c>
      <c r="V296" s="189">
        <f t="shared" si="329"/>
        <v>3.8</v>
      </c>
      <c r="W296" s="188">
        <v>5</v>
      </c>
      <c r="X296" s="175">
        <v>1</v>
      </c>
      <c r="Y296" s="91">
        <v>3.5</v>
      </c>
      <c r="Z296" s="189">
        <f t="shared" si="330"/>
        <v>3.5</v>
      </c>
      <c r="AA296" s="188">
        <v>5</v>
      </c>
      <c r="AB296" s="175">
        <v>1</v>
      </c>
      <c r="AC296" s="91">
        <v>8</v>
      </c>
      <c r="AD296" s="189">
        <f t="shared" si="331"/>
        <v>8</v>
      </c>
      <c r="AE296" s="188">
        <v>5</v>
      </c>
      <c r="AF296" s="175">
        <v>1</v>
      </c>
      <c r="AG296" s="91">
        <v>1.5</v>
      </c>
      <c r="AH296" s="189">
        <f t="shared" si="332"/>
        <v>1.5</v>
      </c>
      <c r="AI296" s="188">
        <v>5</v>
      </c>
      <c r="AJ296" s="175">
        <v>2</v>
      </c>
      <c r="AK296" s="91">
        <v>4</v>
      </c>
      <c r="AL296" s="189">
        <f t="shared" si="333"/>
        <v>2</v>
      </c>
      <c r="AM296" s="188">
        <v>5</v>
      </c>
      <c r="AN296" s="91">
        <v>5</v>
      </c>
      <c r="AO296" s="91">
        <v>27</v>
      </c>
      <c r="AP296" s="189">
        <f t="shared" si="334"/>
        <v>5.4</v>
      </c>
      <c r="AQ296" s="188">
        <v>5</v>
      </c>
      <c r="AR296" s="91">
        <v>3</v>
      </c>
      <c r="AS296" s="91">
        <v>4.5</v>
      </c>
      <c r="AT296" s="189">
        <f t="shared" si="335"/>
        <v>1.5</v>
      </c>
      <c r="AU296" s="188">
        <v>5</v>
      </c>
      <c r="AV296" s="91">
        <v>5</v>
      </c>
      <c r="AW296" s="91">
        <f>32+3</f>
        <v>35</v>
      </c>
      <c r="AX296" s="210">
        <f t="shared" si="336"/>
        <v>7</v>
      </c>
      <c r="AY296" s="304">
        <f t="shared" si="321"/>
        <v>15</v>
      </c>
      <c r="AZ296" s="305">
        <f t="shared" si="321"/>
        <v>2</v>
      </c>
      <c r="BA296" s="305">
        <f t="shared" si="321"/>
        <v>10</v>
      </c>
      <c r="BB296" s="315">
        <f t="shared" si="337"/>
        <v>5</v>
      </c>
      <c r="BC296" s="540">
        <f t="shared" si="322"/>
        <v>60</v>
      </c>
      <c r="BD296" s="541">
        <f t="shared" si="323"/>
        <v>30</v>
      </c>
      <c r="BE296" s="541">
        <f t="shared" si="324"/>
        <v>132.5</v>
      </c>
      <c r="BF296" s="542">
        <f t="shared" si="338"/>
        <v>4.416666666666667</v>
      </c>
    </row>
    <row r="297" spans="2:58" ht="14.1" customHeight="1" outlineLevel="1">
      <c r="B297" s="271" t="s">
        <v>170</v>
      </c>
      <c r="C297" s="188">
        <v>3</v>
      </c>
      <c r="D297" s="175">
        <v>0</v>
      </c>
      <c r="E297" s="91">
        <v>0</v>
      </c>
      <c r="F297" s="189">
        <f t="shared" si="325"/>
        <v>0</v>
      </c>
      <c r="G297" s="188">
        <v>3</v>
      </c>
      <c r="H297" s="175">
        <v>0</v>
      </c>
      <c r="I297" s="91">
        <v>0</v>
      </c>
      <c r="J297" s="189">
        <f t="shared" si="326"/>
        <v>0</v>
      </c>
      <c r="K297" s="188">
        <v>4</v>
      </c>
      <c r="L297" s="175">
        <v>0</v>
      </c>
      <c r="M297" s="91">
        <v>0</v>
      </c>
      <c r="N297" s="189">
        <f t="shared" si="327"/>
        <v>0</v>
      </c>
      <c r="O297" s="188">
        <v>3</v>
      </c>
      <c r="P297" s="175">
        <v>0</v>
      </c>
      <c r="Q297" s="91">
        <v>0</v>
      </c>
      <c r="R297" s="189">
        <f t="shared" si="328"/>
        <v>0</v>
      </c>
      <c r="S297" s="188">
        <v>3</v>
      </c>
      <c r="T297" s="175">
        <v>0</v>
      </c>
      <c r="U297" s="91">
        <v>0</v>
      </c>
      <c r="V297" s="189">
        <f t="shared" si="329"/>
        <v>0</v>
      </c>
      <c r="W297" s="188">
        <v>3</v>
      </c>
      <c r="X297" s="175">
        <v>0</v>
      </c>
      <c r="Y297" s="91">
        <v>0</v>
      </c>
      <c r="Z297" s="189">
        <f t="shared" si="330"/>
        <v>0</v>
      </c>
      <c r="AA297" s="188">
        <v>3</v>
      </c>
      <c r="AB297" s="175">
        <v>0</v>
      </c>
      <c r="AC297" s="91">
        <v>0</v>
      </c>
      <c r="AD297" s="189">
        <f t="shared" si="331"/>
        <v>0</v>
      </c>
      <c r="AE297" s="188">
        <v>3</v>
      </c>
      <c r="AF297" s="175">
        <v>0</v>
      </c>
      <c r="AG297" s="91">
        <v>0</v>
      </c>
      <c r="AH297" s="189">
        <f t="shared" si="332"/>
        <v>0</v>
      </c>
      <c r="AI297" s="188">
        <v>3</v>
      </c>
      <c r="AJ297" s="175">
        <v>0</v>
      </c>
      <c r="AK297" s="91">
        <v>0</v>
      </c>
      <c r="AL297" s="189">
        <f t="shared" si="333"/>
        <v>0</v>
      </c>
      <c r="AM297" s="188">
        <v>3</v>
      </c>
      <c r="AN297" s="91">
        <v>0</v>
      </c>
      <c r="AO297" s="91">
        <v>0</v>
      </c>
      <c r="AP297" s="189">
        <f t="shared" si="334"/>
        <v>0</v>
      </c>
      <c r="AQ297" s="188">
        <v>3</v>
      </c>
      <c r="AR297" s="91">
        <v>0</v>
      </c>
      <c r="AS297" s="91">
        <v>0</v>
      </c>
      <c r="AT297" s="189">
        <f t="shared" si="335"/>
        <v>0</v>
      </c>
      <c r="AU297" s="188">
        <v>3</v>
      </c>
      <c r="AV297" s="91">
        <v>0</v>
      </c>
      <c r="AW297" s="91">
        <v>0</v>
      </c>
      <c r="AX297" s="210">
        <f t="shared" si="336"/>
        <v>0</v>
      </c>
      <c r="AY297" s="304">
        <f t="shared" si="321"/>
        <v>10</v>
      </c>
      <c r="AZ297" s="305">
        <f t="shared" si="321"/>
        <v>0</v>
      </c>
      <c r="BA297" s="305">
        <f t="shared" si="321"/>
        <v>0</v>
      </c>
      <c r="BB297" s="315">
        <f t="shared" si="337"/>
        <v>0</v>
      </c>
      <c r="BC297" s="540">
        <f t="shared" si="322"/>
        <v>37</v>
      </c>
      <c r="BD297" s="541">
        <f t="shared" si="323"/>
        <v>0</v>
      </c>
      <c r="BE297" s="541">
        <f t="shared" si="324"/>
        <v>0</v>
      </c>
      <c r="BF297" s="542">
        <f t="shared" si="338"/>
        <v>0</v>
      </c>
    </row>
    <row r="298" spans="2:58" ht="14.1" customHeight="1" outlineLevel="1">
      <c r="B298" s="271" t="s">
        <v>169</v>
      </c>
      <c r="C298" s="188">
        <v>6</v>
      </c>
      <c r="D298" s="175">
        <v>0</v>
      </c>
      <c r="E298" s="91">
        <v>0</v>
      </c>
      <c r="F298" s="189">
        <f t="shared" si="325"/>
        <v>0</v>
      </c>
      <c r="G298" s="188">
        <v>6</v>
      </c>
      <c r="H298" s="175">
        <v>0</v>
      </c>
      <c r="I298" s="91">
        <v>0</v>
      </c>
      <c r="J298" s="189">
        <f t="shared" si="326"/>
        <v>0</v>
      </c>
      <c r="K298" s="188">
        <v>6</v>
      </c>
      <c r="L298" s="175">
        <v>0</v>
      </c>
      <c r="M298" s="91">
        <v>0</v>
      </c>
      <c r="N298" s="189">
        <f t="shared" si="327"/>
        <v>0</v>
      </c>
      <c r="O298" s="188">
        <v>6</v>
      </c>
      <c r="P298" s="175">
        <v>0</v>
      </c>
      <c r="Q298" s="91">
        <v>0</v>
      </c>
      <c r="R298" s="189">
        <f t="shared" si="328"/>
        <v>0</v>
      </c>
      <c r="S298" s="188">
        <v>6</v>
      </c>
      <c r="T298" s="175">
        <v>0</v>
      </c>
      <c r="U298" s="91">
        <v>0</v>
      </c>
      <c r="V298" s="189">
        <f t="shared" si="329"/>
        <v>0</v>
      </c>
      <c r="W298" s="188">
        <v>6</v>
      </c>
      <c r="X298" s="175">
        <v>0</v>
      </c>
      <c r="Y298" s="91">
        <v>0</v>
      </c>
      <c r="Z298" s="189">
        <f t="shared" si="330"/>
        <v>0</v>
      </c>
      <c r="AA298" s="188">
        <v>6</v>
      </c>
      <c r="AB298" s="175">
        <v>1</v>
      </c>
      <c r="AC298" s="91">
        <v>4</v>
      </c>
      <c r="AD298" s="189">
        <f t="shared" si="331"/>
        <v>4</v>
      </c>
      <c r="AE298" s="188">
        <v>6</v>
      </c>
      <c r="AF298" s="175">
        <v>0</v>
      </c>
      <c r="AG298" s="91">
        <v>0</v>
      </c>
      <c r="AH298" s="189">
        <f t="shared" si="332"/>
        <v>0</v>
      </c>
      <c r="AI298" s="188">
        <v>6</v>
      </c>
      <c r="AJ298" s="175">
        <v>0</v>
      </c>
      <c r="AK298" s="91">
        <v>0</v>
      </c>
      <c r="AL298" s="189">
        <f t="shared" si="333"/>
        <v>0</v>
      </c>
      <c r="AM298" s="188">
        <v>6</v>
      </c>
      <c r="AN298" s="91">
        <v>1</v>
      </c>
      <c r="AO298" s="91">
        <v>4</v>
      </c>
      <c r="AP298" s="189">
        <f t="shared" si="334"/>
        <v>4</v>
      </c>
      <c r="AQ298" s="188">
        <v>6</v>
      </c>
      <c r="AR298" s="91">
        <v>1</v>
      </c>
      <c r="AS298" s="91">
        <v>6</v>
      </c>
      <c r="AT298" s="189">
        <f t="shared" si="335"/>
        <v>6</v>
      </c>
      <c r="AU298" s="188">
        <v>6</v>
      </c>
      <c r="AV298" s="91">
        <v>2</v>
      </c>
      <c r="AW298" s="91">
        <v>9</v>
      </c>
      <c r="AX298" s="210">
        <f t="shared" si="336"/>
        <v>4.5</v>
      </c>
      <c r="AY298" s="304">
        <f t="shared" si="321"/>
        <v>18</v>
      </c>
      <c r="AZ298" s="305">
        <f t="shared" si="321"/>
        <v>0</v>
      </c>
      <c r="BA298" s="305">
        <f t="shared" si="321"/>
        <v>0</v>
      </c>
      <c r="BB298" s="315">
        <f t="shared" si="337"/>
        <v>0</v>
      </c>
      <c r="BC298" s="540">
        <f t="shared" si="322"/>
        <v>72</v>
      </c>
      <c r="BD298" s="541">
        <f t="shared" si="323"/>
        <v>5</v>
      </c>
      <c r="BE298" s="541">
        <f t="shared" si="324"/>
        <v>23</v>
      </c>
      <c r="BF298" s="542">
        <f t="shared" si="338"/>
        <v>4.5999999999999996</v>
      </c>
    </row>
    <row r="299" spans="2:58" ht="14.1" customHeight="1" outlineLevel="1">
      <c r="B299" s="271" t="s">
        <v>166</v>
      </c>
      <c r="C299" s="188">
        <v>5</v>
      </c>
      <c r="D299" s="175">
        <v>3</v>
      </c>
      <c r="E299" s="91">
        <v>5.5</v>
      </c>
      <c r="F299" s="189">
        <f t="shared" si="325"/>
        <v>1.8333333333333333</v>
      </c>
      <c r="G299" s="188">
        <v>5</v>
      </c>
      <c r="H299" s="175">
        <v>2</v>
      </c>
      <c r="I299" s="91">
        <v>15.5</v>
      </c>
      <c r="J299" s="189">
        <f t="shared" si="326"/>
        <v>7.75</v>
      </c>
      <c r="K299" s="188">
        <v>5</v>
      </c>
      <c r="L299" s="175">
        <v>2</v>
      </c>
      <c r="M299" s="91">
        <v>17.5</v>
      </c>
      <c r="N299" s="189">
        <f t="shared" si="327"/>
        <v>8.75</v>
      </c>
      <c r="O299" s="188">
        <v>5</v>
      </c>
      <c r="P299" s="175">
        <v>2</v>
      </c>
      <c r="Q299" s="91">
        <v>3.5</v>
      </c>
      <c r="R299" s="189">
        <f t="shared" si="328"/>
        <v>1.75</v>
      </c>
      <c r="S299" s="188">
        <v>5</v>
      </c>
      <c r="T299" s="175">
        <v>2</v>
      </c>
      <c r="U299" s="91">
        <v>9.5</v>
      </c>
      <c r="V299" s="189">
        <f t="shared" si="329"/>
        <v>4.75</v>
      </c>
      <c r="W299" s="188">
        <v>5</v>
      </c>
      <c r="X299" s="175">
        <v>1</v>
      </c>
      <c r="Y299" s="91">
        <v>4.5</v>
      </c>
      <c r="Z299" s="189">
        <f t="shared" si="330"/>
        <v>4.5</v>
      </c>
      <c r="AA299" s="188">
        <v>5</v>
      </c>
      <c r="AB299" s="175">
        <v>4</v>
      </c>
      <c r="AC299" s="91">
        <v>15.5</v>
      </c>
      <c r="AD299" s="189">
        <f t="shared" si="331"/>
        <v>3.875</v>
      </c>
      <c r="AE299" s="188">
        <v>5</v>
      </c>
      <c r="AF299" s="175">
        <v>5</v>
      </c>
      <c r="AG299" s="91">
        <v>39</v>
      </c>
      <c r="AH299" s="189">
        <f t="shared" si="332"/>
        <v>7.8</v>
      </c>
      <c r="AI299" s="188">
        <v>5</v>
      </c>
      <c r="AJ299" s="175">
        <v>1</v>
      </c>
      <c r="AK299" s="91">
        <v>3.5</v>
      </c>
      <c r="AL299" s="189">
        <f t="shared" si="333"/>
        <v>3.5</v>
      </c>
      <c r="AM299" s="188">
        <v>5</v>
      </c>
      <c r="AN299" s="91">
        <v>4</v>
      </c>
      <c r="AO299" s="91">
        <v>26</v>
      </c>
      <c r="AP299" s="189">
        <f t="shared" si="334"/>
        <v>6.5</v>
      </c>
      <c r="AQ299" s="188">
        <v>5</v>
      </c>
      <c r="AR299" s="91">
        <v>1</v>
      </c>
      <c r="AS299" s="91">
        <v>1.5</v>
      </c>
      <c r="AT299" s="189">
        <f t="shared" si="335"/>
        <v>1.5</v>
      </c>
      <c r="AU299" s="188">
        <v>5</v>
      </c>
      <c r="AV299" s="91">
        <v>2</v>
      </c>
      <c r="AW299" s="91">
        <v>18</v>
      </c>
      <c r="AX299" s="210">
        <f t="shared" si="336"/>
        <v>9</v>
      </c>
      <c r="AY299" s="304">
        <f t="shared" si="321"/>
        <v>15</v>
      </c>
      <c r="AZ299" s="305">
        <f t="shared" si="321"/>
        <v>7</v>
      </c>
      <c r="BA299" s="305">
        <f t="shared" si="321"/>
        <v>38.5</v>
      </c>
      <c r="BB299" s="315">
        <f t="shared" si="337"/>
        <v>5.5</v>
      </c>
      <c r="BC299" s="540">
        <f t="shared" si="322"/>
        <v>60</v>
      </c>
      <c r="BD299" s="541">
        <f t="shared" si="323"/>
        <v>29</v>
      </c>
      <c r="BE299" s="541">
        <f t="shared" si="324"/>
        <v>159.5</v>
      </c>
      <c r="BF299" s="542">
        <f t="shared" si="338"/>
        <v>5.5</v>
      </c>
    </row>
    <row r="300" spans="2:58" s="66" customFormat="1">
      <c r="B300" s="272" t="s">
        <v>96</v>
      </c>
      <c r="C300" s="190">
        <f>SUM(C301,C304,C308)</f>
        <v>59</v>
      </c>
      <c r="D300" s="176">
        <f>SUM(D301,D304,D308)</f>
        <v>26</v>
      </c>
      <c r="E300" s="89">
        <f>SUM(E301,E304,E308)</f>
        <v>130.5</v>
      </c>
      <c r="F300" s="191">
        <f t="shared" si="325"/>
        <v>5.0192307692307692</v>
      </c>
      <c r="G300" s="190">
        <f>SUM(G301,G304,G308)</f>
        <v>61</v>
      </c>
      <c r="H300" s="176">
        <f>SUM(H301,H304,H308)</f>
        <v>42</v>
      </c>
      <c r="I300" s="89">
        <f>SUM(I301,I304,I308)</f>
        <v>520</v>
      </c>
      <c r="J300" s="191">
        <f t="shared" si="326"/>
        <v>12.380952380952381</v>
      </c>
      <c r="K300" s="190">
        <f>SUM(K301,K304,K308)</f>
        <v>61</v>
      </c>
      <c r="L300" s="176">
        <f>SUM(L301,L304,L308)</f>
        <v>47</v>
      </c>
      <c r="M300" s="89">
        <f>SUM(M301,M304,M308)</f>
        <v>622.99666666666667</v>
      </c>
      <c r="N300" s="191">
        <f t="shared" si="327"/>
        <v>13.255248226950355</v>
      </c>
      <c r="O300" s="190">
        <f>SUM(O301,O304,O308)</f>
        <v>61</v>
      </c>
      <c r="P300" s="176">
        <f>SUM(P301,P304,P308)</f>
        <v>43</v>
      </c>
      <c r="Q300" s="89">
        <f>SUM(Q301,Q304,Q308)</f>
        <v>402</v>
      </c>
      <c r="R300" s="191">
        <f t="shared" si="328"/>
        <v>9.3488372093023262</v>
      </c>
      <c r="S300" s="190">
        <f>SUM(S301,S304,S308)</f>
        <v>57</v>
      </c>
      <c r="T300" s="176">
        <f>SUM(T301,T304,T308)</f>
        <v>25</v>
      </c>
      <c r="U300" s="89">
        <f>SUM(U301,U304,U308)</f>
        <v>183</v>
      </c>
      <c r="V300" s="191">
        <f t="shared" si="329"/>
        <v>7.32</v>
      </c>
      <c r="W300" s="190">
        <f>SUM(W301,W304,W308)</f>
        <v>55</v>
      </c>
      <c r="X300" s="176">
        <f>SUM(X301,X304,X308)</f>
        <v>34</v>
      </c>
      <c r="Y300" s="89">
        <f>SUM(Y301,Y304,Y308)</f>
        <v>235</v>
      </c>
      <c r="Z300" s="191">
        <f t="shared" si="330"/>
        <v>6.9117647058823533</v>
      </c>
      <c r="AA300" s="190">
        <f>SUM(AA301,AA304,AA308)</f>
        <v>55</v>
      </c>
      <c r="AB300" s="176">
        <f>SUM(AB301,AB304,AB308)</f>
        <v>39</v>
      </c>
      <c r="AC300" s="89">
        <f>SUM(AC301,AC304,AC308)</f>
        <v>422</v>
      </c>
      <c r="AD300" s="191">
        <f t="shared" si="331"/>
        <v>10.820512820512821</v>
      </c>
      <c r="AE300" s="190">
        <f>SUM(AE301,AE304,AE308)</f>
        <v>55</v>
      </c>
      <c r="AF300" s="176">
        <f>SUM(AF301,AF304,AF308)</f>
        <v>41</v>
      </c>
      <c r="AG300" s="89">
        <f>SUM(AG301,AG304,AG308)</f>
        <v>578.5</v>
      </c>
      <c r="AH300" s="191">
        <f t="shared" si="332"/>
        <v>14.109756097560975</v>
      </c>
      <c r="AI300" s="190">
        <f>SUM(AI301,AI304,AI308)</f>
        <v>55</v>
      </c>
      <c r="AJ300" s="176">
        <f>SUM(AJ301,AJ304,AJ308)</f>
        <v>41</v>
      </c>
      <c r="AK300" s="89">
        <f>SUM(AK301,AK304,AK308)</f>
        <v>654.5</v>
      </c>
      <c r="AL300" s="191">
        <f t="shared" si="333"/>
        <v>15.963414634146341</v>
      </c>
      <c r="AM300" s="190">
        <f>SUM(AM301,AM304,AM308)</f>
        <v>57</v>
      </c>
      <c r="AN300" s="176">
        <f>SUM(AN301,AN304,AN308)</f>
        <v>32</v>
      </c>
      <c r="AO300" s="89">
        <f>SUM(AO301,AO304,AO308)</f>
        <v>253.5</v>
      </c>
      <c r="AP300" s="191">
        <f t="shared" si="334"/>
        <v>7.921875</v>
      </c>
      <c r="AQ300" s="190">
        <f>SUM(AQ301,AQ304,AQ308)</f>
        <v>56</v>
      </c>
      <c r="AR300" s="176">
        <f>SUM(AR301,AR304,AR308)</f>
        <v>29</v>
      </c>
      <c r="AS300" s="89">
        <f>SUM(AS301,AS304,AS308)</f>
        <v>181</v>
      </c>
      <c r="AT300" s="191">
        <f t="shared" si="335"/>
        <v>6.2413793103448274</v>
      </c>
      <c r="AU300" s="190">
        <f>SUM(AU301,AU304,AU308)</f>
        <v>58</v>
      </c>
      <c r="AV300" s="89">
        <f>SUM(AV301,AV304,AV308)</f>
        <v>38</v>
      </c>
      <c r="AW300" s="89">
        <f>SUM(AW301,AW304,AW308)</f>
        <v>284.5</v>
      </c>
      <c r="AX300" s="211">
        <f t="shared" si="336"/>
        <v>7.4868421052631575</v>
      </c>
      <c r="AY300" s="306">
        <f t="shared" si="321"/>
        <v>181</v>
      </c>
      <c r="AZ300" s="307">
        <f t="shared" si="321"/>
        <v>115</v>
      </c>
      <c r="BA300" s="307">
        <f t="shared" si="321"/>
        <v>1273.4966666666667</v>
      </c>
      <c r="BB300" s="316">
        <f t="shared" si="337"/>
        <v>11.073884057971014</v>
      </c>
      <c r="BC300" s="543">
        <f t="shared" si="322"/>
        <v>690</v>
      </c>
      <c r="BD300" s="544">
        <f t="shared" si="323"/>
        <v>437</v>
      </c>
      <c r="BE300" s="544">
        <f t="shared" si="324"/>
        <v>4467.4966666666669</v>
      </c>
      <c r="BF300" s="545">
        <f t="shared" si="338"/>
        <v>10.223104500381389</v>
      </c>
    </row>
    <row r="301" spans="2:58" s="76" customFormat="1" ht="14.1" customHeight="1" outlineLevel="1">
      <c r="B301" s="270" t="s">
        <v>95</v>
      </c>
      <c r="C301" s="192">
        <f>SUM(C302:C303)</f>
        <v>11</v>
      </c>
      <c r="D301" s="177">
        <v>3</v>
      </c>
      <c r="E301" s="69">
        <f>SUM(E302:E303)</f>
        <v>22</v>
      </c>
      <c r="F301" s="193">
        <f t="shared" si="325"/>
        <v>7.333333333333333</v>
      </c>
      <c r="G301" s="192">
        <f>SUM(G302:G303)</f>
        <v>12</v>
      </c>
      <c r="H301" s="177">
        <v>6</v>
      </c>
      <c r="I301" s="69">
        <f>SUM(I302:I303)</f>
        <v>39.5</v>
      </c>
      <c r="J301" s="193">
        <f t="shared" si="326"/>
        <v>6.583333333333333</v>
      </c>
      <c r="K301" s="192">
        <f>SUM(K302:K303)</f>
        <v>12</v>
      </c>
      <c r="L301" s="177">
        <v>6</v>
      </c>
      <c r="M301" s="69">
        <f>SUM(M302:M303)</f>
        <v>40</v>
      </c>
      <c r="N301" s="193">
        <f t="shared" si="327"/>
        <v>6.666666666666667</v>
      </c>
      <c r="O301" s="192">
        <f t="shared" ref="O301" si="356">SUM(O302:O303)</f>
        <v>12</v>
      </c>
      <c r="P301" s="177">
        <v>5</v>
      </c>
      <c r="Q301" s="69">
        <f>SUM(Q302:Q303)</f>
        <v>54.5</v>
      </c>
      <c r="R301" s="193">
        <f t="shared" si="328"/>
        <v>10.9</v>
      </c>
      <c r="S301" s="192">
        <f t="shared" ref="S301" si="357">SUM(S302:S303)</f>
        <v>12</v>
      </c>
      <c r="T301" s="177">
        <v>3</v>
      </c>
      <c r="U301" s="69">
        <f t="shared" ref="U301" si="358">SUM(U302:U303)</f>
        <v>31.5</v>
      </c>
      <c r="V301" s="193">
        <f t="shared" si="329"/>
        <v>10.5</v>
      </c>
      <c r="W301" s="192">
        <f t="shared" ref="W301" si="359">SUM(W302:W303)</f>
        <v>12</v>
      </c>
      <c r="X301" s="177">
        <v>4</v>
      </c>
      <c r="Y301" s="69">
        <f t="shared" ref="Y301" si="360">SUM(Y302:Y303)</f>
        <v>28.5</v>
      </c>
      <c r="Z301" s="193">
        <f t="shared" si="330"/>
        <v>7.125</v>
      </c>
      <c r="AA301" s="192">
        <f t="shared" ref="AA301" si="361">SUM(AA302:AA303)</f>
        <v>12</v>
      </c>
      <c r="AB301" s="177">
        <v>4</v>
      </c>
      <c r="AC301" s="69">
        <f>SUM(AC302:AC303)</f>
        <v>14</v>
      </c>
      <c r="AD301" s="193">
        <f t="shared" si="331"/>
        <v>3.5</v>
      </c>
      <c r="AE301" s="192">
        <f t="shared" ref="AE301" si="362">SUM(AE302:AE303)</f>
        <v>12</v>
      </c>
      <c r="AF301" s="177">
        <v>5</v>
      </c>
      <c r="AG301" s="69">
        <f t="shared" ref="AG301" si="363">SUM(AG302:AG303)</f>
        <v>14.5</v>
      </c>
      <c r="AH301" s="193">
        <f t="shared" si="332"/>
        <v>2.9</v>
      </c>
      <c r="AI301" s="69">
        <f t="shared" ref="AI301:AK301" si="364">SUM(AI302:AI303)</f>
        <v>12</v>
      </c>
      <c r="AJ301" s="174">
        <f t="shared" si="364"/>
        <v>3</v>
      </c>
      <c r="AK301" s="90">
        <f t="shared" si="364"/>
        <v>4</v>
      </c>
      <c r="AL301" s="193">
        <f t="shared" si="333"/>
        <v>1.3333333333333333</v>
      </c>
      <c r="AM301" s="186">
        <f t="shared" ref="AM301" si="365">SUM(AM302:AM303)</f>
        <v>13</v>
      </c>
      <c r="AN301" s="90">
        <v>3</v>
      </c>
      <c r="AO301" s="90">
        <f t="shared" ref="AO301" si="366">SUM(AO302:AO303)</f>
        <v>7</v>
      </c>
      <c r="AP301" s="193">
        <f t="shared" si="334"/>
        <v>2.3333333333333335</v>
      </c>
      <c r="AQ301" s="186">
        <f t="shared" ref="AQ301" si="367">SUM(AQ302:AQ303)</f>
        <v>13</v>
      </c>
      <c r="AR301" s="90">
        <f>SUM(AR302:AR303)</f>
        <v>4</v>
      </c>
      <c r="AS301" s="90">
        <f t="shared" ref="AS301" si="368">SUM(AS302:AS303)</f>
        <v>14.5</v>
      </c>
      <c r="AT301" s="193">
        <f t="shared" si="335"/>
        <v>3.625</v>
      </c>
      <c r="AU301" s="186">
        <f t="shared" ref="AU301:AW301" si="369">SUM(AU302:AU303)</f>
        <v>13</v>
      </c>
      <c r="AV301" s="90">
        <f t="shared" si="369"/>
        <v>3</v>
      </c>
      <c r="AW301" s="90">
        <f t="shared" si="369"/>
        <v>35</v>
      </c>
      <c r="AX301" s="212">
        <f t="shared" si="336"/>
        <v>11.666666666666666</v>
      </c>
      <c r="AY301" s="302">
        <f t="shared" si="321"/>
        <v>35</v>
      </c>
      <c r="AZ301" s="303">
        <f t="shared" si="321"/>
        <v>15</v>
      </c>
      <c r="BA301" s="303">
        <f t="shared" si="321"/>
        <v>101.5</v>
      </c>
      <c r="BB301" s="314">
        <f t="shared" si="337"/>
        <v>6.7666666666666666</v>
      </c>
      <c r="BC301" s="537">
        <f t="shared" si="322"/>
        <v>146</v>
      </c>
      <c r="BD301" s="538">
        <f t="shared" si="323"/>
        <v>49</v>
      </c>
      <c r="BE301" s="538">
        <f t="shared" si="324"/>
        <v>305</v>
      </c>
      <c r="BF301" s="539">
        <f t="shared" si="338"/>
        <v>6.2244897959183669</v>
      </c>
    </row>
    <row r="302" spans="2:58" ht="14.1" customHeight="1" outlineLevel="1">
      <c r="B302" s="271" t="s">
        <v>157</v>
      </c>
      <c r="C302" s="194">
        <v>9</v>
      </c>
      <c r="D302" s="175">
        <v>3</v>
      </c>
      <c r="E302" s="67">
        <v>22</v>
      </c>
      <c r="F302" s="195">
        <f>IFERROR(E302/D302,0)</f>
        <v>7.333333333333333</v>
      </c>
      <c r="G302" s="194">
        <v>10</v>
      </c>
      <c r="H302" s="175">
        <v>6</v>
      </c>
      <c r="I302" s="67">
        <v>39.5</v>
      </c>
      <c r="J302" s="195">
        <f>IFERROR(I302/H302,0)</f>
        <v>6.583333333333333</v>
      </c>
      <c r="K302" s="194">
        <v>10</v>
      </c>
      <c r="L302" s="175">
        <v>6</v>
      </c>
      <c r="M302" s="67">
        <v>40</v>
      </c>
      <c r="N302" s="195">
        <f>IFERROR(M302/L302,0)</f>
        <v>6.666666666666667</v>
      </c>
      <c r="O302" s="194">
        <v>10</v>
      </c>
      <c r="P302" s="175">
        <v>5</v>
      </c>
      <c r="Q302" s="67">
        <v>54.5</v>
      </c>
      <c r="R302" s="195">
        <f>IFERROR(Q302/P302,0)</f>
        <v>10.9</v>
      </c>
      <c r="S302" s="194">
        <v>10</v>
      </c>
      <c r="T302" s="175">
        <v>3</v>
      </c>
      <c r="U302" s="67">
        <v>31.5</v>
      </c>
      <c r="V302" s="195">
        <f>IFERROR(U302/T302,0)</f>
        <v>10.5</v>
      </c>
      <c r="W302" s="194">
        <v>10</v>
      </c>
      <c r="X302" s="175">
        <v>4</v>
      </c>
      <c r="Y302" s="67">
        <v>28.5</v>
      </c>
      <c r="Z302" s="195">
        <f>IFERROR(Y302/X302,0)</f>
        <v>7.125</v>
      </c>
      <c r="AA302" s="194">
        <v>10</v>
      </c>
      <c r="AB302" s="175">
        <v>4</v>
      </c>
      <c r="AC302" s="67">
        <v>14</v>
      </c>
      <c r="AD302" s="195">
        <f>IFERROR(AC302/AB302,0)</f>
        <v>3.5</v>
      </c>
      <c r="AE302" s="194">
        <v>10</v>
      </c>
      <c r="AF302" s="175">
        <v>5</v>
      </c>
      <c r="AG302" s="67">
        <v>14.5</v>
      </c>
      <c r="AH302" s="195">
        <f>IFERROR(AG302/AF302,0)</f>
        <v>2.9</v>
      </c>
      <c r="AI302" s="194">
        <v>10</v>
      </c>
      <c r="AJ302" s="175">
        <v>3</v>
      </c>
      <c r="AK302" s="67">
        <v>4</v>
      </c>
      <c r="AL302" s="195">
        <f>IFERROR(AK302/AJ302,0)</f>
        <v>1.3333333333333333</v>
      </c>
      <c r="AM302" s="188">
        <v>10</v>
      </c>
      <c r="AN302" s="91">
        <v>3</v>
      </c>
      <c r="AO302" s="91">
        <v>7</v>
      </c>
      <c r="AP302" s="195">
        <f>IFERROR(AO302/AN302,0)</f>
        <v>2.3333333333333335</v>
      </c>
      <c r="AQ302" s="188">
        <v>10</v>
      </c>
      <c r="AR302" s="91">
        <v>4</v>
      </c>
      <c r="AS302" s="91">
        <v>14.5</v>
      </c>
      <c r="AT302" s="195">
        <f>IFERROR(AS302/AR302,0)</f>
        <v>3.625</v>
      </c>
      <c r="AU302" s="188">
        <v>10</v>
      </c>
      <c r="AV302" s="91">
        <v>3</v>
      </c>
      <c r="AW302" s="91">
        <v>35</v>
      </c>
      <c r="AX302" s="213">
        <f>IFERROR(AW302/AV302,0)</f>
        <v>11.666666666666666</v>
      </c>
      <c r="AY302" s="304">
        <f t="shared" si="321"/>
        <v>29</v>
      </c>
      <c r="AZ302" s="305">
        <f t="shared" si="321"/>
        <v>15</v>
      </c>
      <c r="BA302" s="305">
        <f t="shared" si="321"/>
        <v>101.5</v>
      </c>
      <c r="BB302" s="317">
        <f t="shared" si="337"/>
        <v>6.7666666666666666</v>
      </c>
      <c r="BC302" s="540">
        <f t="shared" si="322"/>
        <v>119</v>
      </c>
      <c r="BD302" s="541">
        <f t="shared" si="323"/>
        <v>49</v>
      </c>
      <c r="BE302" s="541">
        <f t="shared" si="324"/>
        <v>305</v>
      </c>
      <c r="BF302" s="546">
        <f t="shared" si="338"/>
        <v>6.2244897959183669</v>
      </c>
    </row>
    <row r="303" spans="2:58" ht="14.1" customHeight="1" outlineLevel="1">
      <c r="B303" s="271" t="s">
        <v>173</v>
      </c>
      <c r="C303" s="194">
        <v>2</v>
      </c>
      <c r="D303" s="175">
        <v>0</v>
      </c>
      <c r="E303" s="67">
        <v>0</v>
      </c>
      <c r="F303" s="195">
        <f>IFERROR(E303/D303,0)</f>
        <v>0</v>
      </c>
      <c r="G303" s="194">
        <v>2</v>
      </c>
      <c r="H303" s="175">
        <v>0</v>
      </c>
      <c r="I303" s="67">
        <v>0</v>
      </c>
      <c r="J303" s="195">
        <f>IFERROR(I303/H303,0)</f>
        <v>0</v>
      </c>
      <c r="K303" s="194">
        <v>2</v>
      </c>
      <c r="L303" s="175">
        <v>0</v>
      </c>
      <c r="M303" s="67">
        <v>0</v>
      </c>
      <c r="N303" s="195">
        <f>IFERROR(M303/L303,0)</f>
        <v>0</v>
      </c>
      <c r="O303" s="194">
        <v>2</v>
      </c>
      <c r="P303" s="175">
        <v>0</v>
      </c>
      <c r="Q303" s="67">
        <v>0</v>
      </c>
      <c r="R303" s="195">
        <f>IFERROR(Q303/P303,0)</f>
        <v>0</v>
      </c>
      <c r="S303" s="194">
        <v>2</v>
      </c>
      <c r="T303" s="175">
        <v>0</v>
      </c>
      <c r="U303" s="67">
        <v>0</v>
      </c>
      <c r="V303" s="195">
        <f>IFERROR(U303/T303,0)</f>
        <v>0</v>
      </c>
      <c r="W303" s="194">
        <v>2</v>
      </c>
      <c r="X303" s="175">
        <v>0</v>
      </c>
      <c r="Y303" s="67">
        <v>0</v>
      </c>
      <c r="Z303" s="195">
        <f>IFERROR(Y303/X303,0)</f>
        <v>0</v>
      </c>
      <c r="AA303" s="194">
        <v>2</v>
      </c>
      <c r="AB303" s="175">
        <v>0</v>
      </c>
      <c r="AC303" s="67">
        <v>0</v>
      </c>
      <c r="AD303" s="195">
        <f>IFERROR(AC303/AB303,0)</f>
        <v>0</v>
      </c>
      <c r="AE303" s="194">
        <v>2</v>
      </c>
      <c r="AF303" s="175">
        <v>0</v>
      </c>
      <c r="AG303" s="67">
        <v>0</v>
      </c>
      <c r="AH303" s="195">
        <f>IFERROR(AG303/AF303,0)</f>
        <v>0</v>
      </c>
      <c r="AI303" s="194">
        <v>2</v>
      </c>
      <c r="AJ303" s="175">
        <v>0</v>
      </c>
      <c r="AK303" s="67">
        <v>0</v>
      </c>
      <c r="AL303" s="195">
        <f>IFERROR(AK303/AJ303,0)</f>
        <v>0</v>
      </c>
      <c r="AM303" s="188">
        <v>3</v>
      </c>
      <c r="AN303" s="91">
        <v>0</v>
      </c>
      <c r="AO303" s="91">
        <v>0</v>
      </c>
      <c r="AP303" s="195">
        <f>IFERROR(AO303/AN303,0)</f>
        <v>0</v>
      </c>
      <c r="AQ303" s="188">
        <v>3</v>
      </c>
      <c r="AR303" s="91">
        <v>0</v>
      </c>
      <c r="AS303" s="91">
        <v>0</v>
      </c>
      <c r="AT303" s="195">
        <f>IFERROR(AS303/AR303,0)</f>
        <v>0</v>
      </c>
      <c r="AU303" s="188">
        <v>3</v>
      </c>
      <c r="AV303" s="91">
        <v>0</v>
      </c>
      <c r="AW303" s="91">
        <v>0</v>
      </c>
      <c r="AX303" s="213">
        <f>IFERROR(AW303/AV303,0)</f>
        <v>0</v>
      </c>
      <c r="AY303" s="304">
        <f t="shared" si="321"/>
        <v>6</v>
      </c>
      <c r="AZ303" s="305">
        <f t="shared" si="321"/>
        <v>0</v>
      </c>
      <c r="BA303" s="305">
        <f t="shared" si="321"/>
        <v>0</v>
      </c>
      <c r="BB303" s="317">
        <f t="shared" si="337"/>
        <v>0</v>
      </c>
      <c r="BC303" s="540">
        <f t="shared" si="322"/>
        <v>27</v>
      </c>
      <c r="BD303" s="541">
        <f t="shared" si="323"/>
        <v>0</v>
      </c>
      <c r="BE303" s="541">
        <f t="shared" si="324"/>
        <v>0</v>
      </c>
      <c r="BF303" s="546">
        <f t="shared" si="338"/>
        <v>0</v>
      </c>
    </row>
    <row r="304" spans="2:58" s="76" customFormat="1" ht="14.1" customHeight="1" outlineLevel="1">
      <c r="B304" s="270" t="s">
        <v>94</v>
      </c>
      <c r="C304" s="192">
        <f>SUM(C305:C307)</f>
        <v>12</v>
      </c>
      <c r="D304" s="177">
        <v>5</v>
      </c>
      <c r="E304" s="69">
        <f>SUM(E305:E307)</f>
        <v>29</v>
      </c>
      <c r="F304" s="193">
        <f t="shared" ref="F304:F318" si="370">IFERROR(E304/D304,0)</f>
        <v>5.8</v>
      </c>
      <c r="G304" s="192">
        <f>SUM(G305:G307)</f>
        <v>13</v>
      </c>
      <c r="H304" s="177">
        <v>9</v>
      </c>
      <c r="I304" s="69">
        <f>SUM(I305:I307)</f>
        <v>68.5</v>
      </c>
      <c r="J304" s="193">
        <f t="shared" ref="J304:J318" si="371">IFERROR(I304/H304,0)</f>
        <v>7.6111111111111107</v>
      </c>
      <c r="K304" s="192">
        <f>SUM(K305:K307)</f>
        <v>13</v>
      </c>
      <c r="L304" s="177">
        <v>9</v>
      </c>
      <c r="M304" s="69">
        <f>SUM(M305:M307)</f>
        <v>99</v>
      </c>
      <c r="N304" s="193">
        <f t="shared" ref="N304:N318" si="372">IFERROR(M304/L304,0)</f>
        <v>11</v>
      </c>
      <c r="O304" s="192">
        <f>SUM(O305:O307)</f>
        <v>13</v>
      </c>
      <c r="P304" s="177">
        <v>7</v>
      </c>
      <c r="Q304" s="69">
        <f>SUM(Q305:Q307)</f>
        <v>41</v>
      </c>
      <c r="R304" s="193">
        <f t="shared" ref="R304:R318" si="373">IFERROR(Q304/P304,0)</f>
        <v>5.8571428571428568</v>
      </c>
      <c r="S304" s="192">
        <f>SUM(S305:S307)</f>
        <v>11</v>
      </c>
      <c r="T304" s="177">
        <v>2</v>
      </c>
      <c r="U304" s="69">
        <f>SUM(U305:U307)</f>
        <v>8</v>
      </c>
      <c r="V304" s="193">
        <f t="shared" ref="V304:V318" si="374">IFERROR(U304/T304,0)</f>
        <v>4</v>
      </c>
      <c r="W304" s="192">
        <f>SUM(W305:W307)</f>
        <v>9</v>
      </c>
      <c r="X304" s="177">
        <v>5</v>
      </c>
      <c r="Y304" s="69">
        <f>SUM(Y305:Y307)</f>
        <v>14.5</v>
      </c>
      <c r="Z304" s="193">
        <f t="shared" ref="Z304:Z318" si="375">IFERROR(Y304/X304,0)</f>
        <v>2.9</v>
      </c>
      <c r="AA304" s="192">
        <f>SUM(AA305:AA307)</f>
        <v>9</v>
      </c>
      <c r="AB304" s="177">
        <v>8</v>
      </c>
      <c r="AC304" s="69">
        <f>SUM(AC305:AC307)</f>
        <v>168</v>
      </c>
      <c r="AD304" s="193">
        <f t="shared" ref="AD304:AD318" si="376">IFERROR(AC304/AB304,0)</f>
        <v>21</v>
      </c>
      <c r="AE304" s="192">
        <f>SUM(AE305:AE307)</f>
        <v>9</v>
      </c>
      <c r="AF304" s="177">
        <v>8</v>
      </c>
      <c r="AG304" s="69">
        <f>SUM(AG305:AG307)</f>
        <v>187</v>
      </c>
      <c r="AH304" s="193">
        <f t="shared" ref="AH304:AH318" si="377">IFERROR(AG304/AF304,0)</f>
        <v>23.375</v>
      </c>
      <c r="AI304" s="192">
        <f>SUM(AI305:AI307)</f>
        <v>9</v>
      </c>
      <c r="AJ304" s="177">
        <v>7</v>
      </c>
      <c r="AK304" s="69">
        <f>SUM(AK305:AK307)</f>
        <v>182</v>
      </c>
      <c r="AL304" s="193">
        <f t="shared" ref="AL304:AL318" si="378">IFERROR(AK304/AJ304,0)</f>
        <v>26</v>
      </c>
      <c r="AM304" s="186">
        <f>SUM(AM305:AM307)</f>
        <v>10</v>
      </c>
      <c r="AN304" s="90">
        <v>6</v>
      </c>
      <c r="AO304" s="90">
        <f>SUM(AO305:AO307)</f>
        <v>45.5</v>
      </c>
      <c r="AP304" s="193">
        <f t="shared" ref="AP304:AP318" si="379">IFERROR(AO304/AN304,0)</f>
        <v>7.583333333333333</v>
      </c>
      <c r="AQ304" s="186">
        <f>SUM(AQ305:AQ307)</f>
        <v>10</v>
      </c>
      <c r="AR304" s="90">
        <f>SUM(AR305:AR307)</f>
        <v>4</v>
      </c>
      <c r="AS304" s="90">
        <f>SUM(AS305:AS307)</f>
        <v>11.5</v>
      </c>
      <c r="AT304" s="193">
        <f t="shared" ref="AT304:AT318" si="380">IFERROR(AS304/AR304,0)</f>
        <v>2.875</v>
      </c>
      <c r="AU304" s="186">
        <f>SUM(AU305:AU307)</f>
        <v>12</v>
      </c>
      <c r="AV304" s="90">
        <f>SUM(AV305:AV307)</f>
        <v>10</v>
      </c>
      <c r="AW304" s="90">
        <f>SUM(AW305:AW307)</f>
        <v>77</v>
      </c>
      <c r="AX304" s="212">
        <f t="shared" ref="AX304:AX318" si="381">IFERROR(AW304/AV304,0)</f>
        <v>7.7</v>
      </c>
      <c r="AY304" s="302">
        <f t="shared" si="321"/>
        <v>38</v>
      </c>
      <c r="AZ304" s="303">
        <f t="shared" si="321"/>
        <v>23</v>
      </c>
      <c r="BA304" s="303">
        <f t="shared" si="321"/>
        <v>196.5</v>
      </c>
      <c r="BB304" s="314">
        <f t="shared" si="337"/>
        <v>8.5434782608695645</v>
      </c>
      <c r="BC304" s="537">
        <f t="shared" si="322"/>
        <v>130</v>
      </c>
      <c r="BD304" s="538">
        <f t="shared" si="323"/>
        <v>80</v>
      </c>
      <c r="BE304" s="538">
        <f t="shared" si="324"/>
        <v>931</v>
      </c>
      <c r="BF304" s="539">
        <f t="shared" si="338"/>
        <v>11.637499999999999</v>
      </c>
    </row>
    <row r="305" spans="2:58" ht="14.1" customHeight="1" outlineLevel="1">
      <c r="B305" s="271" t="s">
        <v>141</v>
      </c>
      <c r="C305" s="194">
        <v>6</v>
      </c>
      <c r="D305" s="175">
        <v>5</v>
      </c>
      <c r="E305" s="67">
        <v>29</v>
      </c>
      <c r="F305" s="195">
        <f t="shared" si="370"/>
        <v>5.8</v>
      </c>
      <c r="G305" s="194">
        <v>6</v>
      </c>
      <c r="H305" s="175">
        <v>5</v>
      </c>
      <c r="I305" s="67">
        <v>52</v>
      </c>
      <c r="J305" s="195">
        <f t="shared" si="371"/>
        <v>10.4</v>
      </c>
      <c r="K305" s="194">
        <v>6</v>
      </c>
      <c r="L305" s="175">
        <v>5</v>
      </c>
      <c r="M305" s="67">
        <v>25</v>
      </c>
      <c r="N305" s="195">
        <f t="shared" si="372"/>
        <v>5</v>
      </c>
      <c r="O305" s="194">
        <v>6</v>
      </c>
      <c r="P305" s="175">
        <v>3</v>
      </c>
      <c r="Q305" s="67">
        <v>13.5</v>
      </c>
      <c r="R305" s="195">
        <f t="shared" si="373"/>
        <v>4.5</v>
      </c>
      <c r="S305" s="194">
        <v>6</v>
      </c>
      <c r="T305" s="175">
        <v>2</v>
      </c>
      <c r="U305" s="67">
        <v>8</v>
      </c>
      <c r="V305" s="195">
        <f t="shared" si="374"/>
        <v>4</v>
      </c>
      <c r="W305" s="194">
        <v>5</v>
      </c>
      <c r="X305" s="175">
        <v>5</v>
      </c>
      <c r="Y305" s="67">
        <v>14.5</v>
      </c>
      <c r="Z305" s="195">
        <f t="shared" si="375"/>
        <v>2.9</v>
      </c>
      <c r="AA305" s="194">
        <v>5</v>
      </c>
      <c r="AB305" s="175">
        <v>5</v>
      </c>
      <c r="AC305" s="67">
        <v>105</v>
      </c>
      <c r="AD305" s="195">
        <f t="shared" si="376"/>
        <v>21</v>
      </c>
      <c r="AE305" s="194">
        <v>5</v>
      </c>
      <c r="AF305" s="175">
        <v>5</v>
      </c>
      <c r="AG305" s="67">
        <v>145</v>
      </c>
      <c r="AH305" s="195">
        <f t="shared" si="377"/>
        <v>29</v>
      </c>
      <c r="AI305" s="194">
        <v>5</v>
      </c>
      <c r="AJ305" s="175">
        <v>4</v>
      </c>
      <c r="AK305" s="67">
        <v>119.5</v>
      </c>
      <c r="AL305" s="195">
        <f t="shared" si="378"/>
        <v>29.875</v>
      </c>
      <c r="AM305" s="188">
        <v>6</v>
      </c>
      <c r="AN305" s="91">
        <v>4</v>
      </c>
      <c r="AO305" s="91">
        <v>26.5</v>
      </c>
      <c r="AP305" s="195">
        <f t="shared" si="379"/>
        <v>6.625</v>
      </c>
      <c r="AQ305" s="188">
        <v>6</v>
      </c>
      <c r="AR305" s="91">
        <v>2</v>
      </c>
      <c r="AS305" s="91">
        <v>4</v>
      </c>
      <c r="AT305" s="195">
        <f t="shared" si="380"/>
        <v>2</v>
      </c>
      <c r="AU305" s="188">
        <v>6</v>
      </c>
      <c r="AV305" s="91">
        <v>6</v>
      </c>
      <c r="AW305" s="91">
        <v>64</v>
      </c>
      <c r="AX305" s="213">
        <f t="shared" si="381"/>
        <v>10.666666666666666</v>
      </c>
      <c r="AY305" s="304">
        <f t="shared" si="321"/>
        <v>18</v>
      </c>
      <c r="AZ305" s="305">
        <f t="shared" si="321"/>
        <v>15</v>
      </c>
      <c r="BA305" s="305">
        <f t="shared" si="321"/>
        <v>106</v>
      </c>
      <c r="BB305" s="317">
        <f t="shared" si="337"/>
        <v>7.0666666666666664</v>
      </c>
      <c r="BC305" s="540">
        <f t="shared" si="322"/>
        <v>68</v>
      </c>
      <c r="BD305" s="541">
        <f t="shared" si="323"/>
        <v>51</v>
      </c>
      <c r="BE305" s="541">
        <f t="shared" si="324"/>
        <v>606</v>
      </c>
      <c r="BF305" s="546">
        <f t="shared" si="338"/>
        <v>11.882352941176471</v>
      </c>
    </row>
    <row r="306" spans="2:58" ht="14.1" customHeight="1" outlineLevel="1">
      <c r="B306" s="271" t="s">
        <v>242</v>
      </c>
      <c r="C306" s="194">
        <v>3</v>
      </c>
      <c r="D306" s="175">
        <v>0</v>
      </c>
      <c r="E306" s="67">
        <v>0</v>
      </c>
      <c r="F306" s="195">
        <f t="shared" si="370"/>
        <v>0</v>
      </c>
      <c r="G306" s="194">
        <v>4</v>
      </c>
      <c r="H306" s="175">
        <v>1</v>
      </c>
      <c r="I306" s="67">
        <v>6</v>
      </c>
      <c r="J306" s="195">
        <f t="shared" si="371"/>
        <v>6</v>
      </c>
      <c r="K306" s="194">
        <v>4</v>
      </c>
      <c r="L306" s="175">
        <v>2</v>
      </c>
      <c r="M306" s="67">
        <v>29.5</v>
      </c>
      <c r="N306" s="195">
        <f t="shared" si="372"/>
        <v>14.75</v>
      </c>
      <c r="O306" s="194">
        <v>4</v>
      </c>
      <c r="P306" s="175">
        <v>2</v>
      </c>
      <c r="Q306" s="67">
        <v>24</v>
      </c>
      <c r="R306" s="195">
        <f t="shared" si="373"/>
        <v>12</v>
      </c>
      <c r="S306" s="194">
        <v>3</v>
      </c>
      <c r="T306" s="175">
        <v>0</v>
      </c>
      <c r="U306" s="67">
        <v>0</v>
      </c>
      <c r="V306" s="195">
        <f t="shared" si="374"/>
        <v>0</v>
      </c>
      <c r="W306" s="194">
        <v>3</v>
      </c>
      <c r="X306" s="175">
        <v>0</v>
      </c>
      <c r="Y306" s="67">
        <v>0</v>
      </c>
      <c r="Z306" s="195">
        <f t="shared" si="375"/>
        <v>0</v>
      </c>
      <c r="AA306" s="194">
        <v>3</v>
      </c>
      <c r="AB306" s="175">
        <v>2</v>
      </c>
      <c r="AC306" s="67">
        <v>42</v>
      </c>
      <c r="AD306" s="195">
        <f t="shared" si="376"/>
        <v>21</v>
      </c>
      <c r="AE306" s="194">
        <v>3</v>
      </c>
      <c r="AF306" s="175">
        <v>2</v>
      </c>
      <c r="AG306" s="67">
        <v>39</v>
      </c>
      <c r="AH306" s="195">
        <f t="shared" si="377"/>
        <v>19.5</v>
      </c>
      <c r="AI306" s="194">
        <v>3</v>
      </c>
      <c r="AJ306" s="175">
        <v>2</v>
      </c>
      <c r="AK306" s="67">
        <v>56</v>
      </c>
      <c r="AL306" s="195">
        <f t="shared" si="378"/>
        <v>28</v>
      </c>
      <c r="AM306" s="188">
        <v>3</v>
      </c>
      <c r="AN306" s="91">
        <v>2</v>
      </c>
      <c r="AO306" s="91">
        <v>19</v>
      </c>
      <c r="AP306" s="195">
        <f t="shared" si="379"/>
        <v>9.5</v>
      </c>
      <c r="AQ306" s="188">
        <v>3</v>
      </c>
      <c r="AR306" s="91">
        <v>2</v>
      </c>
      <c r="AS306" s="91">
        <v>7.5</v>
      </c>
      <c r="AT306" s="195">
        <f t="shared" si="380"/>
        <v>3.75</v>
      </c>
      <c r="AU306" s="188">
        <v>3</v>
      </c>
      <c r="AV306" s="91">
        <v>2</v>
      </c>
      <c r="AW306" s="91">
        <v>11</v>
      </c>
      <c r="AX306" s="195">
        <f t="shared" si="381"/>
        <v>5.5</v>
      </c>
      <c r="AY306" s="304">
        <f t="shared" si="321"/>
        <v>11</v>
      </c>
      <c r="AZ306" s="305">
        <f t="shared" si="321"/>
        <v>3</v>
      </c>
      <c r="BA306" s="305">
        <f t="shared" si="321"/>
        <v>35.5</v>
      </c>
      <c r="BB306" s="317">
        <f t="shared" si="337"/>
        <v>11.833333333333334</v>
      </c>
      <c r="BC306" s="540">
        <f t="shared" si="322"/>
        <v>39</v>
      </c>
      <c r="BD306" s="541">
        <f t="shared" si="323"/>
        <v>17</v>
      </c>
      <c r="BE306" s="541">
        <f t="shared" si="324"/>
        <v>234</v>
      </c>
      <c r="BF306" s="546">
        <f t="shared" si="338"/>
        <v>13.764705882352942</v>
      </c>
    </row>
    <row r="307" spans="2:58" ht="14.1" customHeight="1" outlineLevel="1">
      <c r="B307" s="271" t="s">
        <v>243</v>
      </c>
      <c r="C307" s="194">
        <v>3</v>
      </c>
      <c r="D307" s="175">
        <v>0</v>
      </c>
      <c r="E307" s="67">
        <v>0</v>
      </c>
      <c r="F307" s="195">
        <f t="shared" si="370"/>
        <v>0</v>
      </c>
      <c r="G307" s="194">
        <v>3</v>
      </c>
      <c r="H307" s="175">
        <v>3</v>
      </c>
      <c r="I307" s="67">
        <v>10.5</v>
      </c>
      <c r="J307" s="195">
        <f t="shared" si="371"/>
        <v>3.5</v>
      </c>
      <c r="K307" s="194">
        <v>3</v>
      </c>
      <c r="L307" s="175">
        <v>2</v>
      </c>
      <c r="M307" s="67">
        <v>44.5</v>
      </c>
      <c r="N307" s="195">
        <f t="shared" si="372"/>
        <v>22.25</v>
      </c>
      <c r="O307" s="194">
        <v>3</v>
      </c>
      <c r="P307" s="175">
        <v>2</v>
      </c>
      <c r="Q307" s="67">
        <v>3.5</v>
      </c>
      <c r="R307" s="195">
        <f t="shared" si="373"/>
        <v>1.75</v>
      </c>
      <c r="S307" s="194">
        <v>2</v>
      </c>
      <c r="T307" s="175">
        <v>0</v>
      </c>
      <c r="U307" s="67">
        <v>0</v>
      </c>
      <c r="V307" s="195">
        <f t="shared" si="374"/>
        <v>0</v>
      </c>
      <c r="W307" s="194">
        <v>1</v>
      </c>
      <c r="X307" s="175">
        <v>0</v>
      </c>
      <c r="Y307" s="67">
        <v>0</v>
      </c>
      <c r="Z307" s="195">
        <f t="shared" si="375"/>
        <v>0</v>
      </c>
      <c r="AA307" s="194">
        <v>1</v>
      </c>
      <c r="AB307" s="175">
        <v>1</v>
      </c>
      <c r="AC307" s="67">
        <v>21</v>
      </c>
      <c r="AD307" s="195">
        <f t="shared" si="376"/>
        <v>21</v>
      </c>
      <c r="AE307" s="194">
        <v>1</v>
      </c>
      <c r="AF307" s="175">
        <v>1</v>
      </c>
      <c r="AG307" s="67">
        <v>3</v>
      </c>
      <c r="AH307" s="195">
        <f t="shared" si="377"/>
        <v>3</v>
      </c>
      <c r="AI307" s="194">
        <v>1</v>
      </c>
      <c r="AJ307" s="175">
        <v>1</v>
      </c>
      <c r="AK307" s="67">
        <v>6.5</v>
      </c>
      <c r="AL307" s="195">
        <f t="shared" si="378"/>
        <v>6.5</v>
      </c>
      <c r="AM307" s="188">
        <v>1</v>
      </c>
      <c r="AN307" s="91">
        <v>0</v>
      </c>
      <c r="AO307" s="91">
        <v>0</v>
      </c>
      <c r="AP307" s="195">
        <f t="shared" si="379"/>
        <v>0</v>
      </c>
      <c r="AQ307" s="188">
        <v>1</v>
      </c>
      <c r="AR307" s="91">
        <v>0</v>
      </c>
      <c r="AS307" s="91">
        <v>0</v>
      </c>
      <c r="AT307" s="195">
        <f t="shared" si="380"/>
        <v>0</v>
      </c>
      <c r="AU307" s="188">
        <v>3</v>
      </c>
      <c r="AV307" s="91">
        <v>2</v>
      </c>
      <c r="AW307" s="91">
        <v>2</v>
      </c>
      <c r="AX307" s="213">
        <f t="shared" si="381"/>
        <v>1</v>
      </c>
      <c r="AY307" s="304">
        <f t="shared" si="321"/>
        <v>9</v>
      </c>
      <c r="AZ307" s="305">
        <f t="shared" si="321"/>
        <v>5</v>
      </c>
      <c r="BA307" s="305">
        <f t="shared" si="321"/>
        <v>55</v>
      </c>
      <c r="BB307" s="317">
        <f t="shared" si="337"/>
        <v>11</v>
      </c>
      <c r="BC307" s="540">
        <f t="shared" si="322"/>
        <v>23</v>
      </c>
      <c r="BD307" s="541">
        <f t="shared" si="323"/>
        <v>12</v>
      </c>
      <c r="BE307" s="541">
        <f t="shared" si="324"/>
        <v>91</v>
      </c>
      <c r="BF307" s="546">
        <f t="shared" si="338"/>
        <v>7.583333333333333</v>
      </c>
    </row>
    <row r="308" spans="2:58" s="76" customFormat="1" ht="14.1" customHeight="1" outlineLevel="1">
      <c r="B308" s="270" t="s">
        <v>93</v>
      </c>
      <c r="C308" s="192">
        <f>SUM(C309:C312)</f>
        <v>36</v>
      </c>
      <c r="D308" s="177">
        <v>18</v>
      </c>
      <c r="E308" s="69">
        <f>SUM(E309:E312)</f>
        <v>79.5</v>
      </c>
      <c r="F308" s="193">
        <f t="shared" si="370"/>
        <v>4.416666666666667</v>
      </c>
      <c r="G308" s="192">
        <f>SUM(G309:G312)</f>
        <v>36</v>
      </c>
      <c r="H308" s="177">
        <v>27</v>
      </c>
      <c r="I308" s="69">
        <f>SUM(I309:I312)</f>
        <v>412</v>
      </c>
      <c r="J308" s="193">
        <f t="shared" si="371"/>
        <v>15.25925925925926</v>
      </c>
      <c r="K308" s="192">
        <f>SUM(K309:K312)</f>
        <v>36</v>
      </c>
      <c r="L308" s="177">
        <v>32</v>
      </c>
      <c r="M308" s="69">
        <f>SUM(M309:M312)</f>
        <v>483.99666666666667</v>
      </c>
      <c r="N308" s="193">
        <f t="shared" si="372"/>
        <v>15.124895833333333</v>
      </c>
      <c r="O308" s="192">
        <f t="shared" ref="O308" si="382">SUM(O309:O312)</f>
        <v>36</v>
      </c>
      <c r="P308" s="177">
        <v>31</v>
      </c>
      <c r="Q308" s="69">
        <f>SUM(Q309:Q312)</f>
        <v>306.5</v>
      </c>
      <c r="R308" s="193">
        <f t="shared" si="373"/>
        <v>9.887096774193548</v>
      </c>
      <c r="S308" s="192">
        <f t="shared" ref="S308" si="383">SUM(S309:S312)</f>
        <v>34</v>
      </c>
      <c r="T308" s="177">
        <v>20</v>
      </c>
      <c r="U308" s="69">
        <f t="shared" ref="U308" si="384">SUM(U309:U312)</f>
        <v>143.5</v>
      </c>
      <c r="V308" s="193">
        <f t="shared" si="374"/>
        <v>7.1749999999999998</v>
      </c>
      <c r="W308" s="192">
        <f t="shared" ref="W308" si="385">SUM(W309:W312)</f>
        <v>34</v>
      </c>
      <c r="X308" s="177">
        <v>25</v>
      </c>
      <c r="Y308" s="69">
        <f t="shared" ref="Y308" si="386">SUM(Y309:Y312)</f>
        <v>192</v>
      </c>
      <c r="Z308" s="193">
        <f t="shared" si="375"/>
        <v>7.68</v>
      </c>
      <c r="AA308" s="192">
        <f t="shared" ref="AA308" si="387">SUM(AA309:AA312)</f>
        <v>34</v>
      </c>
      <c r="AB308" s="177">
        <v>27</v>
      </c>
      <c r="AC308" s="69">
        <f>SUM(AC309:AC312)</f>
        <v>240</v>
      </c>
      <c r="AD308" s="193">
        <f t="shared" si="376"/>
        <v>8.8888888888888893</v>
      </c>
      <c r="AE308" s="192">
        <f t="shared" ref="AE308" si="388">SUM(AE309:AE312)</f>
        <v>34</v>
      </c>
      <c r="AF308" s="177">
        <v>28</v>
      </c>
      <c r="AG308" s="69">
        <f t="shared" ref="AG308" si="389">SUM(AG309:AG312)</f>
        <v>377</v>
      </c>
      <c r="AH308" s="193">
        <f t="shared" si="377"/>
        <v>13.464285714285714</v>
      </c>
      <c r="AI308" s="192">
        <f t="shared" ref="AI308" si="390">SUM(AI309:AI312)</f>
        <v>34</v>
      </c>
      <c r="AJ308" s="177">
        <v>31</v>
      </c>
      <c r="AK308" s="69">
        <f t="shared" ref="AK308" si="391">SUM(AK309:AK312)</f>
        <v>468.5</v>
      </c>
      <c r="AL308" s="193">
        <f t="shared" si="378"/>
        <v>15.112903225806452</v>
      </c>
      <c r="AM308" s="186">
        <f t="shared" ref="AM308" si="392">SUM(AM309:AM312)</f>
        <v>34</v>
      </c>
      <c r="AN308" s="90">
        <v>23</v>
      </c>
      <c r="AO308" s="90">
        <f t="shared" ref="AO308" si="393">SUM(AO309:AO312)</f>
        <v>201</v>
      </c>
      <c r="AP308" s="193">
        <f t="shared" si="379"/>
        <v>8.7391304347826093</v>
      </c>
      <c r="AQ308" s="186">
        <f t="shared" ref="AQ308" si="394">SUM(AQ309:AQ312)</f>
        <v>33</v>
      </c>
      <c r="AR308" s="90">
        <f>SUM(AR309:AR312)</f>
        <v>21</v>
      </c>
      <c r="AS308" s="90">
        <f t="shared" ref="AS308" si="395">SUM(AS309:AS312)</f>
        <v>155</v>
      </c>
      <c r="AT308" s="193">
        <f t="shared" si="380"/>
        <v>7.3809523809523814</v>
      </c>
      <c r="AU308" s="186">
        <f t="shared" ref="AU308:AW308" si="396">SUM(AU309:AU312)</f>
        <v>33</v>
      </c>
      <c r="AV308" s="90">
        <f t="shared" si="396"/>
        <v>25</v>
      </c>
      <c r="AW308" s="90">
        <f t="shared" si="396"/>
        <v>172.5</v>
      </c>
      <c r="AX308" s="212">
        <f t="shared" si="381"/>
        <v>6.9</v>
      </c>
      <c r="AY308" s="302">
        <f t="shared" si="321"/>
        <v>108</v>
      </c>
      <c r="AZ308" s="303">
        <f t="shared" si="321"/>
        <v>77</v>
      </c>
      <c r="BA308" s="303">
        <f t="shared" si="321"/>
        <v>975.49666666666667</v>
      </c>
      <c r="BB308" s="314">
        <f t="shared" si="337"/>
        <v>12.668787878787878</v>
      </c>
      <c r="BC308" s="537">
        <f t="shared" si="322"/>
        <v>414</v>
      </c>
      <c r="BD308" s="538">
        <f t="shared" si="323"/>
        <v>308</v>
      </c>
      <c r="BE308" s="538">
        <f t="shared" si="324"/>
        <v>3231.4966666666669</v>
      </c>
      <c r="BF308" s="539">
        <f t="shared" si="338"/>
        <v>10.491872294372294</v>
      </c>
    </row>
    <row r="309" spans="2:58" ht="14.1" customHeight="1" outlineLevel="1">
      <c r="B309" s="271" t="s">
        <v>145</v>
      </c>
      <c r="C309" s="194">
        <v>10</v>
      </c>
      <c r="D309" s="175">
        <v>9</v>
      </c>
      <c r="E309" s="67">
        <v>42.5</v>
      </c>
      <c r="F309" s="195">
        <f t="shared" si="370"/>
        <v>4.7222222222222223</v>
      </c>
      <c r="G309" s="194">
        <v>10</v>
      </c>
      <c r="H309" s="175">
        <v>8</v>
      </c>
      <c r="I309" s="67">
        <v>160.5</v>
      </c>
      <c r="J309" s="195">
        <f t="shared" si="371"/>
        <v>20.0625</v>
      </c>
      <c r="K309" s="194">
        <v>10</v>
      </c>
      <c r="L309" s="175">
        <v>9</v>
      </c>
      <c r="M309" s="67">
        <v>204.5</v>
      </c>
      <c r="N309" s="195">
        <f t="shared" si="372"/>
        <v>22.722222222222221</v>
      </c>
      <c r="O309" s="194">
        <v>10</v>
      </c>
      <c r="P309" s="175">
        <v>9</v>
      </c>
      <c r="Q309" s="67">
        <v>93</v>
      </c>
      <c r="R309" s="195">
        <f t="shared" si="373"/>
        <v>10.333333333333334</v>
      </c>
      <c r="S309" s="194">
        <v>10</v>
      </c>
      <c r="T309" s="175">
        <v>8</v>
      </c>
      <c r="U309" s="67">
        <v>52.5</v>
      </c>
      <c r="V309" s="195">
        <f t="shared" si="374"/>
        <v>6.5625</v>
      </c>
      <c r="W309" s="194">
        <v>10</v>
      </c>
      <c r="X309" s="175">
        <v>9</v>
      </c>
      <c r="Y309" s="67">
        <v>76</v>
      </c>
      <c r="Z309" s="195">
        <f t="shared" si="375"/>
        <v>8.4444444444444446</v>
      </c>
      <c r="AA309" s="194">
        <v>10</v>
      </c>
      <c r="AB309" s="175">
        <v>9</v>
      </c>
      <c r="AC309" s="67">
        <v>39.5</v>
      </c>
      <c r="AD309" s="195">
        <f t="shared" si="376"/>
        <v>4.3888888888888893</v>
      </c>
      <c r="AE309" s="194">
        <v>10</v>
      </c>
      <c r="AF309" s="175">
        <v>9</v>
      </c>
      <c r="AG309" s="67">
        <v>123.5</v>
      </c>
      <c r="AH309" s="195">
        <f t="shared" si="377"/>
        <v>13.722222222222221</v>
      </c>
      <c r="AI309" s="194">
        <v>10</v>
      </c>
      <c r="AJ309" s="175">
        <v>10</v>
      </c>
      <c r="AK309" s="67">
        <v>140</v>
      </c>
      <c r="AL309" s="195">
        <f t="shared" si="378"/>
        <v>14</v>
      </c>
      <c r="AM309" s="188">
        <v>10</v>
      </c>
      <c r="AN309" s="91">
        <v>5</v>
      </c>
      <c r="AO309" s="91">
        <v>22.5</v>
      </c>
      <c r="AP309" s="195">
        <f t="shared" si="379"/>
        <v>4.5</v>
      </c>
      <c r="AQ309" s="188">
        <v>9</v>
      </c>
      <c r="AR309" s="91">
        <v>6</v>
      </c>
      <c r="AS309" s="91">
        <v>28.5</v>
      </c>
      <c r="AT309" s="195">
        <f t="shared" si="380"/>
        <v>4.75</v>
      </c>
      <c r="AU309" s="188">
        <v>9</v>
      </c>
      <c r="AV309" s="91">
        <v>9</v>
      </c>
      <c r="AW309" s="91">
        <v>109</v>
      </c>
      <c r="AX309" s="213">
        <f t="shared" si="381"/>
        <v>12.111111111111111</v>
      </c>
      <c r="AY309" s="304">
        <f t="shared" si="321"/>
        <v>30</v>
      </c>
      <c r="AZ309" s="305">
        <f t="shared" si="321"/>
        <v>26</v>
      </c>
      <c r="BA309" s="305">
        <f t="shared" si="321"/>
        <v>407.5</v>
      </c>
      <c r="BB309" s="317">
        <f t="shared" si="337"/>
        <v>15.673076923076923</v>
      </c>
      <c r="BC309" s="540">
        <f t="shared" si="322"/>
        <v>118</v>
      </c>
      <c r="BD309" s="541">
        <f t="shared" si="323"/>
        <v>100</v>
      </c>
      <c r="BE309" s="541">
        <f t="shared" si="324"/>
        <v>1092</v>
      </c>
      <c r="BF309" s="546">
        <f t="shared" si="338"/>
        <v>10.92</v>
      </c>
    </row>
    <row r="310" spans="2:58" ht="14.1" customHeight="1" outlineLevel="1">
      <c r="B310" s="271" t="s">
        <v>162</v>
      </c>
      <c r="C310" s="194">
        <v>9</v>
      </c>
      <c r="D310" s="175">
        <v>2</v>
      </c>
      <c r="E310" s="67">
        <v>8.5</v>
      </c>
      <c r="F310" s="195">
        <f t="shared" si="370"/>
        <v>4.25</v>
      </c>
      <c r="G310" s="194">
        <v>9</v>
      </c>
      <c r="H310" s="175">
        <v>5</v>
      </c>
      <c r="I310" s="67">
        <v>58</v>
      </c>
      <c r="J310" s="195">
        <f t="shared" si="371"/>
        <v>11.6</v>
      </c>
      <c r="K310" s="194">
        <v>9</v>
      </c>
      <c r="L310" s="175">
        <v>7</v>
      </c>
      <c r="M310" s="67">
        <v>63</v>
      </c>
      <c r="N310" s="195">
        <f t="shared" si="372"/>
        <v>9</v>
      </c>
      <c r="O310" s="194">
        <v>9</v>
      </c>
      <c r="P310" s="175">
        <v>5</v>
      </c>
      <c r="Q310" s="67">
        <v>39</v>
      </c>
      <c r="R310" s="195">
        <f t="shared" si="373"/>
        <v>7.8</v>
      </c>
      <c r="S310" s="194">
        <v>8</v>
      </c>
      <c r="T310" s="175">
        <v>3</v>
      </c>
      <c r="U310" s="67">
        <v>24</v>
      </c>
      <c r="V310" s="195">
        <f t="shared" si="374"/>
        <v>8</v>
      </c>
      <c r="W310" s="194">
        <v>8</v>
      </c>
      <c r="X310" s="175">
        <v>6</v>
      </c>
      <c r="Y310" s="67">
        <v>37</v>
      </c>
      <c r="Z310" s="195">
        <f t="shared" si="375"/>
        <v>6.166666666666667</v>
      </c>
      <c r="AA310" s="194">
        <v>8</v>
      </c>
      <c r="AB310" s="175">
        <v>5</v>
      </c>
      <c r="AC310" s="67">
        <v>35</v>
      </c>
      <c r="AD310" s="195">
        <f t="shared" si="376"/>
        <v>7</v>
      </c>
      <c r="AE310" s="194">
        <v>8</v>
      </c>
      <c r="AF310" s="175">
        <v>6</v>
      </c>
      <c r="AG310" s="67">
        <v>45</v>
      </c>
      <c r="AH310" s="195">
        <f t="shared" si="377"/>
        <v>7.5</v>
      </c>
      <c r="AI310" s="194">
        <v>8</v>
      </c>
      <c r="AJ310" s="175">
        <v>7</v>
      </c>
      <c r="AK310" s="67">
        <v>102.5</v>
      </c>
      <c r="AL310" s="195">
        <f t="shared" si="378"/>
        <v>14.642857142857142</v>
      </c>
      <c r="AM310" s="188">
        <v>8</v>
      </c>
      <c r="AN310" s="91">
        <v>5</v>
      </c>
      <c r="AO310" s="91">
        <v>34</v>
      </c>
      <c r="AP310" s="195">
        <f t="shared" si="379"/>
        <v>6.8</v>
      </c>
      <c r="AQ310" s="188">
        <v>8</v>
      </c>
      <c r="AR310" s="91">
        <v>5</v>
      </c>
      <c r="AS310" s="91">
        <v>69.5</v>
      </c>
      <c r="AT310" s="195">
        <f t="shared" si="380"/>
        <v>13.9</v>
      </c>
      <c r="AU310" s="188">
        <v>8</v>
      </c>
      <c r="AV310" s="91">
        <v>5</v>
      </c>
      <c r="AW310" s="91">
        <v>23</v>
      </c>
      <c r="AX310" s="213">
        <f t="shared" si="381"/>
        <v>4.5999999999999996</v>
      </c>
      <c r="AY310" s="304">
        <f t="shared" si="321"/>
        <v>27</v>
      </c>
      <c r="AZ310" s="305">
        <f t="shared" si="321"/>
        <v>14</v>
      </c>
      <c r="BA310" s="305">
        <f t="shared" si="321"/>
        <v>129.5</v>
      </c>
      <c r="BB310" s="317">
        <f t="shared" si="337"/>
        <v>9.25</v>
      </c>
      <c r="BC310" s="540">
        <f t="shared" si="322"/>
        <v>100</v>
      </c>
      <c r="BD310" s="541">
        <f t="shared" si="323"/>
        <v>61</v>
      </c>
      <c r="BE310" s="541">
        <f t="shared" si="324"/>
        <v>538.5</v>
      </c>
      <c r="BF310" s="546">
        <f t="shared" si="338"/>
        <v>8.8278688524590159</v>
      </c>
    </row>
    <row r="311" spans="2:58" ht="14.1" customHeight="1" outlineLevel="1">
      <c r="B311" s="271" t="s">
        <v>138</v>
      </c>
      <c r="C311" s="194">
        <v>6</v>
      </c>
      <c r="D311" s="175">
        <v>4</v>
      </c>
      <c r="E311" s="67">
        <v>22</v>
      </c>
      <c r="F311" s="195">
        <f t="shared" si="370"/>
        <v>5.5</v>
      </c>
      <c r="G311" s="194">
        <v>6</v>
      </c>
      <c r="H311" s="175">
        <v>6</v>
      </c>
      <c r="I311" s="67">
        <v>95</v>
      </c>
      <c r="J311" s="195">
        <f t="shared" si="371"/>
        <v>15.833333333333334</v>
      </c>
      <c r="K311" s="194">
        <v>6</v>
      </c>
      <c r="L311" s="175">
        <v>6</v>
      </c>
      <c r="M311" s="67">
        <v>108.49666666666667</v>
      </c>
      <c r="N311" s="195">
        <f t="shared" si="372"/>
        <v>18.082777777777778</v>
      </c>
      <c r="O311" s="194">
        <v>6</v>
      </c>
      <c r="P311" s="175">
        <v>6</v>
      </c>
      <c r="Q311" s="67">
        <v>51.5</v>
      </c>
      <c r="R311" s="195">
        <f t="shared" si="373"/>
        <v>8.5833333333333339</v>
      </c>
      <c r="S311" s="194">
        <v>5</v>
      </c>
      <c r="T311" s="175">
        <v>1</v>
      </c>
      <c r="U311" s="67">
        <v>18.5</v>
      </c>
      <c r="V311" s="195">
        <f t="shared" si="374"/>
        <v>18.5</v>
      </c>
      <c r="W311" s="194">
        <v>5</v>
      </c>
      <c r="X311" s="175">
        <v>4</v>
      </c>
      <c r="Y311" s="67">
        <v>13.5</v>
      </c>
      <c r="Z311" s="195">
        <f t="shared" si="375"/>
        <v>3.375</v>
      </c>
      <c r="AA311" s="194">
        <v>5</v>
      </c>
      <c r="AB311" s="175">
        <v>3</v>
      </c>
      <c r="AC311" s="67">
        <v>29.5</v>
      </c>
      <c r="AD311" s="195">
        <f t="shared" si="376"/>
        <v>9.8333333333333339</v>
      </c>
      <c r="AE311" s="194">
        <v>5</v>
      </c>
      <c r="AF311" s="175">
        <v>3</v>
      </c>
      <c r="AG311" s="67">
        <v>43</v>
      </c>
      <c r="AH311" s="195">
        <f t="shared" si="377"/>
        <v>14.333333333333334</v>
      </c>
      <c r="AI311" s="194">
        <v>5</v>
      </c>
      <c r="AJ311" s="175">
        <v>4</v>
      </c>
      <c r="AK311" s="67">
        <v>82.5</v>
      </c>
      <c r="AL311" s="195">
        <f t="shared" si="378"/>
        <v>20.625</v>
      </c>
      <c r="AM311" s="188">
        <v>5</v>
      </c>
      <c r="AN311" s="91">
        <v>4</v>
      </c>
      <c r="AO311" s="91">
        <v>35.5</v>
      </c>
      <c r="AP311" s="195">
        <f t="shared" si="379"/>
        <v>8.875</v>
      </c>
      <c r="AQ311" s="188">
        <v>5</v>
      </c>
      <c r="AR311" s="91">
        <v>2</v>
      </c>
      <c r="AS311" s="91">
        <v>15</v>
      </c>
      <c r="AT311" s="195">
        <f t="shared" si="380"/>
        <v>7.5</v>
      </c>
      <c r="AU311" s="188">
        <v>5</v>
      </c>
      <c r="AV311" s="91">
        <v>4</v>
      </c>
      <c r="AW311" s="91">
        <v>27</v>
      </c>
      <c r="AX311" s="213">
        <f t="shared" si="381"/>
        <v>6.75</v>
      </c>
      <c r="AY311" s="304">
        <f t="shared" si="321"/>
        <v>18</v>
      </c>
      <c r="AZ311" s="305">
        <f t="shared" si="321"/>
        <v>16</v>
      </c>
      <c r="BA311" s="305">
        <f t="shared" si="321"/>
        <v>225.49666666666667</v>
      </c>
      <c r="BB311" s="317">
        <f t="shared" si="337"/>
        <v>14.093541666666667</v>
      </c>
      <c r="BC311" s="540">
        <f t="shared" si="322"/>
        <v>64</v>
      </c>
      <c r="BD311" s="541">
        <f t="shared" si="323"/>
        <v>47</v>
      </c>
      <c r="BE311" s="541">
        <f t="shared" si="324"/>
        <v>541.49666666666667</v>
      </c>
      <c r="BF311" s="546">
        <f t="shared" si="338"/>
        <v>11.521205673758866</v>
      </c>
    </row>
    <row r="312" spans="2:58" ht="14.1" customHeight="1" outlineLevel="1">
      <c r="B312" s="271" t="s">
        <v>143</v>
      </c>
      <c r="C312" s="194">
        <v>11</v>
      </c>
      <c r="D312" s="175">
        <v>3</v>
      </c>
      <c r="E312" s="67">
        <v>6.5</v>
      </c>
      <c r="F312" s="195">
        <f t="shared" si="370"/>
        <v>2.1666666666666665</v>
      </c>
      <c r="G312" s="194">
        <v>11</v>
      </c>
      <c r="H312" s="175">
        <v>8</v>
      </c>
      <c r="I312" s="67">
        <v>98.5</v>
      </c>
      <c r="J312" s="195">
        <f t="shared" si="371"/>
        <v>12.3125</v>
      </c>
      <c r="K312" s="194">
        <v>11</v>
      </c>
      <c r="L312" s="175">
        <v>10</v>
      </c>
      <c r="M312" s="67">
        <v>108</v>
      </c>
      <c r="N312" s="195">
        <f t="shared" si="372"/>
        <v>10.8</v>
      </c>
      <c r="O312" s="194">
        <v>11</v>
      </c>
      <c r="P312" s="175">
        <v>11</v>
      </c>
      <c r="Q312" s="67">
        <v>123</v>
      </c>
      <c r="R312" s="195">
        <f t="shared" si="373"/>
        <v>11.181818181818182</v>
      </c>
      <c r="S312" s="194">
        <v>11</v>
      </c>
      <c r="T312" s="175">
        <v>8</v>
      </c>
      <c r="U312" s="67">
        <v>48.5</v>
      </c>
      <c r="V312" s="195">
        <f t="shared" si="374"/>
        <v>6.0625</v>
      </c>
      <c r="W312" s="194">
        <v>11</v>
      </c>
      <c r="X312" s="175">
        <v>6</v>
      </c>
      <c r="Y312" s="67">
        <v>65.5</v>
      </c>
      <c r="Z312" s="195">
        <f t="shared" si="375"/>
        <v>10.916666666666666</v>
      </c>
      <c r="AA312" s="194">
        <v>11</v>
      </c>
      <c r="AB312" s="175">
        <v>10</v>
      </c>
      <c r="AC312" s="67">
        <v>136</v>
      </c>
      <c r="AD312" s="195">
        <f t="shared" si="376"/>
        <v>13.6</v>
      </c>
      <c r="AE312" s="194">
        <v>11</v>
      </c>
      <c r="AF312" s="175">
        <v>10</v>
      </c>
      <c r="AG312" s="67">
        <v>165.5</v>
      </c>
      <c r="AH312" s="195">
        <f t="shared" si="377"/>
        <v>16.55</v>
      </c>
      <c r="AI312" s="194">
        <v>11</v>
      </c>
      <c r="AJ312" s="175">
        <v>10</v>
      </c>
      <c r="AK312" s="67">
        <v>143.5</v>
      </c>
      <c r="AL312" s="195">
        <f t="shared" si="378"/>
        <v>14.35</v>
      </c>
      <c r="AM312" s="188">
        <v>11</v>
      </c>
      <c r="AN312" s="91">
        <v>9</v>
      </c>
      <c r="AO312" s="91">
        <v>109</v>
      </c>
      <c r="AP312" s="195">
        <f t="shared" si="379"/>
        <v>12.111111111111111</v>
      </c>
      <c r="AQ312" s="188">
        <v>11</v>
      </c>
      <c r="AR312" s="91">
        <v>8</v>
      </c>
      <c r="AS312" s="91">
        <v>42</v>
      </c>
      <c r="AT312" s="195">
        <f t="shared" si="380"/>
        <v>5.25</v>
      </c>
      <c r="AU312" s="188">
        <v>11</v>
      </c>
      <c r="AV312" s="91">
        <v>7</v>
      </c>
      <c r="AW312" s="91">
        <v>13.5</v>
      </c>
      <c r="AX312" s="213">
        <f t="shared" si="381"/>
        <v>1.9285714285714286</v>
      </c>
      <c r="AY312" s="304">
        <f t="shared" si="321"/>
        <v>33</v>
      </c>
      <c r="AZ312" s="305">
        <f t="shared" si="321"/>
        <v>21</v>
      </c>
      <c r="BA312" s="305">
        <f t="shared" si="321"/>
        <v>213</v>
      </c>
      <c r="BB312" s="317">
        <f t="shared" si="337"/>
        <v>10.142857142857142</v>
      </c>
      <c r="BC312" s="540">
        <f t="shared" si="322"/>
        <v>132</v>
      </c>
      <c r="BD312" s="541">
        <f t="shared" si="323"/>
        <v>100</v>
      </c>
      <c r="BE312" s="541">
        <f t="shared" si="324"/>
        <v>1059.5</v>
      </c>
      <c r="BF312" s="546">
        <f t="shared" si="338"/>
        <v>10.595000000000001</v>
      </c>
    </row>
    <row r="313" spans="2:58" s="122" customFormat="1">
      <c r="B313" s="269" t="s">
        <v>92</v>
      </c>
      <c r="C313" s="184">
        <f>SUM(C314,C318,C322,C326,C330)</f>
        <v>744</v>
      </c>
      <c r="D313" s="173">
        <v>505</v>
      </c>
      <c r="E313" s="123">
        <f>SUM(E314,E318,E322,E326,E330)</f>
        <v>6507</v>
      </c>
      <c r="F313" s="185">
        <f t="shared" si="370"/>
        <v>12.885148514851485</v>
      </c>
      <c r="G313" s="184">
        <f>SUM(G314,G318,G322,G326,G330)</f>
        <v>746</v>
      </c>
      <c r="H313" s="173">
        <v>539</v>
      </c>
      <c r="I313" s="123">
        <f>SUM(I314,I318,I322,I326,I330)</f>
        <v>6907.4966666666669</v>
      </c>
      <c r="J313" s="185">
        <f t="shared" si="371"/>
        <v>12.81539270253556</v>
      </c>
      <c r="K313" s="184">
        <f>SUM(K314,K318,K322,K326,K330)</f>
        <v>741</v>
      </c>
      <c r="L313" s="173">
        <v>277</v>
      </c>
      <c r="M313" s="123">
        <f>SUM(M314,M318,M322,M326,M330)</f>
        <v>3145</v>
      </c>
      <c r="N313" s="185">
        <f t="shared" si="372"/>
        <v>11.353790613718411</v>
      </c>
      <c r="O313" s="184">
        <f>SUM(O314,O318,O322,O326,O330)</f>
        <v>737</v>
      </c>
      <c r="P313" s="173">
        <v>281</v>
      </c>
      <c r="Q313" s="123">
        <f>SUM(Q314,Q318,Q322,Q326,Q330)</f>
        <v>3452</v>
      </c>
      <c r="R313" s="185">
        <f t="shared" si="373"/>
        <v>12.284697508896798</v>
      </c>
      <c r="S313" s="184">
        <f>SUM(S314,S318,S322,S326,S330)</f>
        <v>737</v>
      </c>
      <c r="T313" s="173">
        <v>381</v>
      </c>
      <c r="U313" s="123">
        <f>SUM(U314,U318,U322,U326,U330)</f>
        <v>4731.0166666666664</v>
      </c>
      <c r="V313" s="185">
        <f t="shared" si="374"/>
        <v>12.417366579177601</v>
      </c>
      <c r="W313" s="184">
        <f>SUM(W314,W318,W322,W326,W330)</f>
        <v>735</v>
      </c>
      <c r="X313" s="173">
        <f>SUM(X314,X318,X322,X326,X330)</f>
        <v>546</v>
      </c>
      <c r="Y313" s="123">
        <f>SUM(Y314,Y318,Y322,Y326,Y330)</f>
        <v>8108</v>
      </c>
      <c r="Z313" s="185">
        <f t="shared" si="375"/>
        <v>14.84981684981685</v>
      </c>
      <c r="AA313" s="184">
        <f>SUM(AA314,AA318,AA322,AA326,AA330)</f>
        <v>734</v>
      </c>
      <c r="AB313" s="173">
        <v>394</v>
      </c>
      <c r="AC313" s="123">
        <f>SUM(AC314,AC318,AC322,AC326,AC330)</f>
        <v>3792</v>
      </c>
      <c r="AD313" s="185">
        <f t="shared" si="376"/>
        <v>9.6243654822335021</v>
      </c>
      <c r="AE313" s="184">
        <f>SUM(AE314,AE318,AE322,AE326,AE330)</f>
        <v>733</v>
      </c>
      <c r="AF313" s="173">
        <v>448</v>
      </c>
      <c r="AG313" s="123">
        <f>SUM(AG314,AG318,AG322,AG326,AG330)</f>
        <v>4654</v>
      </c>
      <c r="AH313" s="185">
        <f t="shared" si="377"/>
        <v>10.388392857142858</v>
      </c>
      <c r="AI313" s="184">
        <f>SUM(AI314,AI318,AI322,AI326,AI330)</f>
        <v>729</v>
      </c>
      <c r="AJ313" s="173">
        <f>SUM(AJ314,AJ318,AJ322,AJ326,AJ330)</f>
        <v>496</v>
      </c>
      <c r="AK313" s="123">
        <f>SUM(AK314,AK318,AK322,AK326,AK330)</f>
        <v>6255.5</v>
      </c>
      <c r="AL313" s="185">
        <f t="shared" si="378"/>
        <v>12.611895161290322</v>
      </c>
      <c r="AM313" s="184">
        <f>SUM(AM314,AM318,AM322,AM326,AM330)</f>
        <v>729</v>
      </c>
      <c r="AN313" s="123">
        <v>564</v>
      </c>
      <c r="AO313" s="123">
        <f>SUM(AO314,AO318,AO322,AO326,AO330)</f>
        <v>6938.5</v>
      </c>
      <c r="AP313" s="185">
        <f t="shared" si="379"/>
        <v>12.302304964539006</v>
      </c>
      <c r="AQ313" s="184">
        <f>SUM(AQ314,AQ318,AQ322,AQ326,AQ330)</f>
        <v>728</v>
      </c>
      <c r="AR313" s="123">
        <f>SUM(AR314,AR318,AR322,AR326,AR330)</f>
        <v>576</v>
      </c>
      <c r="AS313" s="123">
        <f>SUM(AS314,AS318,AS322,AS326,AS330)</f>
        <v>12466.5</v>
      </c>
      <c r="AT313" s="185">
        <f t="shared" si="380"/>
        <v>21.643229166666668</v>
      </c>
      <c r="AU313" s="184">
        <f>SUM(AU314,AU318,AU322,AU326,AU330)</f>
        <v>729</v>
      </c>
      <c r="AV313" s="123">
        <f>SUM(AV314,AV318,AV322,AV326,AV330)</f>
        <v>281</v>
      </c>
      <c r="AW313" s="123">
        <f>SUM(AW314,AW318,AW322,AW326,AW330)</f>
        <v>2280</v>
      </c>
      <c r="AX313" s="208">
        <f t="shared" si="381"/>
        <v>8.1138790035587185</v>
      </c>
      <c r="AY313" s="300">
        <f t="shared" si="321"/>
        <v>2231</v>
      </c>
      <c r="AZ313" s="301">
        <f t="shared" si="321"/>
        <v>1321</v>
      </c>
      <c r="BA313" s="301">
        <f t="shared" si="321"/>
        <v>16559.496666666666</v>
      </c>
      <c r="BB313" s="313">
        <f t="shared" si="337"/>
        <v>12.535576583396416</v>
      </c>
      <c r="BC313" s="534">
        <f t="shared" si="322"/>
        <v>8822</v>
      </c>
      <c r="BD313" s="535">
        <f t="shared" si="323"/>
        <v>5288</v>
      </c>
      <c r="BE313" s="535">
        <f t="shared" si="324"/>
        <v>69237.013333333336</v>
      </c>
      <c r="BF313" s="536">
        <f t="shared" si="338"/>
        <v>13.093232476046396</v>
      </c>
    </row>
    <row r="314" spans="2:58" s="76" customFormat="1" ht="14.1" customHeight="1" outlineLevel="1">
      <c r="B314" s="270" t="s">
        <v>265</v>
      </c>
      <c r="C314" s="192">
        <f>SUM(C315:C317)</f>
        <v>31</v>
      </c>
      <c r="D314" s="177">
        <v>18</v>
      </c>
      <c r="E314" s="69">
        <f>SUM(E315:E317)</f>
        <v>140.5</v>
      </c>
      <c r="F314" s="193">
        <f t="shared" si="370"/>
        <v>7.8055555555555554</v>
      </c>
      <c r="G314" s="192">
        <f>SUM(G315:G317)</f>
        <v>33</v>
      </c>
      <c r="H314" s="177">
        <v>19</v>
      </c>
      <c r="I314" s="69">
        <f>SUM(I315:I317)</f>
        <v>180.49666666666667</v>
      </c>
      <c r="J314" s="193">
        <f t="shared" si="371"/>
        <v>9.4998245614035088</v>
      </c>
      <c r="K314" s="192">
        <f>SUM(K315:K317)</f>
        <v>32</v>
      </c>
      <c r="L314" s="177">
        <v>15</v>
      </c>
      <c r="M314" s="69">
        <f>SUM(M315:M317)</f>
        <v>210</v>
      </c>
      <c r="N314" s="193">
        <f t="shared" si="372"/>
        <v>14</v>
      </c>
      <c r="O314" s="192">
        <f>SUM(O315:O317)</f>
        <v>34</v>
      </c>
      <c r="P314" s="177">
        <v>16</v>
      </c>
      <c r="Q314" s="69">
        <f>SUM(Q315:Q317)</f>
        <v>225.5</v>
      </c>
      <c r="R314" s="193">
        <f t="shared" si="373"/>
        <v>14.09375</v>
      </c>
      <c r="S314" s="192">
        <f>SUM(S315:S317)</f>
        <v>34</v>
      </c>
      <c r="T314" s="177">
        <v>17</v>
      </c>
      <c r="U314" s="69">
        <f>SUM(U315:U317)</f>
        <v>187.51333333333332</v>
      </c>
      <c r="V314" s="193">
        <f t="shared" si="374"/>
        <v>11.030196078431372</v>
      </c>
      <c r="W314" s="192">
        <f>SUM(W315:W317)</f>
        <v>34</v>
      </c>
      <c r="X314" s="177">
        <v>19</v>
      </c>
      <c r="Y314" s="69">
        <f>SUM(Y315:Y317)</f>
        <v>283</v>
      </c>
      <c r="Z314" s="193">
        <f t="shared" si="375"/>
        <v>14.894736842105264</v>
      </c>
      <c r="AA314" s="192">
        <f>SUM(AA315:AA317)</f>
        <v>34</v>
      </c>
      <c r="AB314" s="177">
        <v>20</v>
      </c>
      <c r="AC314" s="69">
        <f>SUM(AC315:AC317)</f>
        <v>240</v>
      </c>
      <c r="AD314" s="193">
        <f t="shared" si="376"/>
        <v>12</v>
      </c>
      <c r="AE314" s="192">
        <f>SUM(AE315:AE317)</f>
        <v>33</v>
      </c>
      <c r="AF314" s="177">
        <v>12</v>
      </c>
      <c r="AG314" s="69">
        <f>SUM(AG315:AG317)</f>
        <v>66</v>
      </c>
      <c r="AH314" s="193">
        <f t="shared" si="377"/>
        <v>5.5</v>
      </c>
      <c r="AI314" s="192">
        <f>SUM(AI315:AI317)</f>
        <v>31</v>
      </c>
      <c r="AJ314" s="177">
        <f>SUM(AJ315:AJ317)</f>
        <v>9</v>
      </c>
      <c r="AK314" s="69">
        <f>SUM(AK315:AK317)</f>
        <v>66.5</v>
      </c>
      <c r="AL314" s="193">
        <f t="shared" si="378"/>
        <v>7.3888888888888893</v>
      </c>
      <c r="AM314" s="186">
        <f>SUM(AM315:AM317)</f>
        <v>31</v>
      </c>
      <c r="AN314" s="90">
        <f>SUM(AN315:AN317)</f>
        <v>13</v>
      </c>
      <c r="AO314" s="90">
        <f>SUM(AO315:AO317)</f>
        <v>108.5</v>
      </c>
      <c r="AP314" s="193">
        <f t="shared" si="379"/>
        <v>8.3461538461538467</v>
      </c>
      <c r="AQ314" s="186">
        <f>SUM(AQ315:AQ317)</f>
        <v>30</v>
      </c>
      <c r="AR314" s="90">
        <f>SUM(AR315:AR317)</f>
        <v>9</v>
      </c>
      <c r="AS314" s="90">
        <f>SUM(AS315:AS317)</f>
        <v>156.5</v>
      </c>
      <c r="AT314" s="193">
        <f t="shared" si="380"/>
        <v>17.388888888888889</v>
      </c>
      <c r="AU314" s="186">
        <f>SUM(AU315:AU317)</f>
        <v>30</v>
      </c>
      <c r="AV314" s="90">
        <f>SUM(AV315:AV317)</f>
        <v>8</v>
      </c>
      <c r="AW314" s="90">
        <f>SUM(AW315:AW317)</f>
        <v>59.5</v>
      </c>
      <c r="AX314" s="212">
        <f t="shared" si="381"/>
        <v>7.4375</v>
      </c>
      <c r="AY314" s="302">
        <f t="shared" si="321"/>
        <v>96</v>
      </c>
      <c r="AZ314" s="303">
        <f t="shared" si="321"/>
        <v>52</v>
      </c>
      <c r="BA314" s="303">
        <f t="shared" si="321"/>
        <v>530.99666666666667</v>
      </c>
      <c r="BB314" s="314">
        <f t="shared" si="337"/>
        <v>10.211474358974359</v>
      </c>
      <c r="BC314" s="537">
        <f t="shared" si="322"/>
        <v>387</v>
      </c>
      <c r="BD314" s="538">
        <f t="shared" si="323"/>
        <v>175</v>
      </c>
      <c r="BE314" s="538">
        <f t="shared" si="324"/>
        <v>1924.01</v>
      </c>
      <c r="BF314" s="539">
        <f t="shared" si="338"/>
        <v>10.994342857142858</v>
      </c>
    </row>
    <row r="315" spans="2:58" ht="14.1" customHeight="1" outlineLevel="1">
      <c r="B315" s="271" t="s">
        <v>91</v>
      </c>
      <c r="C315" s="194">
        <v>17</v>
      </c>
      <c r="D315" s="175">
        <v>13</v>
      </c>
      <c r="E315" s="91">
        <v>106.50666666666666</v>
      </c>
      <c r="F315" s="195">
        <f t="shared" si="370"/>
        <v>8.1928205128205125</v>
      </c>
      <c r="G315" s="194">
        <v>19</v>
      </c>
      <c r="H315" s="175">
        <v>16</v>
      </c>
      <c r="I315" s="91">
        <v>180.49666666666667</v>
      </c>
      <c r="J315" s="195">
        <f t="shared" si="371"/>
        <v>11.281041666666667</v>
      </c>
      <c r="K315" s="194">
        <v>19</v>
      </c>
      <c r="L315" s="175">
        <v>13</v>
      </c>
      <c r="M315" s="91">
        <v>210</v>
      </c>
      <c r="N315" s="195">
        <f t="shared" si="372"/>
        <v>16.153846153846153</v>
      </c>
      <c r="O315" s="194">
        <v>18</v>
      </c>
      <c r="P315" s="175">
        <v>13</v>
      </c>
      <c r="Q315" s="91">
        <v>212.5</v>
      </c>
      <c r="R315" s="195">
        <f t="shared" si="373"/>
        <v>16.346153846153847</v>
      </c>
      <c r="S315" s="194">
        <v>18</v>
      </c>
      <c r="T315" s="175">
        <v>15</v>
      </c>
      <c r="U315" s="91">
        <v>178.51333333333332</v>
      </c>
      <c r="V315" s="195">
        <f t="shared" si="374"/>
        <v>11.900888888888888</v>
      </c>
      <c r="W315" s="194">
        <v>18</v>
      </c>
      <c r="X315" s="175">
        <v>14</v>
      </c>
      <c r="Y315" s="91">
        <v>184</v>
      </c>
      <c r="Z315" s="195">
        <f t="shared" si="375"/>
        <v>13.142857142857142</v>
      </c>
      <c r="AA315" s="194">
        <v>18</v>
      </c>
      <c r="AB315" s="175">
        <v>16</v>
      </c>
      <c r="AC315" s="91">
        <v>194</v>
      </c>
      <c r="AD315" s="195">
        <f t="shared" si="376"/>
        <v>12.125</v>
      </c>
      <c r="AE315" s="194">
        <v>17</v>
      </c>
      <c r="AF315" s="175">
        <v>10</v>
      </c>
      <c r="AG315" s="91">
        <v>51</v>
      </c>
      <c r="AH315" s="195">
        <f t="shared" si="377"/>
        <v>5.0999999999999996</v>
      </c>
      <c r="AI315" s="194">
        <v>15</v>
      </c>
      <c r="AJ315" s="175">
        <v>7</v>
      </c>
      <c r="AK315" s="257">
        <v>59.5</v>
      </c>
      <c r="AL315" s="258">
        <f t="shared" si="378"/>
        <v>8.5</v>
      </c>
      <c r="AM315" s="259">
        <v>15</v>
      </c>
      <c r="AN315" s="257">
        <v>9</v>
      </c>
      <c r="AO315" s="257">
        <f>46.5+6</f>
        <v>52.5</v>
      </c>
      <c r="AP315" s="195">
        <f t="shared" si="379"/>
        <v>5.833333333333333</v>
      </c>
      <c r="AQ315" s="188">
        <v>14</v>
      </c>
      <c r="AR315" s="91">
        <v>6</v>
      </c>
      <c r="AS315" s="91">
        <v>64.5</v>
      </c>
      <c r="AT315" s="195">
        <f t="shared" si="380"/>
        <v>10.75</v>
      </c>
      <c r="AU315" s="188">
        <v>14</v>
      </c>
      <c r="AV315" s="91">
        <v>5</v>
      </c>
      <c r="AW315" s="91">
        <v>40</v>
      </c>
      <c r="AX315" s="213">
        <f t="shared" si="381"/>
        <v>8</v>
      </c>
      <c r="AY315" s="304">
        <f t="shared" si="321"/>
        <v>55</v>
      </c>
      <c r="AZ315" s="305">
        <f t="shared" si="321"/>
        <v>42</v>
      </c>
      <c r="BA315" s="305">
        <f t="shared" si="321"/>
        <v>497.00333333333333</v>
      </c>
      <c r="BB315" s="317">
        <f t="shared" si="337"/>
        <v>11.833412698412697</v>
      </c>
      <c r="BC315" s="540">
        <f t="shared" si="322"/>
        <v>202</v>
      </c>
      <c r="BD315" s="541">
        <f t="shared" si="323"/>
        <v>137</v>
      </c>
      <c r="BE315" s="541">
        <f t="shared" si="324"/>
        <v>1533.5166666666667</v>
      </c>
      <c r="BF315" s="546">
        <f t="shared" si="338"/>
        <v>11.193552311435523</v>
      </c>
    </row>
    <row r="316" spans="2:58" ht="14.1" customHeight="1" outlineLevel="1">
      <c r="B316" s="271" t="s">
        <v>90</v>
      </c>
      <c r="C316" s="194">
        <v>2</v>
      </c>
      <c r="D316" s="175">
        <v>0</v>
      </c>
      <c r="E316" s="67">
        <v>0</v>
      </c>
      <c r="F316" s="195">
        <f t="shared" si="370"/>
        <v>0</v>
      </c>
      <c r="G316" s="194">
        <v>2</v>
      </c>
      <c r="H316" s="175">
        <v>0</v>
      </c>
      <c r="I316" s="67">
        <v>0</v>
      </c>
      <c r="J316" s="195">
        <f t="shared" si="371"/>
        <v>0</v>
      </c>
      <c r="K316" s="194">
        <v>2</v>
      </c>
      <c r="L316" s="175">
        <v>0</v>
      </c>
      <c r="M316" s="67">
        <v>0</v>
      </c>
      <c r="N316" s="195">
        <f t="shared" si="372"/>
        <v>0</v>
      </c>
      <c r="O316" s="194">
        <v>2</v>
      </c>
      <c r="P316" s="175">
        <v>1</v>
      </c>
      <c r="Q316" s="67">
        <v>3</v>
      </c>
      <c r="R316" s="195">
        <f t="shared" si="373"/>
        <v>3</v>
      </c>
      <c r="S316" s="194">
        <v>2</v>
      </c>
      <c r="T316" s="175">
        <v>1</v>
      </c>
      <c r="U316" s="67">
        <v>4</v>
      </c>
      <c r="V316" s="195">
        <f t="shared" si="374"/>
        <v>4</v>
      </c>
      <c r="W316" s="194">
        <v>2</v>
      </c>
      <c r="X316" s="175">
        <v>1</v>
      </c>
      <c r="Y316" s="67">
        <v>25.5</v>
      </c>
      <c r="Z316" s="195">
        <f t="shared" si="375"/>
        <v>25.5</v>
      </c>
      <c r="AA316" s="194">
        <v>2</v>
      </c>
      <c r="AB316" s="175">
        <v>1</v>
      </c>
      <c r="AC316" s="67">
        <v>14</v>
      </c>
      <c r="AD316" s="195">
        <f t="shared" si="376"/>
        <v>14</v>
      </c>
      <c r="AE316" s="194">
        <v>2</v>
      </c>
      <c r="AF316" s="175">
        <v>1</v>
      </c>
      <c r="AG316" s="67">
        <v>11</v>
      </c>
      <c r="AH316" s="195">
        <f t="shared" si="377"/>
        <v>11</v>
      </c>
      <c r="AI316" s="194">
        <v>2</v>
      </c>
      <c r="AJ316" s="175">
        <v>1</v>
      </c>
      <c r="AK316" s="260">
        <v>0.5</v>
      </c>
      <c r="AL316" s="258">
        <f t="shared" si="378"/>
        <v>0.5</v>
      </c>
      <c r="AM316" s="259">
        <v>2</v>
      </c>
      <c r="AN316" s="257">
        <v>1</v>
      </c>
      <c r="AO316" s="257">
        <v>5.5</v>
      </c>
      <c r="AP316" s="195">
        <f t="shared" si="379"/>
        <v>5.5</v>
      </c>
      <c r="AQ316" s="188">
        <v>2</v>
      </c>
      <c r="AR316" s="91">
        <v>0</v>
      </c>
      <c r="AS316" s="91">
        <v>0</v>
      </c>
      <c r="AT316" s="195">
        <f t="shared" si="380"/>
        <v>0</v>
      </c>
      <c r="AU316" s="188">
        <v>2</v>
      </c>
      <c r="AV316" s="91">
        <v>0</v>
      </c>
      <c r="AW316" s="91">
        <v>0</v>
      </c>
      <c r="AX316" s="213">
        <f t="shared" si="381"/>
        <v>0</v>
      </c>
      <c r="AY316" s="304">
        <f t="shared" si="321"/>
        <v>6</v>
      </c>
      <c r="AZ316" s="305">
        <f t="shared" si="321"/>
        <v>0</v>
      </c>
      <c r="BA316" s="305">
        <f t="shared" si="321"/>
        <v>0</v>
      </c>
      <c r="BB316" s="317">
        <f t="shared" si="337"/>
        <v>0</v>
      </c>
      <c r="BC316" s="540">
        <f t="shared" si="322"/>
        <v>24</v>
      </c>
      <c r="BD316" s="541">
        <f t="shared" si="323"/>
        <v>7</v>
      </c>
      <c r="BE316" s="541">
        <f t="shared" si="324"/>
        <v>63.5</v>
      </c>
      <c r="BF316" s="546">
        <f t="shared" si="338"/>
        <v>9.0714285714285712</v>
      </c>
    </row>
    <row r="317" spans="2:58" ht="14.1" customHeight="1" outlineLevel="1">
      <c r="B317" s="271" t="s">
        <v>89</v>
      </c>
      <c r="C317" s="194">
        <v>12</v>
      </c>
      <c r="D317" s="175">
        <v>5</v>
      </c>
      <c r="E317" s="67">
        <v>33.993333333333332</v>
      </c>
      <c r="F317" s="195">
        <f t="shared" si="370"/>
        <v>6.7986666666666666</v>
      </c>
      <c r="G317" s="194">
        <v>12</v>
      </c>
      <c r="H317" s="175">
        <v>3</v>
      </c>
      <c r="I317" s="67">
        <v>0</v>
      </c>
      <c r="J317" s="195">
        <f t="shared" si="371"/>
        <v>0</v>
      </c>
      <c r="K317" s="194">
        <v>11</v>
      </c>
      <c r="L317" s="175">
        <v>2</v>
      </c>
      <c r="M317" s="67">
        <v>0</v>
      </c>
      <c r="N317" s="195">
        <f t="shared" si="372"/>
        <v>0</v>
      </c>
      <c r="O317" s="194">
        <v>14</v>
      </c>
      <c r="P317" s="175">
        <v>2</v>
      </c>
      <c r="Q317" s="67">
        <v>10</v>
      </c>
      <c r="R317" s="195">
        <f t="shared" si="373"/>
        <v>5</v>
      </c>
      <c r="S317" s="194">
        <v>14</v>
      </c>
      <c r="T317" s="175">
        <v>1</v>
      </c>
      <c r="U317" s="67">
        <v>5</v>
      </c>
      <c r="V317" s="195">
        <f t="shared" si="374"/>
        <v>5</v>
      </c>
      <c r="W317" s="194">
        <v>14</v>
      </c>
      <c r="X317" s="175">
        <v>4</v>
      </c>
      <c r="Y317" s="67">
        <f>67.5+6</f>
        <v>73.5</v>
      </c>
      <c r="Z317" s="195">
        <f t="shared" si="375"/>
        <v>18.375</v>
      </c>
      <c r="AA317" s="194">
        <v>14</v>
      </c>
      <c r="AB317" s="175">
        <v>3</v>
      </c>
      <c r="AC317" s="67">
        <v>32</v>
      </c>
      <c r="AD317" s="195">
        <f t="shared" si="376"/>
        <v>10.666666666666666</v>
      </c>
      <c r="AE317" s="194">
        <v>14</v>
      </c>
      <c r="AF317" s="175">
        <v>1</v>
      </c>
      <c r="AG317" s="67">
        <v>4</v>
      </c>
      <c r="AH317" s="195">
        <f t="shared" si="377"/>
        <v>4</v>
      </c>
      <c r="AI317" s="194">
        <v>14</v>
      </c>
      <c r="AJ317" s="175">
        <v>1</v>
      </c>
      <c r="AK317" s="260">
        <v>6.5</v>
      </c>
      <c r="AL317" s="258">
        <f t="shared" si="378"/>
        <v>6.5</v>
      </c>
      <c r="AM317" s="259">
        <v>14</v>
      </c>
      <c r="AN317" s="257">
        <v>3</v>
      </c>
      <c r="AO317" s="257">
        <v>50.5</v>
      </c>
      <c r="AP317" s="195">
        <f t="shared" si="379"/>
        <v>16.833333333333332</v>
      </c>
      <c r="AQ317" s="188">
        <v>14</v>
      </c>
      <c r="AR317" s="91">
        <v>3</v>
      </c>
      <c r="AS317" s="91">
        <v>92</v>
      </c>
      <c r="AT317" s="195">
        <f t="shared" si="380"/>
        <v>30.666666666666668</v>
      </c>
      <c r="AU317" s="188">
        <v>14</v>
      </c>
      <c r="AV317" s="91">
        <v>3</v>
      </c>
      <c r="AW317" s="91">
        <v>19.5</v>
      </c>
      <c r="AX317" s="213">
        <f t="shared" si="381"/>
        <v>6.5</v>
      </c>
      <c r="AY317" s="304">
        <f t="shared" si="321"/>
        <v>35</v>
      </c>
      <c r="AZ317" s="305">
        <f t="shared" si="321"/>
        <v>10</v>
      </c>
      <c r="BA317" s="305">
        <f t="shared" si="321"/>
        <v>33.993333333333332</v>
      </c>
      <c r="BB317" s="317">
        <f t="shared" si="337"/>
        <v>3.3993333333333333</v>
      </c>
      <c r="BC317" s="540">
        <f t="shared" si="322"/>
        <v>161</v>
      </c>
      <c r="BD317" s="541">
        <f t="shared" si="323"/>
        <v>31</v>
      </c>
      <c r="BE317" s="541">
        <f t="shared" si="324"/>
        <v>326.99333333333334</v>
      </c>
      <c r="BF317" s="546">
        <f t="shared" si="338"/>
        <v>10.548172043010753</v>
      </c>
    </row>
    <row r="318" spans="2:58" s="76" customFormat="1" ht="14.1" customHeight="1" outlineLevel="1">
      <c r="B318" s="270" t="s">
        <v>88</v>
      </c>
      <c r="C318" s="192">
        <f>SUM(C319:C321)</f>
        <v>112</v>
      </c>
      <c r="D318" s="177">
        <v>81</v>
      </c>
      <c r="E318" s="69">
        <f>SUM(E319:E321)</f>
        <v>1042.5</v>
      </c>
      <c r="F318" s="193">
        <f t="shared" si="370"/>
        <v>12.87037037037037</v>
      </c>
      <c r="G318" s="192">
        <f>SUM(G319:G321)</f>
        <v>112</v>
      </c>
      <c r="H318" s="177">
        <v>83</v>
      </c>
      <c r="I318" s="69">
        <f>SUM(I319:I321)</f>
        <v>924</v>
      </c>
      <c r="J318" s="193">
        <f t="shared" si="371"/>
        <v>11.132530120481928</v>
      </c>
      <c r="K318" s="192">
        <f>SUM(K319:K321)</f>
        <v>109</v>
      </c>
      <c r="L318" s="177">
        <v>29</v>
      </c>
      <c r="M318" s="69">
        <f>SUM(M319:M321)</f>
        <v>150</v>
      </c>
      <c r="N318" s="193">
        <f t="shared" si="372"/>
        <v>5.1724137931034484</v>
      </c>
      <c r="O318" s="192">
        <f>SUM(O319:O321)</f>
        <v>108</v>
      </c>
      <c r="P318" s="177">
        <v>40</v>
      </c>
      <c r="Q318" s="69">
        <f>SUM(Q319:Q321)</f>
        <v>322.5</v>
      </c>
      <c r="R318" s="193">
        <f t="shared" si="373"/>
        <v>8.0625</v>
      </c>
      <c r="S318" s="192">
        <f>SUM(S319:S321)</f>
        <v>109</v>
      </c>
      <c r="T318" s="177">
        <v>58</v>
      </c>
      <c r="U318" s="69">
        <f>SUM(U319:U321)</f>
        <v>618</v>
      </c>
      <c r="V318" s="193">
        <f t="shared" si="374"/>
        <v>10.655172413793103</v>
      </c>
      <c r="W318" s="192">
        <f>SUM(W319:W321)</f>
        <v>109</v>
      </c>
      <c r="X318" s="177">
        <v>85</v>
      </c>
      <c r="Y318" s="69">
        <f>SUM(Y319:Y321)</f>
        <v>1418</v>
      </c>
      <c r="Z318" s="193">
        <f t="shared" si="375"/>
        <v>16.682352941176472</v>
      </c>
      <c r="AA318" s="192">
        <f>SUM(AA319:AA321)</f>
        <v>110</v>
      </c>
      <c r="AB318" s="177">
        <v>82</v>
      </c>
      <c r="AC318" s="69">
        <f>SUM(AC319:AC321)</f>
        <v>902</v>
      </c>
      <c r="AD318" s="193">
        <f t="shared" si="376"/>
        <v>11</v>
      </c>
      <c r="AE318" s="192">
        <f>SUM(AE319:AE321)</f>
        <v>111</v>
      </c>
      <c r="AF318" s="177">
        <v>82</v>
      </c>
      <c r="AG318" s="69">
        <f>SUM(AG319:AG321)</f>
        <v>904.5</v>
      </c>
      <c r="AH318" s="193">
        <f t="shared" si="377"/>
        <v>11.030487804878049</v>
      </c>
      <c r="AI318" s="192">
        <f>SUM(AI319:AI321)</f>
        <v>110</v>
      </c>
      <c r="AJ318" s="177">
        <v>84</v>
      </c>
      <c r="AK318" s="261">
        <f>SUM(AK319:AK321)</f>
        <v>840</v>
      </c>
      <c r="AL318" s="262">
        <f t="shared" si="378"/>
        <v>10</v>
      </c>
      <c r="AM318" s="263">
        <f>SUM(AM319:AM321)</f>
        <v>110</v>
      </c>
      <c r="AN318" s="261">
        <v>83</v>
      </c>
      <c r="AO318" s="261">
        <f>SUM(AO319:AO321)</f>
        <v>895.5</v>
      </c>
      <c r="AP318" s="193">
        <f t="shared" si="379"/>
        <v>10.789156626506024</v>
      </c>
      <c r="AQ318" s="186">
        <f>SUM(AQ319:AQ321)</f>
        <v>110</v>
      </c>
      <c r="AR318" s="90">
        <f>SUM(AR319:AR321)</f>
        <v>86</v>
      </c>
      <c r="AS318" s="90">
        <f>SUM(AS319:AS321)</f>
        <v>1582</v>
      </c>
      <c r="AT318" s="193">
        <f t="shared" si="380"/>
        <v>18.395348837209301</v>
      </c>
      <c r="AU318" s="186">
        <f>SUM(AU319:AU321)</f>
        <v>110</v>
      </c>
      <c r="AV318" s="90">
        <f>SUM(AV319:AV321)</f>
        <v>54</v>
      </c>
      <c r="AW318" s="90">
        <f>SUM(AW319:AW321)</f>
        <v>500</v>
      </c>
      <c r="AX318" s="212">
        <f t="shared" si="381"/>
        <v>9.2592592592592595</v>
      </c>
      <c r="AY318" s="302">
        <f t="shared" si="321"/>
        <v>333</v>
      </c>
      <c r="AZ318" s="303">
        <f t="shared" si="321"/>
        <v>193</v>
      </c>
      <c r="BA318" s="303">
        <f t="shared" si="321"/>
        <v>2116.5</v>
      </c>
      <c r="BB318" s="314">
        <f t="shared" si="337"/>
        <v>10.966321243523316</v>
      </c>
      <c r="BC318" s="537">
        <f t="shared" si="322"/>
        <v>1320</v>
      </c>
      <c r="BD318" s="538">
        <f t="shared" si="323"/>
        <v>847</v>
      </c>
      <c r="BE318" s="538">
        <f t="shared" si="324"/>
        <v>10099</v>
      </c>
      <c r="BF318" s="539">
        <f t="shared" si="338"/>
        <v>11.923258559622196</v>
      </c>
    </row>
    <row r="319" spans="2:58" ht="14.1" customHeight="1" outlineLevel="1">
      <c r="B319" s="271" t="s">
        <v>87</v>
      </c>
      <c r="C319" s="194">
        <v>15</v>
      </c>
      <c r="D319" s="175">
        <v>7</v>
      </c>
      <c r="E319" s="67">
        <v>32</v>
      </c>
      <c r="F319" s="195">
        <f>IFERROR(E319/D319,0)</f>
        <v>4.5714285714285712</v>
      </c>
      <c r="G319" s="194">
        <v>15</v>
      </c>
      <c r="H319" s="175">
        <v>4</v>
      </c>
      <c r="I319" s="67">
        <v>15</v>
      </c>
      <c r="J319" s="195">
        <f>IFERROR(I319/H319,0)</f>
        <v>3.75</v>
      </c>
      <c r="K319" s="194">
        <v>15</v>
      </c>
      <c r="L319" s="175">
        <v>4</v>
      </c>
      <c r="M319" s="67">
        <v>15.5</v>
      </c>
      <c r="N319" s="195">
        <f>IFERROR(M319/L319,0)</f>
        <v>3.875</v>
      </c>
      <c r="O319" s="194">
        <v>15</v>
      </c>
      <c r="P319" s="175">
        <v>8</v>
      </c>
      <c r="Q319" s="67">
        <v>33.5</v>
      </c>
      <c r="R319" s="195">
        <f>IFERROR(Q319/P319,0)</f>
        <v>4.1875</v>
      </c>
      <c r="S319" s="194">
        <v>15</v>
      </c>
      <c r="T319" s="175">
        <v>3</v>
      </c>
      <c r="U319" s="67">
        <v>14</v>
      </c>
      <c r="V319" s="195">
        <f>IFERROR(U319/T319,0)</f>
        <v>4.666666666666667</v>
      </c>
      <c r="W319" s="194">
        <v>15</v>
      </c>
      <c r="X319" s="175">
        <v>6</v>
      </c>
      <c r="Y319" s="67">
        <v>42.5</v>
      </c>
      <c r="Z319" s="195">
        <f>IFERROR(Y319/X319,0)</f>
        <v>7.083333333333333</v>
      </c>
      <c r="AA319" s="194">
        <v>15</v>
      </c>
      <c r="AB319" s="175">
        <v>10</v>
      </c>
      <c r="AC319" s="67">
        <v>77.5</v>
      </c>
      <c r="AD319" s="195">
        <f>IFERROR(AC319/AB319,0)</f>
        <v>7.75</v>
      </c>
      <c r="AE319" s="194">
        <v>15</v>
      </c>
      <c r="AF319" s="175">
        <v>9</v>
      </c>
      <c r="AG319" s="67">
        <v>80</v>
      </c>
      <c r="AH319" s="195">
        <f>IFERROR(AG319/AF319,0)</f>
        <v>8.8888888888888893</v>
      </c>
      <c r="AI319" s="194">
        <v>15</v>
      </c>
      <c r="AJ319" s="175">
        <v>12</v>
      </c>
      <c r="AK319" s="67">
        <v>121.5</v>
      </c>
      <c r="AL319" s="195">
        <f>IFERROR(AK319/AJ319,0)</f>
        <v>10.125</v>
      </c>
      <c r="AM319" s="188">
        <v>15</v>
      </c>
      <c r="AN319" s="91">
        <v>10</v>
      </c>
      <c r="AO319" s="91">
        <v>69</v>
      </c>
      <c r="AP319" s="195">
        <f>IFERROR(AO319/AN319,0)</f>
        <v>6.9</v>
      </c>
      <c r="AQ319" s="188">
        <v>15</v>
      </c>
      <c r="AR319" s="91">
        <v>8</v>
      </c>
      <c r="AS319" s="91">
        <v>77</v>
      </c>
      <c r="AT319" s="195">
        <f>IFERROR(AS319/AR319,0)</f>
        <v>9.625</v>
      </c>
      <c r="AU319" s="188">
        <v>15</v>
      </c>
      <c r="AV319" s="91">
        <v>4</v>
      </c>
      <c r="AW319" s="91">
        <v>47.5</v>
      </c>
      <c r="AX319" s="213">
        <f>IFERROR(AW319/AV319,0)</f>
        <v>11.875</v>
      </c>
      <c r="AY319" s="304">
        <f t="shared" si="321"/>
        <v>45</v>
      </c>
      <c r="AZ319" s="305">
        <f t="shared" si="321"/>
        <v>15</v>
      </c>
      <c r="BA319" s="305">
        <f t="shared" si="321"/>
        <v>62.5</v>
      </c>
      <c r="BB319" s="317">
        <f t="shared" si="337"/>
        <v>4.166666666666667</v>
      </c>
      <c r="BC319" s="540">
        <f t="shared" si="322"/>
        <v>180</v>
      </c>
      <c r="BD319" s="541">
        <f t="shared" si="323"/>
        <v>85</v>
      </c>
      <c r="BE319" s="541">
        <f t="shared" si="324"/>
        <v>625</v>
      </c>
      <c r="BF319" s="546">
        <f t="shared" si="338"/>
        <v>7.3529411764705879</v>
      </c>
    </row>
    <row r="320" spans="2:58" ht="14.1" customHeight="1" outlineLevel="1">
      <c r="B320" s="271" t="s">
        <v>86</v>
      </c>
      <c r="C320" s="194">
        <v>55</v>
      </c>
      <c r="D320" s="175">
        <v>40</v>
      </c>
      <c r="E320" s="67">
        <v>497.5</v>
      </c>
      <c r="F320" s="195">
        <f t="shared" ref="F320:F383" si="397">IFERROR(E320/D320,0)</f>
        <v>12.4375</v>
      </c>
      <c r="G320" s="194">
        <v>55</v>
      </c>
      <c r="H320" s="175">
        <v>44</v>
      </c>
      <c r="I320" s="67">
        <v>505.5</v>
      </c>
      <c r="J320" s="195">
        <f t="shared" ref="J320:J383" si="398">IFERROR(I320/H320,0)</f>
        <v>11.488636363636363</v>
      </c>
      <c r="K320" s="194">
        <v>52</v>
      </c>
      <c r="L320" s="175">
        <v>10</v>
      </c>
      <c r="M320" s="67">
        <v>36</v>
      </c>
      <c r="N320" s="195">
        <f t="shared" ref="N320:N383" si="399">IFERROR(M320/L320,0)</f>
        <v>3.6</v>
      </c>
      <c r="O320" s="194">
        <v>51</v>
      </c>
      <c r="P320" s="175">
        <v>15</v>
      </c>
      <c r="Q320" s="67">
        <v>141.5</v>
      </c>
      <c r="R320" s="195">
        <f t="shared" ref="R320:R383" si="400">IFERROR(Q320/P320,0)</f>
        <v>9.4333333333333336</v>
      </c>
      <c r="S320" s="194">
        <v>52</v>
      </c>
      <c r="T320" s="175">
        <v>22</v>
      </c>
      <c r="U320" s="67">
        <v>170.5</v>
      </c>
      <c r="V320" s="195">
        <f t="shared" ref="V320:V383" si="401">IFERROR(U320/T320,0)</f>
        <v>7.75</v>
      </c>
      <c r="W320" s="194">
        <v>52</v>
      </c>
      <c r="X320" s="175">
        <v>40</v>
      </c>
      <c r="Y320" s="67">
        <v>529</v>
      </c>
      <c r="Z320" s="195">
        <f t="shared" ref="Z320:Z383" si="402">IFERROR(Y320/X320,0)</f>
        <v>13.225</v>
      </c>
      <c r="AA320" s="194">
        <v>52</v>
      </c>
      <c r="AB320" s="175">
        <v>33</v>
      </c>
      <c r="AC320" s="67">
        <v>227.5</v>
      </c>
      <c r="AD320" s="195">
        <f t="shared" ref="AD320:AD383" si="403">IFERROR(AC320/AB320,0)</f>
        <v>6.8939393939393936</v>
      </c>
      <c r="AE320" s="194">
        <v>52</v>
      </c>
      <c r="AF320" s="175">
        <v>33</v>
      </c>
      <c r="AG320" s="67">
        <v>349.5</v>
      </c>
      <c r="AH320" s="195">
        <f t="shared" ref="AH320:AH383" si="404">IFERROR(AG320/AF320,0)</f>
        <v>10.590909090909092</v>
      </c>
      <c r="AI320" s="194">
        <v>52</v>
      </c>
      <c r="AJ320" s="175">
        <v>38</v>
      </c>
      <c r="AK320" s="67">
        <v>376</v>
      </c>
      <c r="AL320" s="195">
        <f t="shared" ref="AL320:AL383" si="405">IFERROR(AK320/AJ320,0)</f>
        <v>9.8947368421052637</v>
      </c>
      <c r="AM320" s="188">
        <v>52</v>
      </c>
      <c r="AN320" s="91">
        <v>34</v>
      </c>
      <c r="AO320" s="91">
        <v>324</v>
      </c>
      <c r="AP320" s="195">
        <f t="shared" ref="AP320:AP383" si="406">IFERROR(AO320/AN320,0)</f>
        <v>9.5294117647058822</v>
      </c>
      <c r="AQ320" s="188">
        <v>52</v>
      </c>
      <c r="AR320" s="91">
        <v>40</v>
      </c>
      <c r="AS320" s="91">
        <v>700.5</v>
      </c>
      <c r="AT320" s="195">
        <f t="shared" ref="AT320:AT383" si="407">IFERROR(AS320/AR320,0)</f>
        <v>17.512499999999999</v>
      </c>
      <c r="AU320" s="188">
        <v>52</v>
      </c>
      <c r="AV320" s="91">
        <v>19</v>
      </c>
      <c r="AW320" s="91">
        <v>139.5</v>
      </c>
      <c r="AX320" s="213">
        <f t="shared" ref="AX320:AX383" si="408">IFERROR(AW320/AV320,0)</f>
        <v>7.3421052631578947</v>
      </c>
      <c r="AY320" s="304">
        <f t="shared" si="321"/>
        <v>162</v>
      </c>
      <c r="AZ320" s="305">
        <f t="shared" si="321"/>
        <v>94</v>
      </c>
      <c r="BA320" s="305">
        <f t="shared" si="321"/>
        <v>1039</v>
      </c>
      <c r="BB320" s="317">
        <f t="shared" si="337"/>
        <v>11.053191489361701</v>
      </c>
      <c r="BC320" s="540">
        <f t="shared" si="322"/>
        <v>629</v>
      </c>
      <c r="BD320" s="541">
        <f t="shared" si="323"/>
        <v>368</v>
      </c>
      <c r="BE320" s="541">
        <f t="shared" si="324"/>
        <v>3997</v>
      </c>
      <c r="BF320" s="546">
        <f t="shared" si="338"/>
        <v>10.861413043478262</v>
      </c>
    </row>
    <row r="321" spans="2:58" ht="14.1" customHeight="1" outlineLevel="1">
      <c r="B321" s="271" t="s">
        <v>85</v>
      </c>
      <c r="C321" s="194">
        <v>42</v>
      </c>
      <c r="D321" s="175">
        <v>34</v>
      </c>
      <c r="E321" s="67">
        <v>513</v>
      </c>
      <c r="F321" s="195">
        <f t="shared" si="397"/>
        <v>15.088235294117647</v>
      </c>
      <c r="G321" s="194">
        <v>42</v>
      </c>
      <c r="H321" s="175">
        <v>35</v>
      </c>
      <c r="I321" s="67">
        <v>403.5</v>
      </c>
      <c r="J321" s="195">
        <f t="shared" si="398"/>
        <v>11.528571428571428</v>
      </c>
      <c r="K321" s="194">
        <v>42</v>
      </c>
      <c r="L321" s="175">
        <v>15</v>
      </c>
      <c r="M321" s="67">
        <v>98.5</v>
      </c>
      <c r="N321" s="195">
        <f t="shared" si="399"/>
        <v>6.5666666666666664</v>
      </c>
      <c r="O321" s="194">
        <v>42</v>
      </c>
      <c r="P321" s="175">
        <v>17</v>
      </c>
      <c r="Q321" s="67">
        <v>147.5</v>
      </c>
      <c r="R321" s="195">
        <f t="shared" si="400"/>
        <v>8.6764705882352935</v>
      </c>
      <c r="S321" s="194">
        <v>42</v>
      </c>
      <c r="T321" s="175">
        <v>33</v>
      </c>
      <c r="U321" s="67">
        <v>433.5</v>
      </c>
      <c r="V321" s="195">
        <f t="shared" si="401"/>
        <v>13.136363636363637</v>
      </c>
      <c r="W321" s="194">
        <v>42</v>
      </c>
      <c r="X321" s="175">
        <v>39</v>
      </c>
      <c r="Y321" s="67">
        <v>846.5</v>
      </c>
      <c r="Z321" s="195">
        <f t="shared" si="402"/>
        <v>21.705128205128204</v>
      </c>
      <c r="AA321" s="194">
        <v>43</v>
      </c>
      <c r="AB321" s="175">
        <v>39</v>
      </c>
      <c r="AC321" s="67">
        <v>597</v>
      </c>
      <c r="AD321" s="195">
        <f t="shared" si="403"/>
        <v>15.307692307692308</v>
      </c>
      <c r="AE321" s="194">
        <v>44</v>
      </c>
      <c r="AF321" s="175">
        <v>40</v>
      </c>
      <c r="AG321" s="67">
        <v>475</v>
      </c>
      <c r="AH321" s="195">
        <f t="shared" si="404"/>
        <v>11.875</v>
      </c>
      <c r="AI321" s="194">
        <v>43</v>
      </c>
      <c r="AJ321" s="175">
        <v>34</v>
      </c>
      <c r="AK321" s="67">
        <v>342.5</v>
      </c>
      <c r="AL321" s="195">
        <f t="shared" si="405"/>
        <v>10.073529411764707</v>
      </c>
      <c r="AM321" s="188">
        <v>43</v>
      </c>
      <c r="AN321" s="91">
        <v>39</v>
      </c>
      <c r="AO321" s="91">
        <v>502.5</v>
      </c>
      <c r="AP321" s="195">
        <f t="shared" si="406"/>
        <v>12.884615384615385</v>
      </c>
      <c r="AQ321" s="188">
        <v>43</v>
      </c>
      <c r="AR321" s="91">
        <v>38</v>
      </c>
      <c r="AS321" s="91">
        <v>804.5</v>
      </c>
      <c r="AT321" s="195">
        <f t="shared" si="407"/>
        <v>21.171052631578949</v>
      </c>
      <c r="AU321" s="188">
        <v>43</v>
      </c>
      <c r="AV321" s="91">
        <v>31</v>
      </c>
      <c r="AW321" s="91">
        <v>313</v>
      </c>
      <c r="AX321" s="213">
        <f t="shared" si="408"/>
        <v>10.096774193548388</v>
      </c>
      <c r="AY321" s="304">
        <f t="shared" si="321"/>
        <v>126</v>
      </c>
      <c r="AZ321" s="305">
        <f t="shared" si="321"/>
        <v>84</v>
      </c>
      <c r="BA321" s="305">
        <f t="shared" si="321"/>
        <v>1015</v>
      </c>
      <c r="BB321" s="317">
        <f t="shared" si="337"/>
        <v>12.083333333333334</v>
      </c>
      <c r="BC321" s="540">
        <f t="shared" si="322"/>
        <v>511</v>
      </c>
      <c r="BD321" s="541">
        <f t="shared" si="323"/>
        <v>394</v>
      </c>
      <c r="BE321" s="541">
        <f t="shared" si="324"/>
        <v>5477</v>
      </c>
      <c r="BF321" s="546">
        <f t="shared" si="338"/>
        <v>13.901015228426395</v>
      </c>
    </row>
    <row r="322" spans="2:58" s="76" customFormat="1" ht="14.1" customHeight="1" outlineLevel="1">
      <c r="B322" s="270" t="s">
        <v>84</v>
      </c>
      <c r="C322" s="192">
        <f>SUM(C323:C325)</f>
        <v>69</v>
      </c>
      <c r="D322" s="177">
        <v>40</v>
      </c>
      <c r="E322" s="69">
        <f>SUM(E323:E325)</f>
        <v>486</v>
      </c>
      <c r="F322" s="193">
        <f t="shared" si="397"/>
        <v>12.15</v>
      </c>
      <c r="G322" s="192">
        <f>SUM(G323:G325)</f>
        <v>69</v>
      </c>
      <c r="H322" s="177">
        <v>53</v>
      </c>
      <c r="I322" s="69">
        <f>SUM(I323:I325)</f>
        <v>665.5</v>
      </c>
      <c r="J322" s="193">
        <f t="shared" si="398"/>
        <v>12.556603773584905</v>
      </c>
      <c r="K322" s="192">
        <f>SUM(K323:K325)</f>
        <v>70</v>
      </c>
      <c r="L322" s="177">
        <v>42</v>
      </c>
      <c r="M322" s="69">
        <f>SUM(M323:M325)</f>
        <v>741.5</v>
      </c>
      <c r="N322" s="193">
        <f t="shared" si="399"/>
        <v>17.654761904761905</v>
      </c>
      <c r="O322" s="192">
        <f>SUM(O323:O325)</f>
        <v>70</v>
      </c>
      <c r="P322" s="177">
        <v>43</v>
      </c>
      <c r="Q322" s="69">
        <f>SUM(Q323:Q325)</f>
        <v>666.5</v>
      </c>
      <c r="R322" s="193">
        <f t="shared" si="400"/>
        <v>15.5</v>
      </c>
      <c r="S322" s="192">
        <f>SUM(S323:S325)</f>
        <v>69</v>
      </c>
      <c r="T322" s="177">
        <v>40</v>
      </c>
      <c r="U322" s="69">
        <f>SUM(U323:U325)</f>
        <v>735.50333333333333</v>
      </c>
      <c r="V322" s="193">
        <f t="shared" si="401"/>
        <v>18.387583333333332</v>
      </c>
      <c r="W322" s="192">
        <f>SUM(W323:W325)</f>
        <v>69</v>
      </c>
      <c r="X322" s="177">
        <v>59</v>
      </c>
      <c r="Y322" s="69">
        <f>SUM(Y323:Y325)</f>
        <v>1030.5</v>
      </c>
      <c r="Z322" s="193">
        <f t="shared" si="402"/>
        <v>17.466101694915253</v>
      </c>
      <c r="AA322" s="192">
        <f>SUM(AA323:AA325)</f>
        <v>69</v>
      </c>
      <c r="AB322" s="177">
        <v>43</v>
      </c>
      <c r="AC322" s="69">
        <f>SUM(AC323:AC325)</f>
        <v>570.5</v>
      </c>
      <c r="AD322" s="193">
        <f t="shared" si="403"/>
        <v>13.267441860465116</v>
      </c>
      <c r="AE322" s="192">
        <f>SUM(AE323:AE325)</f>
        <v>69</v>
      </c>
      <c r="AF322" s="177">
        <v>48</v>
      </c>
      <c r="AG322" s="69">
        <f>SUM(AG323:AG325)</f>
        <v>513.5</v>
      </c>
      <c r="AH322" s="193">
        <f t="shared" si="404"/>
        <v>10.697916666666666</v>
      </c>
      <c r="AI322" s="192">
        <f>SUM(AI323:AI325)</f>
        <v>69</v>
      </c>
      <c r="AJ322" s="177">
        <v>53</v>
      </c>
      <c r="AK322" s="69">
        <f>SUM(AK323:AK325)</f>
        <v>527</v>
      </c>
      <c r="AL322" s="193">
        <f t="shared" si="405"/>
        <v>9.9433962264150946</v>
      </c>
      <c r="AM322" s="186">
        <f>SUM(AM323:AM325)</f>
        <v>69</v>
      </c>
      <c r="AN322" s="90">
        <v>54</v>
      </c>
      <c r="AO322" s="90">
        <f>SUM(AO323:AO325)</f>
        <v>745</v>
      </c>
      <c r="AP322" s="193">
        <f t="shared" si="406"/>
        <v>13.796296296296296</v>
      </c>
      <c r="AQ322" s="186">
        <f>SUM(AQ323:AQ325)</f>
        <v>69</v>
      </c>
      <c r="AR322" s="90">
        <f>SUM(AR323:AR325)</f>
        <v>59</v>
      </c>
      <c r="AS322" s="90">
        <f>SUM(AS323:AS325)</f>
        <v>1514.5</v>
      </c>
      <c r="AT322" s="193">
        <f t="shared" si="407"/>
        <v>25.66949152542373</v>
      </c>
      <c r="AU322" s="186">
        <f>SUM(AU323:AU325)</f>
        <v>69</v>
      </c>
      <c r="AV322" s="90">
        <f>SUM(AV323:AV325)</f>
        <v>38</v>
      </c>
      <c r="AW322" s="90">
        <f>SUM(AW323:AW325)</f>
        <v>305</v>
      </c>
      <c r="AX322" s="212">
        <f t="shared" si="408"/>
        <v>8.026315789473685</v>
      </c>
      <c r="AY322" s="302">
        <f t="shared" si="321"/>
        <v>208</v>
      </c>
      <c r="AZ322" s="303">
        <f t="shared" si="321"/>
        <v>135</v>
      </c>
      <c r="BA322" s="303">
        <f t="shared" si="321"/>
        <v>1893</v>
      </c>
      <c r="BB322" s="314">
        <f t="shared" si="337"/>
        <v>14.022222222222222</v>
      </c>
      <c r="BC322" s="537">
        <f t="shared" si="322"/>
        <v>830</v>
      </c>
      <c r="BD322" s="538">
        <f t="shared" si="323"/>
        <v>572</v>
      </c>
      <c r="BE322" s="538">
        <f t="shared" si="324"/>
        <v>8501.003333333334</v>
      </c>
      <c r="BF322" s="539">
        <f t="shared" si="338"/>
        <v>14.861893939393941</v>
      </c>
    </row>
    <row r="323" spans="2:58" s="59" customFormat="1" ht="14.1" customHeight="1" outlineLevel="1">
      <c r="B323" s="273" t="s">
        <v>83</v>
      </c>
      <c r="C323" s="194">
        <v>29</v>
      </c>
      <c r="D323" s="175">
        <v>12</v>
      </c>
      <c r="E323" s="91">
        <v>152.5</v>
      </c>
      <c r="F323" s="195">
        <f t="shared" si="397"/>
        <v>12.708333333333334</v>
      </c>
      <c r="G323" s="194">
        <v>29</v>
      </c>
      <c r="H323" s="175">
        <v>22</v>
      </c>
      <c r="I323" s="91">
        <v>219.5</v>
      </c>
      <c r="J323" s="195">
        <f t="shared" si="398"/>
        <v>9.9772727272727266</v>
      </c>
      <c r="K323" s="194">
        <v>30</v>
      </c>
      <c r="L323" s="175">
        <v>13</v>
      </c>
      <c r="M323" s="91">
        <v>316.5</v>
      </c>
      <c r="N323" s="195">
        <f t="shared" si="399"/>
        <v>24.346153846153847</v>
      </c>
      <c r="O323" s="194">
        <v>30</v>
      </c>
      <c r="P323" s="175">
        <v>13</v>
      </c>
      <c r="Q323" s="91">
        <v>274.5</v>
      </c>
      <c r="R323" s="195">
        <f t="shared" si="400"/>
        <v>21.115384615384617</v>
      </c>
      <c r="S323" s="194">
        <v>29</v>
      </c>
      <c r="T323" s="175">
        <v>11</v>
      </c>
      <c r="U323" s="91">
        <v>254.00333333333333</v>
      </c>
      <c r="V323" s="195">
        <f t="shared" si="401"/>
        <v>23.09121212121212</v>
      </c>
      <c r="W323" s="194">
        <v>29</v>
      </c>
      <c r="X323" s="175">
        <v>22</v>
      </c>
      <c r="Y323" s="91">
        <v>284.5</v>
      </c>
      <c r="Z323" s="195">
        <f t="shared" si="402"/>
        <v>12.931818181818182</v>
      </c>
      <c r="AA323" s="194">
        <v>29</v>
      </c>
      <c r="AB323" s="175">
        <v>13</v>
      </c>
      <c r="AC323" s="91">
        <v>196.5</v>
      </c>
      <c r="AD323" s="195">
        <f t="shared" si="403"/>
        <v>15.115384615384615</v>
      </c>
      <c r="AE323" s="194">
        <v>29</v>
      </c>
      <c r="AF323" s="175">
        <v>20</v>
      </c>
      <c r="AG323" s="91">
        <v>156</v>
      </c>
      <c r="AH323" s="195">
        <f t="shared" si="404"/>
        <v>7.8</v>
      </c>
      <c r="AI323" s="194">
        <v>29</v>
      </c>
      <c r="AJ323" s="175">
        <v>22</v>
      </c>
      <c r="AK323" s="91">
        <v>161</v>
      </c>
      <c r="AL323" s="195">
        <f t="shared" si="405"/>
        <v>7.3181818181818183</v>
      </c>
      <c r="AM323" s="188">
        <v>29</v>
      </c>
      <c r="AN323" s="91">
        <v>23</v>
      </c>
      <c r="AO323" s="91">
        <v>289</v>
      </c>
      <c r="AP323" s="195">
        <f t="shared" si="406"/>
        <v>12.565217391304348</v>
      </c>
      <c r="AQ323" s="188">
        <v>29</v>
      </c>
      <c r="AR323" s="91">
        <v>21</v>
      </c>
      <c r="AS323" s="91">
        <v>446</v>
      </c>
      <c r="AT323" s="195">
        <f t="shared" si="407"/>
        <v>21.238095238095237</v>
      </c>
      <c r="AU323" s="188">
        <v>29</v>
      </c>
      <c r="AV323" s="91">
        <v>15</v>
      </c>
      <c r="AW323" s="91">
        <v>62</v>
      </c>
      <c r="AX323" s="213">
        <f t="shared" si="408"/>
        <v>4.1333333333333337</v>
      </c>
      <c r="AY323" s="304">
        <f t="shared" si="321"/>
        <v>88</v>
      </c>
      <c r="AZ323" s="305">
        <f t="shared" si="321"/>
        <v>47</v>
      </c>
      <c r="BA323" s="305">
        <f t="shared" si="321"/>
        <v>688.5</v>
      </c>
      <c r="BB323" s="317">
        <f t="shared" si="337"/>
        <v>14.648936170212766</v>
      </c>
      <c r="BC323" s="540">
        <f t="shared" si="322"/>
        <v>350</v>
      </c>
      <c r="BD323" s="541">
        <f t="shared" si="323"/>
        <v>207</v>
      </c>
      <c r="BE323" s="541">
        <f t="shared" si="324"/>
        <v>2812.0033333333331</v>
      </c>
      <c r="BF323" s="546">
        <f t="shared" si="338"/>
        <v>13.584557165861513</v>
      </c>
    </row>
    <row r="324" spans="2:58" ht="14.1" customHeight="1" outlineLevel="1">
      <c r="B324" s="273" t="s">
        <v>82</v>
      </c>
      <c r="C324" s="194">
        <v>21</v>
      </c>
      <c r="D324" s="175">
        <v>12</v>
      </c>
      <c r="E324" s="67">
        <v>175</v>
      </c>
      <c r="F324" s="195">
        <f t="shared" si="397"/>
        <v>14.583333333333334</v>
      </c>
      <c r="G324" s="194">
        <v>21</v>
      </c>
      <c r="H324" s="175">
        <v>16</v>
      </c>
      <c r="I324" s="67">
        <v>204</v>
      </c>
      <c r="J324" s="195">
        <f t="shared" si="398"/>
        <v>12.75</v>
      </c>
      <c r="K324" s="194">
        <v>21</v>
      </c>
      <c r="L324" s="175">
        <v>15</v>
      </c>
      <c r="M324" s="67">
        <v>212</v>
      </c>
      <c r="N324" s="195">
        <f t="shared" si="399"/>
        <v>14.133333333333333</v>
      </c>
      <c r="O324" s="194">
        <v>21</v>
      </c>
      <c r="P324" s="175">
        <v>13</v>
      </c>
      <c r="Q324" s="67">
        <v>137</v>
      </c>
      <c r="R324" s="195">
        <f t="shared" si="400"/>
        <v>10.538461538461538</v>
      </c>
      <c r="S324" s="194">
        <v>21</v>
      </c>
      <c r="T324" s="175">
        <v>19</v>
      </c>
      <c r="U324" s="67">
        <v>377</v>
      </c>
      <c r="V324" s="195">
        <f t="shared" si="401"/>
        <v>19.842105263157894</v>
      </c>
      <c r="W324" s="194">
        <v>21</v>
      </c>
      <c r="X324" s="175">
        <v>21</v>
      </c>
      <c r="Y324" s="67">
        <v>512.5</v>
      </c>
      <c r="Z324" s="195">
        <f t="shared" si="402"/>
        <v>24.404761904761905</v>
      </c>
      <c r="AA324" s="194">
        <v>21</v>
      </c>
      <c r="AB324" s="175">
        <v>18</v>
      </c>
      <c r="AC324" s="67">
        <v>320</v>
      </c>
      <c r="AD324" s="195">
        <f t="shared" si="403"/>
        <v>17.777777777777779</v>
      </c>
      <c r="AE324" s="194">
        <v>21</v>
      </c>
      <c r="AF324" s="175">
        <v>17</v>
      </c>
      <c r="AG324" s="67">
        <v>309.5</v>
      </c>
      <c r="AH324" s="195">
        <f t="shared" si="404"/>
        <v>18.205882352941178</v>
      </c>
      <c r="AI324" s="194">
        <v>21</v>
      </c>
      <c r="AJ324" s="175">
        <v>16</v>
      </c>
      <c r="AK324" s="67">
        <v>245</v>
      </c>
      <c r="AL324" s="195">
        <f t="shared" si="405"/>
        <v>15.3125</v>
      </c>
      <c r="AM324" s="188">
        <v>21</v>
      </c>
      <c r="AN324" s="91">
        <v>18</v>
      </c>
      <c r="AO324" s="91">
        <v>319.5</v>
      </c>
      <c r="AP324" s="195">
        <f t="shared" si="406"/>
        <v>17.75</v>
      </c>
      <c r="AQ324" s="188">
        <v>21</v>
      </c>
      <c r="AR324" s="91">
        <v>21</v>
      </c>
      <c r="AS324" s="91">
        <v>582</v>
      </c>
      <c r="AT324" s="195">
        <f t="shared" si="407"/>
        <v>27.714285714285715</v>
      </c>
      <c r="AU324" s="188">
        <v>21</v>
      </c>
      <c r="AV324" s="91">
        <v>16</v>
      </c>
      <c r="AW324" s="91">
        <v>191</v>
      </c>
      <c r="AX324" s="213">
        <f t="shared" si="408"/>
        <v>11.9375</v>
      </c>
      <c r="AY324" s="304">
        <f t="shared" si="321"/>
        <v>63</v>
      </c>
      <c r="AZ324" s="305">
        <f t="shared" si="321"/>
        <v>43</v>
      </c>
      <c r="BA324" s="305">
        <f t="shared" si="321"/>
        <v>591</v>
      </c>
      <c r="BB324" s="317">
        <f t="shared" si="337"/>
        <v>13.744186046511627</v>
      </c>
      <c r="BC324" s="540">
        <f t="shared" si="322"/>
        <v>252</v>
      </c>
      <c r="BD324" s="541">
        <f t="shared" si="323"/>
        <v>202</v>
      </c>
      <c r="BE324" s="541">
        <f t="shared" si="324"/>
        <v>3584.5</v>
      </c>
      <c r="BF324" s="546">
        <f t="shared" si="338"/>
        <v>17.745049504950494</v>
      </c>
    </row>
    <row r="325" spans="2:58" ht="14.1" customHeight="1" outlineLevel="1">
      <c r="B325" s="273" t="s">
        <v>81</v>
      </c>
      <c r="C325" s="194">
        <v>19</v>
      </c>
      <c r="D325" s="175">
        <v>16</v>
      </c>
      <c r="E325" s="67">
        <v>158.5</v>
      </c>
      <c r="F325" s="195">
        <f t="shared" si="397"/>
        <v>9.90625</v>
      </c>
      <c r="G325" s="194">
        <v>19</v>
      </c>
      <c r="H325" s="175">
        <v>15</v>
      </c>
      <c r="I325" s="67">
        <v>242</v>
      </c>
      <c r="J325" s="195">
        <f t="shared" si="398"/>
        <v>16.133333333333333</v>
      </c>
      <c r="K325" s="194">
        <v>19</v>
      </c>
      <c r="L325" s="175">
        <v>14</v>
      </c>
      <c r="M325" s="67">
        <v>213</v>
      </c>
      <c r="N325" s="195">
        <f t="shared" si="399"/>
        <v>15.214285714285714</v>
      </c>
      <c r="O325" s="194">
        <v>19</v>
      </c>
      <c r="P325" s="175">
        <v>17</v>
      </c>
      <c r="Q325" s="67">
        <v>255</v>
      </c>
      <c r="R325" s="195">
        <f t="shared" si="400"/>
        <v>15</v>
      </c>
      <c r="S325" s="194">
        <v>19</v>
      </c>
      <c r="T325" s="175">
        <v>10</v>
      </c>
      <c r="U325" s="67">
        <v>104.5</v>
      </c>
      <c r="V325" s="195">
        <f t="shared" si="401"/>
        <v>10.45</v>
      </c>
      <c r="W325" s="194">
        <v>19</v>
      </c>
      <c r="X325" s="175">
        <v>16</v>
      </c>
      <c r="Y325" s="67">
        <v>233.5</v>
      </c>
      <c r="Z325" s="195">
        <f t="shared" si="402"/>
        <v>14.59375</v>
      </c>
      <c r="AA325" s="194">
        <v>19</v>
      </c>
      <c r="AB325" s="175">
        <v>12</v>
      </c>
      <c r="AC325" s="67">
        <v>54</v>
      </c>
      <c r="AD325" s="195">
        <f t="shared" si="403"/>
        <v>4.5</v>
      </c>
      <c r="AE325" s="194">
        <v>19</v>
      </c>
      <c r="AF325" s="175">
        <v>11</v>
      </c>
      <c r="AG325" s="67">
        <v>48</v>
      </c>
      <c r="AH325" s="195">
        <f t="shared" si="404"/>
        <v>4.3636363636363633</v>
      </c>
      <c r="AI325" s="194">
        <v>19</v>
      </c>
      <c r="AJ325" s="175">
        <v>15</v>
      </c>
      <c r="AK325" s="67">
        <v>121</v>
      </c>
      <c r="AL325" s="195">
        <f t="shared" si="405"/>
        <v>8.0666666666666664</v>
      </c>
      <c r="AM325" s="188">
        <v>19</v>
      </c>
      <c r="AN325" s="91">
        <v>13</v>
      </c>
      <c r="AO325" s="91">
        <v>136.5</v>
      </c>
      <c r="AP325" s="195">
        <f t="shared" si="406"/>
        <v>10.5</v>
      </c>
      <c r="AQ325" s="188">
        <v>19</v>
      </c>
      <c r="AR325" s="91">
        <v>17</v>
      </c>
      <c r="AS325" s="91">
        <v>486.5</v>
      </c>
      <c r="AT325" s="195">
        <f t="shared" si="407"/>
        <v>28.617647058823529</v>
      </c>
      <c r="AU325" s="188">
        <v>19</v>
      </c>
      <c r="AV325" s="91">
        <v>7</v>
      </c>
      <c r="AW325" s="91">
        <v>52</v>
      </c>
      <c r="AX325" s="213">
        <f t="shared" si="408"/>
        <v>7.4285714285714288</v>
      </c>
      <c r="AY325" s="304">
        <f t="shared" si="321"/>
        <v>57</v>
      </c>
      <c r="AZ325" s="305">
        <f t="shared" si="321"/>
        <v>45</v>
      </c>
      <c r="BA325" s="305">
        <f t="shared" si="321"/>
        <v>613.5</v>
      </c>
      <c r="BB325" s="317">
        <f t="shared" si="337"/>
        <v>13.633333333333333</v>
      </c>
      <c r="BC325" s="540">
        <f t="shared" si="322"/>
        <v>228</v>
      </c>
      <c r="BD325" s="541">
        <f t="shared" si="323"/>
        <v>163</v>
      </c>
      <c r="BE325" s="541">
        <f t="shared" si="324"/>
        <v>2104.5</v>
      </c>
      <c r="BF325" s="546">
        <f t="shared" si="338"/>
        <v>12.911042944785276</v>
      </c>
    </row>
    <row r="326" spans="2:58" s="76" customFormat="1" ht="14.1" customHeight="1" outlineLevel="1">
      <c r="B326" s="270" t="s">
        <v>80</v>
      </c>
      <c r="C326" s="192">
        <f>SUM(C327:C329)</f>
        <v>186</v>
      </c>
      <c r="D326" s="177">
        <v>73</v>
      </c>
      <c r="E326" s="69">
        <f>SUM(E327:E329)</f>
        <v>621</v>
      </c>
      <c r="F326" s="193">
        <f t="shared" si="397"/>
        <v>8.506849315068493</v>
      </c>
      <c r="G326" s="192">
        <f>SUM(G327:G329)</f>
        <v>186</v>
      </c>
      <c r="H326" s="177">
        <v>80</v>
      </c>
      <c r="I326" s="69">
        <f>SUM(I327:I329)</f>
        <v>615.5</v>
      </c>
      <c r="J326" s="193">
        <f t="shared" si="398"/>
        <v>7.6937499999999996</v>
      </c>
      <c r="K326" s="192">
        <f>SUM(K327:K329)</f>
        <v>185</v>
      </c>
      <c r="L326" s="177">
        <v>77</v>
      </c>
      <c r="M326" s="69">
        <f>SUM(M327:M329)</f>
        <v>511.5</v>
      </c>
      <c r="N326" s="193">
        <f t="shared" si="399"/>
        <v>6.6428571428571432</v>
      </c>
      <c r="O326" s="192">
        <f>SUM(O327:O329)</f>
        <v>185</v>
      </c>
      <c r="P326" s="177">
        <v>75</v>
      </c>
      <c r="Q326" s="69">
        <f>SUM(Q327:Q329)</f>
        <v>526</v>
      </c>
      <c r="R326" s="193">
        <f t="shared" si="400"/>
        <v>7.0133333333333336</v>
      </c>
      <c r="S326" s="192">
        <f>SUM(S327:S329)</f>
        <v>185</v>
      </c>
      <c r="T326" s="177">
        <v>115</v>
      </c>
      <c r="U326" s="69">
        <f>SUM(U327:U329)</f>
        <v>944.5</v>
      </c>
      <c r="V326" s="193">
        <f t="shared" si="401"/>
        <v>8.2130434782608699</v>
      </c>
      <c r="W326" s="192">
        <f>SUM(W327:W329)</f>
        <v>184</v>
      </c>
      <c r="X326" s="177">
        <v>100</v>
      </c>
      <c r="Y326" s="69">
        <f>SUM(Y327:Y329)</f>
        <v>990</v>
      </c>
      <c r="Z326" s="193">
        <f t="shared" si="402"/>
        <v>9.9</v>
      </c>
      <c r="AA326" s="192">
        <f>SUM(AA327:AA329)</f>
        <v>184</v>
      </c>
      <c r="AB326" s="177">
        <v>84</v>
      </c>
      <c r="AC326" s="69">
        <f>SUM(AC327:AC329)</f>
        <v>619</v>
      </c>
      <c r="AD326" s="193">
        <f t="shared" si="403"/>
        <v>7.3690476190476186</v>
      </c>
      <c r="AE326" s="192">
        <f>SUM(AE327:AE329)</f>
        <v>184</v>
      </c>
      <c r="AF326" s="177">
        <v>97</v>
      </c>
      <c r="AG326" s="69">
        <f>SUM(AG327:AG329)</f>
        <v>1262</v>
      </c>
      <c r="AH326" s="193">
        <f t="shared" si="404"/>
        <v>13.010309278350515</v>
      </c>
      <c r="AI326" s="192">
        <f>SUM(AI327:AI329)</f>
        <v>179</v>
      </c>
      <c r="AJ326" s="177">
        <v>122</v>
      </c>
      <c r="AK326" s="69">
        <f>SUM(AK327:AK329)</f>
        <v>1872</v>
      </c>
      <c r="AL326" s="193">
        <f t="shared" si="405"/>
        <v>15.344262295081966</v>
      </c>
      <c r="AM326" s="186">
        <f>SUM(AM327:AM329)</f>
        <v>179</v>
      </c>
      <c r="AN326" s="90">
        <v>142</v>
      </c>
      <c r="AO326" s="90">
        <f>SUM(AO327:AO329)</f>
        <v>1911</v>
      </c>
      <c r="AP326" s="193">
        <f t="shared" si="406"/>
        <v>13.45774647887324</v>
      </c>
      <c r="AQ326" s="186">
        <f>SUM(AQ327:AQ329)</f>
        <v>179</v>
      </c>
      <c r="AR326" s="90">
        <f>SUM(AR327:AR329)</f>
        <v>119</v>
      </c>
      <c r="AS326" s="90">
        <f>SUM(AS327:AS329)</f>
        <v>1565</v>
      </c>
      <c r="AT326" s="193">
        <f t="shared" si="407"/>
        <v>13.15126050420168</v>
      </c>
      <c r="AU326" s="186">
        <f>SUM(AU327:AU329)</f>
        <v>179</v>
      </c>
      <c r="AV326" s="90">
        <f>SUM(AV327:AV329)</f>
        <v>51</v>
      </c>
      <c r="AW326" s="90">
        <f>SUM(AW327:AW329)</f>
        <v>303.5</v>
      </c>
      <c r="AX326" s="212">
        <f t="shared" si="408"/>
        <v>5.9509803921568629</v>
      </c>
      <c r="AY326" s="308">
        <f t="shared" si="321"/>
        <v>557</v>
      </c>
      <c r="AZ326" s="309">
        <f t="shared" si="321"/>
        <v>230</v>
      </c>
      <c r="BA326" s="309">
        <f t="shared" si="321"/>
        <v>1748</v>
      </c>
      <c r="BB326" s="314">
        <f t="shared" si="337"/>
        <v>7.6</v>
      </c>
      <c r="BC326" s="547">
        <f t="shared" si="322"/>
        <v>2195</v>
      </c>
      <c r="BD326" s="548">
        <f t="shared" si="323"/>
        <v>1135</v>
      </c>
      <c r="BE326" s="548">
        <f t="shared" si="324"/>
        <v>11741</v>
      </c>
      <c r="BF326" s="539">
        <f t="shared" si="338"/>
        <v>10.344493392070484</v>
      </c>
    </row>
    <row r="327" spans="2:58" ht="14.1" customHeight="1" outlineLevel="1">
      <c r="B327" s="271" t="s">
        <v>121</v>
      </c>
      <c r="C327" s="194">
        <v>12</v>
      </c>
      <c r="D327" s="175">
        <v>7</v>
      </c>
      <c r="E327" s="67">
        <v>40.5</v>
      </c>
      <c r="F327" s="195">
        <f t="shared" si="397"/>
        <v>5.7857142857142856</v>
      </c>
      <c r="G327" s="194">
        <v>12</v>
      </c>
      <c r="H327" s="175">
        <v>6</v>
      </c>
      <c r="I327" s="67">
        <v>41.5</v>
      </c>
      <c r="J327" s="195">
        <f t="shared" si="398"/>
        <v>6.916666666666667</v>
      </c>
      <c r="K327" s="194">
        <v>13</v>
      </c>
      <c r="L327" s="175">
        <v>8</v>
      </c>
      <c r="M327" s="67">
        <v>25</v>
      </c>
      <c r="N327" s="195">
        <f t="shared" si="399"/>
        <v>3.125</v>
      </c>
      <c r="O327" s="194">
        <v>14</v>
      </c>
      <c r="P327" s="175">
        <v>7</v>
      </c>
      <c r="Q327" s="67">
        <v>53.5</v>
      </c>
      <c r="R327" s="195">
        <f t="shared" si="400"/>
        <v>7.6428571428571432</v>
      </c>
      <c r="S327" s="194">
        <v>14</v>
      </c>
      <c r="T327" s="175">
        <v>8</v>
      </c>
      <c r="U327" s="67">
        <v>34</v>
      </c>
      <c r="V327" s="195">
        <f t="shared" si="401"/>
        <v>4.25</v>
      </c>
      <c r="W327" s="194">
        <v>14</v>
      </c>
      <c r="X327" s="175">
        <v>7</v>
      </c>
      <c r="Y327" s="67">
        <v>20</v>
      </c>
      <c r="Z327" s="195">
        <f t="shared" si="402"/>
        <v>2.8571428571428572</v>
      </c>
      <c r="AA327" s="194">
        <v>14</v>
      </c>
      <c r="AB327" s="175">
        <v>5</v>
      </c>
      <c r="AC327" s="67">
        <v>18.5</v>
      </c>
      <c r="AD327" s="195">
        <f t="shared" si="403"/>
        <v>3.7</v>
      </c>
      <c r="AE327" s="194">
        <v>14</v>
      </c>
      <c r="AF327" s="175">
        <v>6</v>
      </c>
      <c r="AG327" s="67">
        <v>19.5</v>
      </c>
      <c r="AH327" s="195">
        <f t="shared" si="404"/>
        <v>3.25</v>
      </c>
      <c r="AI327" s="194">
        <v>14</v>
      </c>
      <c r="AJ327" s="175">
        <v>9</v>
      </c>
      <c r="AK327" s="251">
        <f>90-2.5</f>
        <v>87.5</v>
      </c>
      <c r="AL327" s="195">
        <f t="shared" si="405"/>
        <v>9.7222222222222214</v>
      </c>
      <c r="AM327" s="196">
        <v>14</v>
      </c>
      <c r="AN327" s="91">
        <v>11</v>
      </c>
      <c r="AO327" s="93">
        <v>73</v>
      </c>
      <c r="AP327" s="195">
        <f t="shared" si="406"/>
        <v>6.6363636363636367</v>
      </c>
      <c r="AQ327" s="196">
        <v>14</v>
      </c>
      <c r="AR327" s="93">
        <v>9</v>
      </c>
      <c r="AS327" s="93">
        <v>90</v>
      </c>
      <c r="AT327" s="195">
        <f t="shared" si="407"/>
        <v>10</v>
      </c>
      <c r="AU327" s="196">
        <v>14</v>
      </c>
      <c r="AV327" s="93">
        <v>3</v>
      </c>
      <c r="AW327" s="93">
        <v>17.5</v>
      </c>
      <c r="AX327" s="213">
        <f t="shared" si="408"/>
        <v>5.833333333333333</v>
      </c>
      <c r="AY327" s="304">
        <f t="shared" si="321"/>
        <v>37</v>
      </c>
      <c r="AZ327" s="305">
        <f t="shared" si="321"/>
        <v>21</v>
      </c>
      <c r="BA327" s="305">
        <f t="shared" si="321"/>
        <v>107</v>
      </c>
      <c r="BB327" s="317">
        <f t="shared" si="337"/>
        <v>5.0952380952380949</v>
      </c>
      <c r="BC327" s="540">
        <f t="shared" si="322"/>
        <v>163</v>
      </c>
      <c r="BD327" s="541">
        <f t="shared" si="323"/>
        <v>86</v>
      </c>
      <c r="BE327" s="541">
        <f t="shared" si="324"/>
        <v>520.5</v>
      </c>
      <c r="BF327" s="546">
        <f t="shared" si="338"/>
        <v>6.0523255813953485</v>
      </c>
    </row>
    <row r="328" spans="2:58" ht="14.1" customHeight="1" outlineLevel="1">
      <c r="B328" s="271" t="s">
        <v>79</v>
      </c>
      <c r="C328" s="194">
        <v>77</v>
      </c>
      <c r="D328" s="175">
        <v>50</v>
      </c>
      <c r="E328" s="67">
        <v>473.5</v>
      </c>
      <c r="F328" s="195">
        <f t="shared" si="397"/>
        <v>9.4700000000000006</v>
      </c>
      <c r="G328" s="194">
        <v>77</v>
      </c>
      <c r="H328" s="175">
        <v>48</v>
      </c>
      <c r="I328" s="67">
        <v>405</v>
      </c>
      <c r="J328" s="195">
        <f t="shared" si="398"/>
        <v>8.4375</v>
      </c>
      <c r="K328" s="194">
        <v>75</v>
      </c>
      <c r="L328" s="175">
        <v>29</v>
      </c>
      <c r="M328" s="67">
        <v>228</v>
      </c>
      <c r="N328" s="195">
        <f t="shared" si="399"/>
        <v>7.8620689655172411</v>
      </c>
      <c r="O328" s="194">
        <v>76</v>
      </c>
      <c r="P328" s="175">
        <v>37</v>
      </c>
      <c r="Q328" s="67">
        <v>231.5</v>
      </c>
      <c r="R328" s="195">
        <f t="shared" si="400"/>
        <v>6.256756756756757</v>
      </c>
      <c r="S328" s="194">
        <v>76</v>
      </c>
      <c r="T328" s="175">
        <v>47</v>
      </c>
      <c r="U328" s="67">
        <f>360+1</f>
        <v>361</v>
      </c>
      <c r="V328" s="195">
        <f t="shared" si="401"/>
        <v>7.6808510638297873</v>
      </c>
      <c r="W328" s="194">
        <v>76</v>
      </c>
      <c r="X328" s="175">
        <v>54</v>
      </c>
      <c r="Y328" s="67">
        <v>595.5</v>
      </c>
      <c r="Z328" s="195">
        <f t="shared" si="402"/>
        <v>11.027777777777779</v>
      </c>
      <c r="AA328" s="194">
        <v>76</v>
      </c>
      <c r="AB328" s="175">
        <v>55</v>
      </c>
      <c r="AC328" s="67">
        <v>407</v>
      </c>
      <c r="AD328" s="195">
        <f t="shared" si="403"/>
        <v>7.4</v>
      </c>
      <c r="AE328" s="194">
        <v>76</v>
      </c>
      <c r="AF328" s="175">
        <v>58</v>
      </c>
      <c r="AG328" s="67">
        <v>965.5</v>
      </c>
      <c r="AH328" s="195">
        <f t="shared" si="404"/>
        <v>16.646551724137932</v>
      </c>
      <c r="AI328" s="194">
        <v>73</v>
      </c>
      <c r="AJ328" s="175">
        <v>63</v>
      </c>
      <c r="AK328" s="67">
        <f>1141.5+4</f>
        <v>1145.5</v>
      </c>
      <c r="AL328" s="195">
        <f t="shared" si="405"/>
        <v>18.182539682539684</v>
      </c>
      <c r="AM328" s="188">
        <v>73</v>
      </c>
      <c r="AN328" s="91">
        <v>59</v>
      </c>
      <c r="AO328" s="91">
        <v>687.5</v>
      </c>
      <c r="AP328" s="195">
        <f t="shared" si="406"/>
        <v>11.652542372881356</v>
      </c>
      <c r="AQ328" s="188">
        <v>73</v>
      </c>
      <c r="AR328" s="91">
        <v>37</v>
      </c>
      <c r="AS328" s="91">
        <v>321</v>
      </c>
      <c r="AT328" s="195">
        <f t="shared" si="407"/>
        <v>8.6756756756756754</v>
      </c>
      <c r="AU328" s="188">
        <v>73</v>
      </c>
      <c r="AV328" s="91">
        <v>28</v>
      </c>
      <c r="AW328" s="91">
        <v>183</v>
      </c>
      <c r="AX328" s="213">
        <f t="shared" si="408"/>
        <v>6.5357142857142856</v>
      </c>
      <c r="AY328" s="304">
        <f t="shared" si="321"/>
        <v>229</v>
      </c>
      <c r="AZ328" s="305">
        <f t="shared" si="321"/>
        <v>127</v>
      </c>
      <c r="BA328" s="305">
        <f t="shared" si="321"/>
        <v>1106.5</v>
      </c>
      <c r="BB328" s="317">
        <f t="shared" si="337"/>
        <v>8.71259842519685</v>
      </c>
      <c r="BC328" s="540">
        <f t="shared" si="322"/>
        <v>901</v>
      </c>
      <c r="BD328" s="541">
        <f t="shared" si="323"/>
        <v>565</v>
      </c>
      <c r="BE328" s="541">
        <f t="shared" si="324"/>
        <v>6004</v>
      </c>
      <c r="BF328" s="546">
        <f t="shared" si="338"/>
        <v>10.626548672566372</v>
      </c>
    </row>
    <row r="329" spans="2:58" ht="14.1" customHeight="1" outlineLevel="1">
      <c r="B329" s="271" t="s">
        <v>78</v>
      </c>
      <c r="C329" s="194">
        <v>97</v>
      </c>
      <c r="D329" s="175">
        <v>16</v>
      </c>
      <c r="E329" s="67">
        <v>107</v>
      </c>
      <c r="F329" s="195">
        <f t="shared" si="397"/>
        <v>6.6875</v>
      </c>
      <c r="G329" s="194">
        <v>97</v>
      </c>
      <c r="H329" s="175">
        <v>26</v>
      </c>
      <c r="I329" s="67">
        <v>169</v>
      </c>
      <c r="J329" s="195">
        <f t="shared" si="398"/>
        <v>6.5</v>
      </c>
      <c r="K329" s="194">
        <v>97</v>
      </c>
      <c r="L329" s="175">
        <v>40</v>
      </c>
      <c r="M329" s="67">
        <v>258.5</v>
      </c>
      <c r="N329" s="195">
        <f t="shared" si="399"/>
        <v>6.4625000000000004</v>
      </c>
      <c r="O329" s="194">
        <v>95</v>
      </c>
      <c r="P329" s="175">
        <v>31</v>
      </c>
      <c r="Q329" s="67">
        <v>241</v>
      </c>
      <c r="R329" s="195">
        <f t="shared" si="400"/>
        <v>7.774193548387097</v>
      </c>
      <c r="S329" s="194">
        <v>95</v>
      </c>
      <c r="T329" s="175">
        <v>60</v>
      </c>
      <c r="U329" s="67">
        <v>549.5</v>
      </c>
      <c r="V329" s="195">
        <f t="shared" si="401"/>
        <v>9.1583333333333332</v>
      </c>
      <c r="W329" s="194">
        <v>94</v>
      </c>
      <c r="X329" s="175">
        <v>39</v>
      </c>
      <c r="Y329" s="67">
        <v>374.5</v>
      </c>
      <c r="Z329" s="195">
        <f t="shared" si="402"/>
        <v>9.6025641025641022</v>
      </c>
      <c r="AA329" s="194">
        <v>94</v>
      </c>
      <c r="AB329" s="175">
        <v>24</v>
      </c>
      <c r="AC329" s="67">
        <v>193.5</v>
      </c>
      <c r="AD329" s="195">
        <f t="shared" si="403"/>
        <v>8.0625</v>
      </c>
      <c r="AE329" s="194">
        <v>94</v>
      </c>
      <c r="AF329" s="175">
        <v>33</v>
      </c>
      <c r="AG329" s="67">
        <v>277</v>
      </c>
      <c r="AH329" s="195">
        <f t="shared" si="404"/>
        <v>8.3939393939393945</v>
      </c>
      <c r="AI329" s="194">
        <v>92</v>
      </c>
      <c r="AJ329" s="175">
        <v>50</v>
      </c>
      <c r="AK329" s="67">
        <v>639</v>
      </c>
      <c r="AL329" s="195">
        <f t="shared" si="405"/>
        <v>12.78</v>
      </c>
      <c r="AM329" s="188">
        <v>92</v>
      </c>
      <c r="AN329" s="91">
        <v>72</v>
      </c>
      <c r="AO329" s="91">
        <v>1150.5</v>
      </c>
      <c r="AP329" s="195">
        <f t="shared" si="406"/>
        <v>15.979166666666666</v>
      </c>
      <c r="AQ329" s="188">
        <v>92</v>
      </c>
      <c r="AR329" s="91">
        <v>73</v>
      </c>
      <c r="AS329" s="91">
        <v>1154</v>
      </c>
      <c r="AT329" s="195">
        <f t="shared" si="407"/>
        <v>15.808219178082192</v>
      </c>
      <c r="AU329" s="188">
        <v>92</v>
      </c>
      <c r="AV329" s="91">
        <v>20</v>
      </c>
      <c r="AW329" s="91">
        <v>103</v>
      </c>
      <c r="AX329" s="213">
        <f t="shared" si="408"/>
        <v>5.15</v>
      </c>
      <c r="AY329" s="304">
        <f t="shared" si="321"/>
        <v>291</v>
      </c>
      <c r="AZ329" s="305">
        <f t="shared" si="321"/>
        <v>82</v>
      </c>
      <c r="BA329" s="305">
        <f t="shared" si="321"/>
        <v>534.5</v>
      </c>
      <c r="BB329" s="317">
        <f t="shared" si="337"/>
        <v>6.5182926829268295</v>
      </c>
      <c r="BC329" s="540">
        <f t="shared" si="322"/>
        <v>1131</v>
      </c>
      <c r="BD329" s="541">
        <f t="shared" si="323"/>
        <v>484</v>
      </c>
      <c r="BE329" s="541">
        <f t="shared" si="324"/>
        <v>5216.5</v>
      </c>
      <c r="BF329" s="546">
        <f t="shared" si="338"/>
        <v>10.777892561983471</v>
      </c>
    </row>
    <row r="330" spans="2:58" s="76" customFormat="1" ht="14.1" customHeight="1" outlineLevel="1">
      <c r="B330" s="270" t="s">
        <v>77</v>
      </c>
      <c r="C330" s="192">
        <f>SUM(C331:C334)</f>
        <v>346</v>
      </c>
      <c r="D330" s="177">
        <v>293</v>
      </c>
      <c r="E330" s="69">
        <f>SUM(E331:E334)</f>
        <v>4217</v>
      </c>
      <c r="F330" s="193">
        <f t="shared" si="397"/>
        <v>14.392491467576791</v>
      </c>
      <c r="G330" s="192">
        <f>SUM(G331:G334)</f>
        <v>346</v>
      </c>
      <c r="H330" s="177">
        <v>304</v>
      </c>
      <c r="I330" s="69">
        <f>SUM(I331:I334)</f>
        <v>4522</v>
      </c>
      <c r="J330" s="193">
        <f t="shared" si="398"/>
        <v>14.875</v>
      </c>
      <c r="K330" s="192">
        <f>SUM(K331:K334)</f>
        <v>345</v>
      </c>
      <c r="L330" s="177">
        <v>114</v>
      </c>
      <c r="M330" s="69">
        <f>SUM(M331:M334)</f>
        <v>1532</v>
      </c>
      <c r="N330" s="193">
        <f t="shared" si="399"/>
        <v>13.43859649122807</v>
      </c>
      <c r="O330" s="192">
        <f>SUM(O331:O334)</f>
        <v>340</v>
      </c>
      <c r="P330" s="177">
        <v>107</v>
      </c>
      <c r="Q330" s="69">
        <f>SUM(Q331:Q334)</f>
        <v>1711.5</v>
      </c>
      <c r="R330" s="193">
        <f t="shared" si="400"/>
        <v>15.995327102803738</v>
      </c>
      <c r="S330" s="192">
        <f>SUM(S331:S334)</f>
        <v>340</v>
      </c>
      <c r="T330" s="177">
        <v>151</v>
      </c>
      <c r="U330" s="69">
        <f>SUM(U331:U334)</f>
        <v>2245.5</v>
      </c>
      <c r="V330" s="193">
        <f t="shared" si="401"/>
        <v>14.870860927152318</v>
      </c>
      <c r="W330" s="192">
        <f>SUM(W331:W334)</f>
        <v>339</v>
      </c>
      <c r="X330" s="177">
        <f>SUM(X331:X334)</f>
        <v>283</v>
      </c>
      <c r="Y330" s="69">
        <f>SUM(Y331:Y334)</f>
        <v>4386.5</v>
      </c>
      <c r="Z330" s="193">
        <f t="shared" si="402"/>
        <v>15.5</v>
      </c>
      <c r="AA330" s="192">
        <f>SUM(AA331:AA334)</f>
        <v>337</v>
      </c>
      <c r="AB330" s="177">
        <v>165</v>
      </c>
      <c r="AC330" s="69">
        <f>SUM(AC331:AC334)</f>
        <v>1460.5</v>
      </c>
      <c r="AD330" s="193">
        <f t="shared" si="403"/>
        <v>8.8515151515151516</v>
      </c>
      <c r="AE330" s="192">
        <f>SUM(AE331:AE334)</f>
        <v>336</v>
      </c>
      <c r="AF330" s="177">
        <v>209</v>
      </c>
      <c r="AG330" s="69">
        <f>SUM(AG331:AG334)</f>
        <v>1908</v>
      </c>
      <c r="AH330" s="193">
        <f t="shared" si="404"/>
        <v>9.1291866028708135</v>
      </c>
      <c r="AI330" s="192">
        <f>SUM(AI331:AI334)</f>
        <v>340</v>
      </c>
      <c r="AJ330" s="177">
        <v>228</v>
      </c>
      <c r="AK330" s="69">
        <f>SUM(AK331:AK334)</f>
        <v>2950</v>
      </c>
      <c r="AL330" s="193">
        <f t="shared" si="405"/>
        <v>12.93859649122807</v>
      </c>
      <c r="AM330" s="192">
        <f>SUM(AM331:AM334)</f>
        <v>340</v>
      </c>
      <c r="AN330" s="177">
        <v>273</v>
      </c>
      <c r="AO330" s="69">
        <f>SUM(AO331:AO334)</f>
        <v>3278.5</v>
      </c>
      <c r="AP330" s="193">
        <f t="shared" si="406"/>
        <v>12.009157509157509</v>
      </c>
      <c r="AQ330" s="192">
        <f>SUM(AQ331:AQ334)</f>
        <v>340</v>
      </c>
      <c r="AR330" s="177">
        <f>SUM(AR331:AR334)</f>
        <v>303</v>
      </c>
      <c r="AS330" s="69">
        <f>SUM(AS331:AS334)</f>
        <v>7648.5</v>
      </c>
      <c r="AT330" s="193">
        <f t="shared" si="407"/>
        <v>25.242574257425744</v>
      </c>
      <c r="AU330" s="192">
        <f>SUM(AU331:AU334)</f>
        <v>341</v>
      </c>
      <c r="AV330" s="177">
        <f>SUM(AV331:AV334)</f>
        <v>130</v>
      </c>
      <c r="AW330" s="69">
        <f>SUM(AW331:AW334)</f>
        <v>1112</v>
      </c>
      <c r="AX330" s="212">
        <f t="shared" si="408"/>
        <v>8.5538461538461537</v>
      </c>
      <c r="AY330" s="302">
        <f t="shared" si="321"/>
        <v>1037</v>
      </c>
      <c r="AZ330" s="310">
        <f t="shared" si="321"/>
        <v>711</v>
      </c>
      <c r="BA330" s="303">
        <f t="shared" si="321"/>
        <v>10271</v>
      </c>
      <c r="BB330" s="314">
        <f t="shared" si="337"/>
        <v>14.445850914205344</v>
      </c>
      <c r="BC330" s="537">
        <f t="shared" si="322"/>
        <v>4090</v>
      </c>
      <c r="BD330" s="549">
        <f t="shared" si="323"/>
        <v>2560</v>
      </c>
      <c r="BE330" s="538">
        <f t="shared" si="324"/>
        <v>36972</v>
      </c>
      <c r="BF330" s="539">
        <f t="shared" si="338"/>
        <v>14.442187499999999</v>
      </c>
    </row>
    <row r="331" spans="2:58" s="59" customFormat="1" ht="14.1" customHeight="1" outlineLevel="1">
      <c r="B331" s="271" t="s">
        <v>73</v>
      </c>
      <c r="C331" s="194">
        <v>44</v>
      </c>
      <c r="D331" s="175">
        <v>35</v>
      </c>
      <c r="E331" s="67">
        <v>473</v>
      </c>
      <c r="F331" s="195">
        <f t="shared" si="397"/>
        <v>13.514285714285714</v>
      </c>
      <c r="G331" s="194">
        <v>44</v>
      </c>
      <c r="H331" s="175">
        <v>32</v>
      </c>
      <c r="I331" s="67">
        <v>446</v>
      </c>
      <c r="J331" s="195">
        <f t="shared" si="398"/>
        <v>13.9375</v>
      </c>
      <c r="K331" s="194">
        <v>44</v>
      </c>
      <c r="L331" s="175">
        <v>20</v>
      </c>
      <c r="M331" s="67">
        <v>179.5</v>
      </c>
      <c r="N331" s="195">
        <f t="shared" si="399"/>
        <v>8.9749999999999996</v>
      </c>
      <c r="O331" s="194">
        <v>41</v>
      </c>
      <c r="P331" s="175">
        <v>15</v>
      </c>
      <c r="Q331" s="67">
        <v>134.5</v>
      </c>
      <c r="R331" s="195">
        <f t="shared" si="400"/>
        <v>8.9666666666666668</v>
      </c>
      <c r="S331" s="194">
        <v>41</v>
      </c>
      <c r="T331" s="175">
        <v>38</v>
      </c>
      <c r="U331" s="67">
        <v>669.5</v>
      </c>
      <c r="V331" s="195">
        <f t="shared" si="401"/>
        <v>17.618421052631579</v>
      </c>
      <c r="W331" s="194">
        <v>41</v>
      </c>
      <c r="X331" s="175">
        <v>38</v>
      </c>
      <c r="Y331" s="67">
        <v>672</v>
      </c>
      <c r="Z331" s="195">
        <f t="shared" si="402"/>
        <v>17.684210526315791</v>
      </c>
      <c r="AA331" s="194">
        <v>41</v>
      </c>
      <c r="AB331" s="175">
        <v>30</v>
      </c>
      <c r="AC331" s="67">
        <v>334.5</v>
      </c>
      <c r="AD331" s="195">
        <f t="shared" si="403"/>
        <v>11.15</v>
      </c>
      <c r="AE331" s="194">
        <v>41</v>
      </c>
      <c r="AF331" s="175">
        <v>23</v>
      </c>
      <c r="AG331" s="67">
        <v>240.5</v>
      </c>
      <c r="AH331" s="195">
        <f t="shared" si="404"/>
        <v>10.456521739130435</v>
      </c>
      <c r="AI331" s="194">
        <v>41</v>
      </c>
      <c r="AJ331" s="175">
        <v>34</v>
      </c>
      <c r="AK331" s="67">
        <v>311</v>
      </c>
      <c r="AL331" s="195">
        <f t="shared" si="405"/>
        <v>9.1470588235294112</v>
      </c>
      <c r="AM331" s="188">
        <v>41</v>
      </c>
      <c r="AN331" s="91">
        <v>38</v>
      </c>
      <c r="AO331" s="91">
        <v>481</v>
      </c>
      <c r="AP331" s="195">
        <f t="shared" si="406"/>
        <v>12.657894736842104</v>
      </c>
      <c r="AQ331" s="188">
        <v>41</v>
      </c>
      <c r="AR331" s="91">
        <v>27</v>
      </c>
      <c r="AS331" s="91">
        <v>491.5</v>
      </c>
      <c r="AT331" s="195">
        <f t="shared" si="407"/>
        <v>18.203703703703702</v>
      </c>
      <c r="AU331" s="188">
        <v>41</v>
      </c>
      <c r="AV331" s="91">
        <v>13</v>
      </c>
      <c r="AW331" s="91">
        <v>100</v>
      </c>
      <c r="AX331" s="213">
        <f t="shared" si="408"/>
        <v>7.6923076923076925</v>
      </c>
      <c r="AY331" s="304">
        <f t="shared" si="321"/>
        <v>132</v>
      </c>
      <c r="AZ331" s="305">
        <f t="shared" si="321"/>
        <v>87</v>
      </c>
      <c r="BA331" s="305">
        <f t="shared" si="321"/>
        <v>1098.5</v>
      </c>
      <c r="BB331" s="317">
        <f t="shared" si="337"/>
        <v>12.626436781609195</v>
      </c>
      <c r="BC331" s="540">
        <f t="shared" si="322"/>
        <v>501</v>
      </c>
      <c r="BD331" s="541">
        <f t="shared" si="323"/>
        <v>343</v>
      </c>
      <c r="BE331" s="541">
        <f t="shared" si="324"/>
        <v>4533</v>
      </c>
      <c r="BF331" s="546">
        <f t="shared" si="338"/>
        <v>13.215743440233236</v>
      </c>
    </row>
    <row r="332" spans="2:58" s="59" customFormat="1" ht="14.1" customHeight="1" outlineLevel="1">
      <c r="B332" s="271" t="s">
        <v>76</v>
      </c>
      <c r="C332" s="194">
        <v>78</v>
      </c>
      <c r="D332" s="175">
        <v>74</v>
      </c>
      <c r="E332" s="67">
        <v>845</v>
      </c>
      <c r="F332" s="195">
        <f t="shared" si="397"/>
        <v>11.418918918918919</v>
      </c>
      <c r="G332" s="194">
        <v>78</v>
      </c>
      <c r="H332" s="175">
        <v>78</v>
      </c>
      <c r="I332" s="67">
        <v>1208.5</v>
      </c>
      <c r="J332" s="195">
        <f t="shared" si="398"/>
        <v>15.493589743589743</v>
      </c>
      <c r="K332" s="194">
        <v>78</v>
      </c>
      <c r="L332" s="175">
        <v>68</v>
      </c>
      <c r="M332" s="67">
        <f>1161.5</f>
        <v>1161.5</v>
      </c>
      <c r="N332" s="195">
        <f t="shared" si="399"/>
        <v>17.080882352941178</v>
      </c>
      <c r="O332" s="194">
        <v>77</v>
      </c>
      <c r="P332" s="175">
        <v>71</v>
      </c>
      <c r="Q332" s="67">
        <f>1448</f>
        <v>1448</v>
      </c>
      <c r="R332" s="195">
        <f t="shared" si="400"/>
        <v>20.3943661971831</v>
      </c>
      <c r="S332" s="194">
        <v>77</v>
      </c>
      <c r="T332" s="175">
        <v>60</v>
      </c>
      <c r="U332" s="67">
        <v>876.5</v>
      </c>
      <c r="V332" s="195">
        <f t="shared" si="401"/>
        <v>14.608333333333333</v>
      </c>
      <c r="W332" s="194">
        <v>76</v>
      </c>
      <c r="X332" s="175">
        <v>65</v>
      </c>
      <c r="Y332" s="67">
        <f>1059+24</f>
        <v>1083</v>
      </c>
      <c r="Z332" s="195">
        <f t="shared" si="402"/>
        <v>16.661538461538463</v>
      </c>
      <c r="AA332" s="194">
        <v>76</v>
      </c>
      <c r="AB332" s="175">
        <v>51</v>
      </c>
      <c r="AC332" s="67">
        <v>533</v>
      </c>
      <c r="AD332" s="195">
        <f t="shared" si="403"/>
        <v>10.450980392156863</v>
      </c>
      <c r="AE332" s="194">
        <v>76</v>
      </c>
      <c r="AF332" s="175">
        <v>58</v>
      </c>
      <c r="AG332" s="67">
        <v>617</v>
      </c>
      <c r="AH332" s="195">
        <f t="shared" si="404"/>
        <v>10.637931034482758</v>
      </c>
      <c r="AI332" s="194">
        <v>78</v>
      </c>
      <c r="AJ332" s="175">
        <v>65</v>
      </c>
      <c r="AK332" s="67">
        <v>986</v>
      </c>
      <c r="AL332" s="195">
        <f t="shared" si="405"/>
        <v>15.169230769230769</v>
      </c>
      <c r="AM332" s="188">
        <v>78</v>
      </c>
      <c r="AN332" s="91">
        <v>63</v>
      </c>
      <c r="AO332" s="91">
        <v>838</v>
      </c>
      <c r="AP332" s="195">
        <f t="shared" si="406"/>
        <v>13.301587301587302</v>
      </c>
      <c r="AQ332" s="188">
        <v>78</v>
      </c>
      <c r="AR332" s="91">
        <v>76</v>
      </c>
      <c r="AS332" s="91">
        <v>1820.5</v>
      </c>
      <c r="AT332" s="195">
        <f t="shared" si="407"/>
        <v>23.953947368421051</v>
      </c>
      <c r="AU332" s="188">
        <v>77</v>
      </c>
      <c r="AV332" s="91">
        <v>44</v>
      </c>
      <c r="AW332" s="91">
        <v>340</v>
      </c>
      <c r="AX332" s="213">
        <f t="shared" si="408"/>
        <v>7.7272727272727275</v>
      </c>
      <c r="AY332" s="304">
        <f t="shared" si="321"/>
        <v>234</v>
      </c>
      <c r="AZ332" s="305">
        <f t="shared" si="321"/>
        <v>220</v>
      </c>
      <c r="BA332" s="305">
        <f t="shared" si="321"/>
        <v>3215</v>
      </c>
      <c r="BB332" s="317">
        <f t="shared" si="337"/>
        <v>14.613636363636363</v>
      </c>
      <c r="BC332" s="540">
        <f t="shared" si="322"/>
        <v>927</v>
      </c>
      <c r="BD332" s="541">
        <f t="shared" si="323"/>
        <v>773</v>
      </c>
      <c r="BE332" s="541">
        <f t="shared" si="324"/>
        <v>11757</v>
      </c>
      <c r="BF332" s="546">
        <f t="shared" si="338"/>
        <v>15.209573091849935</v>
      </c>
    </row>
    <row r="333" spans="2:58" s="59" customFormat="1" ht="14.1" customHeight="1" outlineLevel="1">
      <c r="B333" s="271" t="s">
        <v>74</v>
      </c>
      <c r="C333" s="194">
        <v>196</v>
      </c>
      <c r="D333" s="175">
        <v>161</v>
      </c>
      <c r="E333" s="91">
        <v>2646</v>
      </c>
      <c r="F333" s="195">
        <f t="shared" si="397"/>
        <v>16.434782608695652</v>
      </c>
      <c r="G333" s="194">
        <v>196</v>
      </c>
      <c r="H333" s="175">
        <v>168</v>
      </c>
      <c r="I333" s="91">
        <v>2336.5</v>
      </c>
      <c r="J333" s="195">
        <f t="shared" si="398"/>
        <v>13.907738095238095</v>
      </c>
      <c r="K333" s="194">
        <v>195</v>
      </c>
      <c r="L333" s="175">
        <v>4</v>
      </c>
      <c r="M333" s="91">
        <v>14</v>
      </c>
      <c r="N333" s="195">
        <f t="shared" si="399"/>
        <v>3.5</v>
      </c>
      <c r="O333" s="194">
        <v>194</v>
      </c>
      <c r="P333" s="175">
        <v>11</v>
      </c>
      <c r="Q333" s="91">
        <v>49.5</v>
      </c>
      <c r="R333" s="195">
        <f t="shared" si="400"/>
        <v>4.5</v>
      </c>
      <c r="S333" s="194">
        <v>194</v>
      </c>
      <c r="T333" s="175">
        <v>25</v>
      </c>
      <c r="U333" s="91">
        <v>71</v>
      </c>
      <c r="V333" s="195">
        <f t="shared" si="401"/>
        <v>2.84</v>
      </c>
      <c r="W333" s="194">
        <v>194</v>
      </c>
      <c r="X333" s="175">
        <v>152</v>
      </c>
      <c r="Y333" s="91">
        <v>1901</v>
      </c>
      <c r="Z333" s="195">
        <f t="shared" si="402"/>
        <v>12.506578947368421</v>
      </c>
      <c r="AA333" s="194">
        <v>192</v>
      </c>
      <c r="AB333" s="175">
        <v>59</v>
      </c>
      <c r="AC333" s="91">
        <v>285.5</v>
      </c>
      <c r="AD333" s="195">
        <f t="shared" si="403"/>
        <v>4.8389830508474576</v>
      </c>
      <c r="AE333" s="194">
        <v>191</v>
      </c>
      <c r="AF333" s="175">
        <v>106</v>
      </c>
      <c r="AG333" s="91">
        <v>759</v>
      </c>
      <c r="AH333" s="195">
        <f t="shared" si="404"/>
        <v>7.1603773584905657</v>
      </c>
      <c r="AI333" s="194">
        <v>191</v>
      </c>
      <c r="AJ333" s="175">
        <v>105</v>
      </c>
      <c r="AK333" s="91">
        <f>1245-8</f>
        <v>1237</v>
      </c>
      <c r="AL333" s="195">
        <f t="shared" si="405"/>
        <v>11.780952380952382</v>
      </c>
      <c r="AM333" s="188">
        <v>191</v>
      </c>
      <c r="AN333" s="91">
        <v>147</v>
      </c>
      <c r="AO333" s="91">
        <v>1686.5</v>
      </c>
      <c r="AP333" s="195">
        <f t="shared" si="406"/>
        <v>11.472789115646259</v>
      </c>
      <c r="AQ333" s="188">
        <v>191</v>
      </c>
      <c r="AR333" s="91">
        <v>170</v>
      </c>
      <c r="AS333" s="91">
        <v>4510.5</v>
      </c>
      <c r="AT333" s="195">
        <f t="shared" si="407"/>
        <v>26.53235294117647</v>
      </c>
      <c r="AU333" s="188">
        <v>191</v>
      </c>
      <c r="AV333" s="91">
        <v>48</v>
      </c>
      <c r="AW333" s="91">
        <v>336.5</v>
      </c>
      <c r="AX333" s="213">
        <f t="shared" si="408"/>
        <v>7.010416666666667</v>
      </c>
      <c r="AY333" s="304">
        <f t="shared" si="321"/>
        <v>587</v>
      </c>
      <c r="AZ333" s="305">
        <f t="shared" si="321"/>
        <v>333</v>
      </c>
      <c r="BA333" s="305">
        <f t="shared" si="321"/>
        <v>4996.5</v>
      </c>
      <c r="BB333" s="317">
        <f t="shared" si="337"/>
        <v>15.004504504504505</v>
      </c>
      <c r="BC333" s="540">
        <f t="shared" si="322"/>
        <v>2316</v>
      </c>
      <c r="BD333" s="541">
        <f t="shared" si="323"/>
        <v>1156</v>
      </c>
      <c r="BE333" s="541">
        <f t="shared" si="324"/>
        <v>15833</v>
      </c>
      <c r="BF333" s="546">
        <f t="shared" si="338"/>
        <v>13.696366782006921</v>
      </c>
    </row>
    <row r="334" spans="2:58" s="59" customFormat="1" ht="14.1" customHeight="1" outlineLevel="1">
      <c r="B334" s="271" t="s">
        <v>75</v>
      </c>
      <c r="C334" s="194">
        <v>28</v>
      </c>
      <c r="D334" s="175">
        <v>23</v>
      </c>
      <c r="E334" s="91">
        <v>253</v>
      </c>
      <c r="F334" s="195">
        <f t="shared" si="397"/>
        <v>11</v>
      </c>
      <c r="G334" s="194">
        <v>28</v>
      </c>
      <c r="H334" s="175">
        <v>26</v>
      </c>
      <c r="I334" s="91">
        <v>531</v>
      </c>
      <c r="J334" s="195">
        <f t="shared" si="398"/>
        <v>20.423076923076923</v>
      </c>
      <c r="K334" s="194">
        <v>28</v>
      </c>
      <c r="L334" s="175">
        <v>22</v>
      </c>
      <c r="M334" s="91">
        <v>177</v>
      </c>
      <c r="N334" s="195">
        <f t="shared" si="399"/>
        <v>8.045454545454545</v>
      </c>
      <c r="O334" s="194">
        <v>28</v>
      </c>
      <c r="P334" s="175">
        <v>10</v>
      </c>
      <c r="Q334" s="91">
        <v>79.5</v>
      </c>
      <c r="R334" s="195">
        <f t="shared" si="400"/>
        <v>7.95</v>
      </c>
      <c r="S334" s="194">
        <v>28</v>
      </c>
      <c r="T334" s="175">
        <v>28</v>
      </c>
      <c r="U334" s="91">
        <v>628.5</v>
      </c>
      <c r="V334" s="195">
        <f t="shared" si="401"/>
        <v>22.446428571428573</v>
      </c>
      <c r="W334" s="194">
        <v>28</v>
      </c>
      <c r="X334" s="175">
        <v>28</v>
      </c>
      <c r="Y334" s="91">
        <v>730.5</v>
      </c>
      <c r="Z334" s="195">
        <f t="shared" si="402"/>
        <v>26.089285714285715</v>
      </c>
      <c r="AA334" s="194">
        <v>28</v>
      </c>
      <c r="AB334" s="175">
        <v>25</v>
      </c>
      <c r="AC334" s="91">
        <v>307.5</v>
      </c>
      <c r="AD334" s="195">
        <f t="shared" si="403"/>
        <v>12.3</v>
      </c>
      <c r="AE334" s="194">
        <v>28</v>
      </c>
      <c r="AF334" s="175">
        <v>22</v>
      </c>
      <c r="AG334" s="91">
        <v>291.5</v>
      </c>
      <c r="AH334" s="195">
        <f t="shared" si="404"/>
        <v>13.25</v>
      </c>
      <c r="AI334" s="194">
        <v>30</v>
      </c>
      <c r="AJ334" s="175">
        <v>24</v>
      </c>
      <c r="AK334" s="91">
        <v>416</v>
      </c>
      <c r="AL334" s="195">
        <f t="shared" si="405"/>
        <v>17.333333333333332</v>
      </c>
      <c r="AM334" s="188">
        <v>30</v>
      </c>
      <c r="AN334" s="91">
        <v>25</v>
      </c>
      <c r="AO334" s="91">
        <v>273</v>
      </c>
      <c r="AP334" s="195">
        <f t="shared" si="406"/>
        <v>10.92</v>
      </c>
      <c r="AQ334" s="188">
        <v>30</v>
      </c>
      <c r="AR334" s="91">
        <v>30</v>
      </c>
      <c r="AS334" s="91">
        <v>826</v>
      </c>
      <c r="AT334" s="195">
        <f t="shared" si="407"/>
        <v>27.533333333333335</v>
      </c>
      <c r="AU334" s="188">
        <v>32</v>
      </c>
      <c r="AV334" s="91">
        <v>25</v>
      </c>
      <c r="AW334" s="91">
        <v>335.5</v>
      </c>
      <c r="AX334" s="213">
        <f t="shared" si="408"/>
        <v>13.42</v>
      </c>
      <c r="AY334" s="304">
        <f t="shared" si="321"/>
        <v>84</v>
      </c>
      <c r="AZ334" s="305">
        <f t="shared" si="321"/>
        <v>71</v>
      </c>
      <c r="BA334" s="305">
        <f t="shared" si="321"/>
        <v>961</v>
      </c>
      <c r="BB334" s="317">
        <f t="shared" si="337"/>
        <v>13.535211267605634</v>
      </c>
      <c r="BC334" s="540">
        <f t="shared" si="322"/>
        <v>346</v>
      </c>
      <c r="BD334" s="541">
        <f t="shared" si="323"/>
        <v>288</v>
      </c>
      <c r="BE334" s="541">
        <f t="shared" si="324"/>
        <v>4849</v>
      </c>
      <c r="BF334" s="546">
        <f t="shared" si="338"/>
        <v>16.836805555555557</v>
      </c>
    </row>
    <row r="335" spans="2:58" s="66" customFormat="1">
      <c r="B335" s="272" t="s">
        <v>72</v>
      </c>
      <c r="C335" s="190">
        <f>SUM(C336,C337,C338,C341,C344,C348,C349)</f>
        <v>482</v>
      </c>
      <c r="D335" s="176">
        <v>321</v>
      </c>
      <c r="E335" s="89">
        <f>SUM(E336,E337,E338,E341,E344,E348,E349)</f>
        <v>3575.0066666666667</v>
      </c>
      <c r="F335" s="191">
        <f t="shared" si="397"/>
        <v>11.137092419522325</v>
      </c>
      <c r="G335" s="190">
        <f>SUM(G336,G337,G338,G341,G344,G348,G349)</f>
        <v>485</v>
      </c>
      <c r="H335" s="176">
        <v>284</v>
      </c>
      <c r="I335" s="89">
        <f>SUM(I336,I337,I338,I341,I344,I348,I349)</f>
        <v>2656</v>
      </c>
      <c r="J335" s="191">
        <f t="shared" si="398"/>
        <v>9.352112676056338</v>
      </c>
      <c r="K335" s="190">
        <f>SUM(K336,K337,K338,K341,K344,K348,K349)</f>
        <v>482</v>
      </c>
      <c r="L335" s="176">
        <v>331</v>
      </c>
      <c r="M335" s="89">
        <f>SUM(M336,M337,M338,M341,M344,M348,M349)</f>
        <v>3787.5</v>
      </c>
      <c r="N335" s="191">
        <f t="shared" si="399"/>
        <v>11.442598187311178</v>
      </c>
      <c r="O335" s="190">
        <f>SUM(O336,O337,O338,O341,O344,O348,O349)</f>
        <v>477</v>
      </c>
      <c r="P335" s="176">
        <v>307</v>
      </c>
      <c r="Q335" s="89">
        <f>SUM(Q336,Q337,Q338,Q341,Q344,Q348,Q349)</f>
        <v>3314</v>
      </c>
      <c r="R335" s="191">
        <f t="shared" si="400"/>
        <v>10.794788273615636</v>
      </c>
      <c r="S335" s="190">
        <f>SUM(S336,S337,S338,S341,S344,S348,S349)</f>
        <v>478</v>
      </c>
      <c r="T335" s="176">
        <v>370</v>
      </c>
      <c r="U335" s="89">
        <f>SUM(U336,U337,U338,U341,U344,U348,U349)</f>
        <v>5270</v>
      </c>
      <c r="V335" s="191">
        <f t="shared" si="401"/>
        <v>14.243243243243244</v>
      </c>
      <c r="W335" s="190">
        <f>SUM(W336,W337,W338,W341,W344,W348,W349)</f>
        <v>476</v>
      </c>
      <c r="X335" s="176">
        <f>SUM(X336,X337,X338,X341,X344,X348,X349)</f>
        <v>400</v>
      </c>
      <c r="Y335" s="89">
        <f>SUM(Y336,Y337,Y338,Y341,Y344,Y348,Y349)</f>
        <v>6835</v>
      </c>
      <c r="Z335" s="191">
        <f t="shared" si="402"/>
        <v>17.087499999999999</v>
      </c>
      <c r="AA335" s="190">
        <f>SUM(AA336,AA337,AA338,AA341,AA344,AA348,AA349)</f>
        <v>478</v>
      </c>
      <c r="AB335" s="176">
        <v>368</v>
      </c>
      <c r="AC335" s="89">
        <f>SUM(AC336,AC337,AC338,AC341,AC344,AC348,AC349)</f>
        <v>4745.5</v>
      </c>
      <c r="AD335" s="191">
        <f t="shared" si="403"/>
        <v>12.895380434782609</v>
      </c>
      <c r="AE335" s="190">
        <f>SUM(AE336,AE337,AE338,AE341,AE344,AE348,AE349)</f>
        <v>476</v>
      </c>
      <c r="AF335" s="176">
        <v>345</v>
      </c>
      <c r="AG335" s="89">
        <f>SUM(AG336,AG337,AG338,AG341,AG344,AG348,AG349)</f>
        <v>4565.5</v>
      </c>
      <c r="AH335" s="191">
        <f t="shared" si="404"/>
        <v>13.233333333333333</v>
      </c>
      <c r="AI335" s="190">
        <f>SUM(AI336,AI337,AI338,AI341,AI344,AI348,AI349)</f>
        <v>475</v>
      </c>
      <c r="AJ335" s="176">
        <f>SUM(AJ336,AJ337,AJ338,AJ341,AJ344,AJ348,AJ349)</f>
        <v>385</v>
      </c>
      <c r="AK335" s="89">
        <f>SUM(AK336,AK337,AK338,AK341,AK344,AK348,AK349)</f>
        <v>6031</v>
      </c>
      <c r="AL335" s="191">
        <f t="shared" si="405"/>
        <v>15.664935064935065</v>
      </c>
      <c r="AM335" s="190">
        <f>SUM(AM336,AM337,AM338,AM341,AM344,AM348,AM349)</f>
        <v>474</v>
      </c>
      <c r="AN335" s="89">
        <v>336</v>
      </c>
      <c r="AO335" s="89">
        <f>SUM(AO336,AO337,AO338,AO341,AO344,AO348,AO349)</f>
        <v>3969</v>
      </c>
      <c r="AP335" s="191">
        <f t="shared" si="406"/>
        <v>11.8125</v>
      </c>
      <c r="AQ335" s="190">
        <f>SUM(AQ336,AQ337,AQ338,AQ341,AQ344,AQ348,AQ349)</f>
        <v>474</v>
      </c>
      <c r="AR335" s="89">
        <f>SUM(AR336,AR337,AR338,AR341,AR344,AR348,AR349)</f>
        <v>328</v>
      </c>
      <c r="AS335" s="89">
        <f>SUM(AS336,AS337,AS338,AS341,AS344,AS348,AS349)</f>
        <v>5548.5</v>
      </c>
      <c r="AT335" s="191">
        <f t="shared" si="407"/>
        <v>16.916158536585368</v>
      </c>
      <c r="AU335" s="190">
        <f>SUM(AU336,AU337,AU338,AU341,AU344,AU348,AU349)</f>
        <v>472</v>
      </c>
      <c r="AV335" s="89">
        <f>SUM(AV336,AV337,AV338,AV341,AV344,AV348,AV349)</f>
        <v>377</v>
      </c>
      <c r="AW335" s="89">
        <f>SUM(AW336,AW337,AW338,AW341,AW344,AW348,AW349)</f>
        <v>7094</v>
      </c>
      <c r="AX335" s="211">
        <f t="shared" si="408"/>
        <v>18.816976127320956</v>
      </c>
      <c r="AY335" s="306">
        <f t="shared" si="321"/>
        <v>1449</v>
      </c>
      <c r="AZ335" s="307">
        <f t="shared" si="321"/>
        <v>936</v>
      </c>
      <c r="BA335" s="307">
        <f t="shared" si="321"/>
        <v>10018.506666666666</v>
      </c>
      <c r="BB335" s="316">
        <f t="shared" si="337"/>
        <v>10.703532763532763</v>
      </c>
      <c r="BC335" s="543">
        <f t="shared" si="322"/>
        <v>5729</v>
      </c>
      <c r="BD335" s="544">
        <f t="shared" si="323"/>
        <v>4152</v>
      </c>
      <c r="BE335" s="544">
        <f t="shared" si="324"/>
        <v>57391.006666666668</v>
      </c>
      <c r="BF335" s="545">
        <f t="shared" si="338"/>
        <v>13.822496788696212</v>
      </c>
    </row>
    <row r="336" spans="2:58" s="76" customFormat="1" ht="14.1" customHeight="1" outlineLevel="1">
      <c r="B336" s="270" t="s">
        <v>71</v>
      </c>
      <c r="C336" s="192">
        <v>18</v>
      </c>
      <c r="D336" s="175">
        <v>12</v>
      </c>
      <c r="E336" s="69">
        <v>153.5</v>
      </c>
      <c r="F336" s="193">
        <f t="shared" si="397"/>
        <v>12.791666666666666</v>
      </c>
      <c r="G336" s="192">
        <v>18</v>
      </c>
      <c r="H336" s="175">
        <v>12</v>
      </c>
      <c r="I336" s="69">
        <v>150</v>
      </c>
      <c r="J336" s="193">
        <f t="shared" si="398"/>
        <v>12.5</v>
      </c>
      <c r="K336" s="192">
        <v>18</v>
      </c>
      <c r="L336" s="175">
        <v>11</v>
      </c>
      <c r="M336" s="69">
        <v>136.5</v>
      </c>
      <c r="N336" s="193">
        <f t="shared" si="399"/>
        <v>12.409090909090908</v>
      </c>
      <c r="O336" s="192">
        <v>18</v>
      </c>
      <c r="P336" s="175">
        <v>12</v>
      </c>
      <c r="Q336" s="69">
        <v>184.5</v>
      </c>
      <c r="R336" s="193">
        <f t="shared" si="400"/>
        <v>15.375</v>
      </c>
      <c r="S336" s="192">
        <v>18</v>
      </c>
      <c r="T336" s="175">
        <v>15</v>
      </c>
      <c r="U336" s="69">
        <v>190</v>
      </c>
      <c r="V336" s="193">
        <f t="shared" si="401"/>
        <v>12.666666666666666</v>
      </c>
      <c r="W336" s="192">
        <v>18</v>
      </c>
      <c r="X336" s="234">
        <v>12</v>
      </c>
      <c r="Y336" s="69">
        <v>176</v>
      </c>
      <c r="Z336" s="193">
        <f t="shared" si="402"/>
        <v>14.666666666666666</v>
      </c>
      <c r="AA336" s="192">
        <v>18</v>
      </c>
      <c r="AB336" s="175">
        <v>8</v>
      </c>
      <c r="AC336" s="69">
        <v>78.5</v>
      </c>
      <c r="AD336" s="193">
        <f t="shared" si="403"/>
        <v>9.8125</v>
      </c>
      <c r="AE336" s="192">
        <v>18</v>
      </c>
      <c r="AF336" s="175">
        <v>8</v>
      </c>
      <c r="AG336" s="69">
        <v>68</v>
      </c>
      <c r="AH336" s="193">
        <f t="shared" si="404"/>
        <v>8.5</v>
      </c>
      <c r="AI336" s="192">
        <v>17</v>
      </c>
      <c r="AJ336" s="175">
        <v>12</v>
      </c>
      <c r="AK336" s="69">
        <v>176.5</v>
      </c>
      <c r="AL336" s="193">
        <f t="shared" si="405"/>
        <v>14.708333333333334</v>
      </c>
      <c r="AM336" s="186">
        <v>18</v>
      </c>
      <c r="AN336" s="91">
        <v>12</v>
      </c>
      <c r="AO336" s="90">
        <v>226</v>
      </c>
      <c r="AP336" s="193">
        <f t="shared" si="406"/>
        <v>18.833333333333332</v>
      </c>
      <c r="AQ336" s="186">
        <v>18</v>
      </c>
      <c r="AR336" s="90">
        <v>14</v>
      </c>
      <c r="AS336" s="90">
        <v>363.5</v>
      </c>
      <c r="AT336" s="193">
        <f t="shared" si="407"/>
        <v>25.964285714285715</v>
      </c>
      <c r="AU336" s="186">
        <v>18</v>
      </c>
      <c r="AV336" s="90">
        <v>9</v>
      </c>
      <c r="AW336" s="90">
        <v>133.5</v>
      </c>
      <c r="AX336" s="212">
        <f t="shared" si="408"/>
        <v>14.833333333333334</v>
      </c>
      <c r="AY336" s="302">
        <f t="shared" si="321"/>
        <v>54</v>
      </c>
      <c r="AZ336" s="303">
        <f t="shared" si="321"/>
        <v>35</v>
      </c>
      <c r="BA336" s="303">
        <f t="shared" si="321"/>
        <v>440</v>
      </c>
      <c r="BB336" s="314">
        <f t="shared" si="337"/>
        <v>12.571428571428571</v>
      </c>
      <c r="BC336" s="537">
        <f t="shared" si="322"/>
        <v>215</v>
      </c>
      <c r="BD336" s="538">
        <f t="shared" si="323"/>
        <v>137</v>
      </c>
      <c r="BE336" s="538">
        <f t="shared" si="324"/>
        <v>2036.5</v>
      </c>
      <c r="BF336" s="539">
        <f t="shared" si="338"/>
        <v>14.864963503649635</v>
      </c>
    </row>
    <row r="337" spans="2:58" s="76" customFormat="1" ht="14.1" customHeight="1" outlineLevel="1">
      <c r="B337" s="270" t="s">
        <v>70</v>
      </c>
      <c r="C337" s="192">
        <v>16</v>
      </c>
      <c r="D337" s="175">
        <v>10</v>
      </c>
      <c r="E337" s="69">
        <v>52.5</v>
      </c>
      <c r="F337" s="193">
        <f t="shared" si="397"/>
        <v>5.25</v>
      </c>
      <c r="G337" s="192">
        <v>16</v>
      </c>
      <c r="H337" s="175">
        <v>12</v>
      </c>
      <c r="I337" s="69">
        <v>67.5</v>
      </c>
      <c r="J337" s="193">
        <f t="shared" si="398"/>
        <v>5.625</v>
      </c>
      <c r="K337" s="192">
        <v>16</v>
      </c>
      <c r="L337" s="175">
        <v>14</v>
      </c>
      <c r="M337" s="69">
        <v>153</v>
      </c>
      <c r="N337" s="193">
        <f t="shared" si="399"/>
        <v>10.928571428571429</v>
      </c>
      <c r="O337" s="192">
        <v>16</v>
      </c>
      <c r="P337" s="175">
        <v>10</v>
      </c>
      <c r="Q337" s="69">
        <v>66.5</v>
      </c>
      <c r="R337" s="193">
        <f t="shared" si="400"/>
        <v>6.65</v>
      </c>
      <c r="S337" s="192">
        <v>16</v>
      </c>
      <c r="T337" s="175">
        <v>7</v>
      </c>
      <c r="U337" s="69">
        <v>44.5</v>
      </c>
      <c r="V337" s="193">
        <f t="shared" si="401"/>
        <v>6.3571428571428568</v>
      </c>
      <c r="W337" s="192">
        <v>16</v>
      </c>
      <c r="X337" s="234">
        <v>12</v>
      </c>
      <c r="Y337" s="69">
        <v>180.5</v>
      </c>
      <c r="Z337" s="193">
        <f t="shared" si="402"/>
        <v>15.041666666666666</v>
      </c>
      <c r="AA337" s="192">
        <v>16</v>
      </c>
      <c r="AB337" s="175">
        <v>13</v>
      </c>
      <c r="AC337" s="69">
        <v>103</v>
      </c>
      <c r="AD337" s="193">
        <f t="shared" si="403"/>
        <v>7.9230769230769234</v>
      </c>
      <c r="AE337" s="192">
        <v>15</v>
      </c>
      <c r="AF337" s="175">
        <v>13</v>
      </c>
      <c r="AG337" s="69">
        <f>134.5-3</f>
        <v>131.5</v>
      </c>
      <c r="AH337" s="193">
        <f t="shared" si="404"/>
        <v>10.115384615384615</v>
      </c>
      <c r="AI337" s="192">
        <v>15</v>
      </c>
      <c r="AJ337" s="175">
        <v>12</v>
      </c>
      <c r="AK337" s="69">
        <v>158</v>
      </c>
      <c r="AL337" s="193">
        <f t="shared" si="405"/>
        <v>13.166666666666666</v>
      </c>
      <c r="AM337" s="186">
        <v>15</v>
      </c>
      <c r="AN337" s="91">
        <v>11</v>
      </c>
      <c r="AO337" s="90">
        <v>108.5</v>
      </c>
      <c r="AP337" s="193">
        <f t="shared" si="406"/>
        <v>9.8636363636363633</v>
      </c>
      <c r="AQ337" s="186">
        <v>15</v>
      </c>
      <c r="AR337" s="90">
        <v>12</v>
      </c>
      <c r="AS337" s="90">
        <v>144.5</v>
      </c>
      <c r="AT337" s="193">
        <f t="shared" si="407"/>
        <v>12.041666666666666</v>
      </c>
      <c r="AU337" s="186">
        <v>15</v>
      </c>
      <c r="AV337" s="90">
        <v>14</v>
      </c>
      <c r="AW337" s="90">
        <v>189</v>
      </c>
      <c r="AX337" s="212">
        <f t="shared" si="408"/>
        <v>13.5</v>
      </c>
      <c r="AY337" s="302">
        <f t="shared" si="321"/>
        <v>48</v>
      </c>
      <c r="AZ337" s="303">
        <f t="shared" si="321"/>
        <v>36</v>
      </c>
      <c r="BA337" s="303">
        <f t="shared" si="321"/>
        <v>273</v>
      </c>
      <c r="BB337" s="314">
        <f t="shared" si="337"/>
        <v>7.583333333333333</v>
      </c>
      <c r="BC337" s="537">
        <f t="shared" si="322"/>
        <v>187</v>
      </c>
      <c r="BD337" s="538">
        <f t="shared" si="323"/>
        <v>140</v>
      </c>
      <c r="BE337" s="538">
        <f t="shared" si="324"/>
        <v>1399</v>
      </c>
      <c r="BF337" s="539">
        <f t="shared" si="338"/>
        <v>9.992857142857142</v>
      </c>
    </row>
    <row r="338" spans="2:58" s="76" customFormat="1" ht="14.1" customHeight="1" outlineLevel="1">
      <c r="B338" s="270" t="s">
        <v>69</v>
      </c>
      <c r="C338" s="186">
        <f>SUM(C339:C340)</f>
        <v>55</v>
      </c>
      <c r="D338" s="174">
        <v>37</v>
      </c>
      <c r="E338" s="90">
        <f>SUM(E339:E340)</f>
        <v>507.00666666666666</v>
      </c>
      <c r="F338" s="187">
        <f t="shared" si="397"/>
        <v>13.702882882882882</v>
      </c>
      <c r="G338" s="186">
        <f>SUM(G339:G340)</f>
        <v>55</v>
      </c>
      <c r="H338" s="174">
        <v>43</v>
      </c>
      <c r="I338" s="90">
        <f>SUM(I339:I340)</f>
        <v>528.5</v>
      </c>
      <c r="J338" s="187">
        <f t="shared" si="398"/>
        <v>12.290697674418604</v>
      </c>
      <c r="K338" s="186">
        <f>SUM(K339:K340)</f>
        <v>55</v>
      </c>
      <c r="L338" s="174">
        <v>51</v>
      </c>
      <c r="M338" s="90">
        <f>SUM(M339:M340)</f>
        <v>1094.5</v>
      </c>
      <c r="N338" s="187">
        <f t="shared" si="399"/>
        <v>21.46078431372549</v>
      </c>
      <c r="O338" s="186">
        <f>SUM(O339:O340)</f>
        <v>55</v>
      </c>
      <c r="P338" s="174">
        <v>38</v>
      </c>
      <c r="Q338" s="90">
        <f>SUM(Q339:Q340)</f>
        <v>735.5</v>
      </c>
      <c r="R338" s="187">
        <f t="shared" si="400"/>
        <v>19.355263157894736</v>
      </c>
      <c r="S338" s="186">
        <f>SUM(S339:S340)</f>
        <v>55</v>
      </c>
      <c r="T338" s="174">
        <v>42</v>
      </c>
      <c r="U338" s="90">
        <f>SUM(U339:U340)</f>
        <v>664.5</v>
      </c>
      <c r="V338" s="187">
        <f t="shared" si="401"/>
        <v>15.821428571428571</v>
      </c>
      <c r="W338" s="186">
        <f>SUM(W339:W340)</f>
        <v>53</v>
      </c>
      <c r="X338" s="174">
        <v>34</v>
      </c>
      <c r="Y338" s="90">
        <f>SUM(Y339:Y340)</f>
        <v>571</v>
      </c>
      <c r="Z338" s="187">
        <f t="shared" si="402"/>
        <v>16.794117647058822</v>
      </c>
      <c r="AA338" s="186">
        <f>SUM(AA339:AA340)</f>
        <v>54</v>
      </c>
      <c r="AB338" s="174">
        <v>32</v>
      </c>
      <c r="AC338" s="90">
        <f>SUM(AC339:AC340)</f>
        <v>411.5</v>
      </c>
      <c r="AD338" s="187">
        <f t="shared" si="403"/>
        <v>12.859375</v>
      </c>
      <c r="AE338" s="186">
        <f>SUM(AE339:AE340)</f>
        <v>53</v>
      </c>
      <c r="AF338" s="174">
        <v>25</v>
      </c>
      <c r="AG338" s="90">
        <f>SUM(AG339:AG340)</f>
        <v>184.5</v>
      </c>
      <c r="AH338" s="187">
        <f t="shared" si="404"/>
        <v>7.38</v>
      </c>
      <c r="AI338" s="186">
        <f>SUM(AI339:AI340)</f>
        <v>53</v>
      </c>
      <c r="AJ338" s="174">
        <v>28</v>
      </c>
      <c r="AK338" s="90">
        <f>SUM(AK339:AK340)</f>
        <v>291</v>
      </c>
      <c r="AL338" s="187">
        <f t="shared" si="405"/>
        <v>10.392857142857142</v>
      </c>
      <c r="AM338" s="186">
        <f>SUM(AM339:AM340)</f>
        <v>52</v>
      </c>
      <c r="AN338" s="90">
        <v>26</v>
      </c>
      <c r="AO338" s="90">
        <f>SUM(AO339:AO340)</f>
        <v>215</v>
      </c>
      <c r="AP338" s="187">
        <f t="shared" si="406"/>
        <v>8.2692307692307701</v>
      </c>
      <c r="AQ338" s="186">
        <f>SUM(AQ339:AQ340)</f>
        <v>52</v>
      </c>
      <c r="AR338" s="90">
        <f>SUM(AR339:AR340)</f>
        <v>26</v>
      </c>
      <c r="AS338" s="90">
        <f>SUM(AS339:AS340)</f>
        <v>247.5</v>
      </c>
      <c r="AT338" s="187">
        <f t="shared" si="407"/>
        <v>9.5192307692307701</v>
      </c>
      <c r="AU338" s="186">
        <f>SUM(AU339:AU340)</f>
        <v>51</v>
      </c>
      <c r="AV338" s="90">
        <f>SUM(AV339:AV340)</f>
        <v>25</v>
      </c>
      <c r="AW338" s="90">
        <f>SUM(AW339:AW340)</f>
        <v>339.5</v>
      </c>
      <c r="AX338" s="209">
        <f t="shared" si="408"/>
        <v>13.58</v>
      </c>
      <c r="AY338" s="302">
        <f t="shared" si="321"/>
        <v>165</v>
      </c>
      <c r="AZ338" s="303">
        <f t="shared" si="321"/>
        <v>131</v>
      </c>
      <c r="BA338" s="303">
        <f t="shared" si="321"/>
        <v>2130.0066666666667</v>
      </c>
      <c r="BB338" s="314">
        <f t="shared" si="337"/>
        <v>16.259592875318067</v>
      </c>
      <c r="BC338" s="537">
        <f t="shared" si="322"/>
        <v>643</v>
      </c>
      <c r="BD338" s="538">
        <f t="shared" si="323"/>
        <v>407</v>
      </c>
      <c r="BE338" s="538">
        <f t="shared" si="324"/>
        <v>5790.0066666666662</v>
      </c>
      <c r="BF338" s="539">
        <f t="shared" si="338"/>
        <v>14.226060606060605</v>
      </c>
    </row>
    <row r="339" spans="2:58" ht="14.1" customHeight="1" outlineLevel="1">
      <c r="B339" s="271" t="s">
        <v>68</v>
      </c>
      <c r="C339" s="194">
        <v>40</v>
      </c>
      <c r="D339" s="175">
        <v>28</v>
      </c>
      <c r="E339" s="67">
        <v>390.50333333333333</v>
      </c>
      <c r="F339" s="195">
        <f t="shared" si="397"/>
        <v>13.946547619047619</v>
      </c>
      <c r="G339" s="194">
        <v>40</v>
      </c>
      <c r="H339" s="175">
        <v>30</v>
      </c>
      <c r="I339" s="67">
        <v>340.5</v>
      </c>
      <c r="J339" s="195">
        <f t="shared" si="398"/>
        <v>11.35</v>
      </c>
      <c r="K339" s="194">
        <v>40</v>
      </c>
      <c r="L339" s="175">
        <v>37</v>
      </c>
      <c r="M339" s="67">
        <f>831+3</f>
        <v>834</v>
      </c>
      <c r="N339" s="195">
        <f t="shared" si="399"/>
        <v>22.54054054054054</v>
      </c>
      <c r="O339" s="194">
        <v>40</v>
      </c>
      <c r="P339" s="175">
        <v>33</v>
      </c>
      <c r="Q339" s="67">
        <v>673</v>
      </c>
      <c r="R339" s="195">
        <f t="shared" si="400"/>
        <v>20.393939393939394</v>
      </c>
      <c r="S339" s="194">
        <v>40</v>
      </c>
      <c r="T339" s="175">
        <v>31</v>
      </c>
      <c r="U339" s="67">
        <v>483</v>
      </c>
      <c r="V339" s="195">
        <f t="shared" si="401"/>
        <v>15.580645161290322</v>
      </c>
      <c r="W339" s="194">
        <v>39</v>
      </c>
      <c r="X339" s="175">
        <v>23</v>
      </c>
      <c r="Y339" s="67">
        <v>391</v>
      </c>
      <c r="Z339" s="195">
        <f t="shared" si="402"/>
        <v>17</v>
      </c>
      <c r="AA339" s="194">
        <v>40</v>
      </c>
      <c r="AB339" s="175">
        <v>22</v>
      </c>
      <c r="AC339" s="67">
        <v>317.5</v>
      </c>
      <c r="AD339" s="195">
        <f t="shared" si="403"/>
        <v>14.431818181818182</v>
      </c>
      <c r="AE339" s="194">
        <v>39</v>
      </c>
      <c r="AF339" s="175">
        <v>17</v>
      </c>
      <c r="AG339" s="67">
        <v>142.5</v>
      </c>
      <c r="AH339" s="195">
        <f t="shared" si="404"/>
        <v>8.382352941176471</v>
      </c>
      <c r="AI339" s="194">
        <v>39</v>
      </c>
      <c r="AJ339" s="175">
        <v>18</v>
      </c>
      <c r="AK339" s="67">
        <v>171</v>
      </c>
      <c r="AL339" s="195">
        <f t="shared" si="405"/>
        <v>9.5</v>
      </c>
      <c r="AM339" s="188">
        <v>38</v>
      </c>
      <c r="AN339" s="91">
        <v>17</v>
      </c>
      <c r="AO339" s="91">
        <v>133</v>
      </c>
      <c r="AP339" s="195">
        <f t="shared" si="406"/>
        <v>7.8235294117647056</v>
      </c>
      <c r="AQ339" s="188">
        <v>38</v>
      </c>
      <c r="AR339" s="91">
        <v>21</v>
      </c>
      <c r="AS339" s="91">
        <v>187</v>
      </c>
      <c r="AT339" s="195">
        <f t="shared" si="407"/>
        <v>8.9047619047619051</v>
      </c>
      <c r="AU339" s="188">
        <v>38</v>
      </c>
      <c r="AV339" s="91">
        <v>14</v>
      </c>
      <c r="AW339" s="91">
        <v>115</v>
      </c>
      <c r="AX339" s="213">
        <f t="shared" si="408"/>
        <v>8.2142857142857135</v>
      </c>
      <c r="AY339" s="304">
        <f t="shared" si="321"/>
        <v>120</v>
      </c>
      <c r="AZ339" s="305">
        <f t="shared" si="321"/>
        <v>95</v>
      </c>
      <c r="BA339" s="305">
        <f t="shared" si="321"/>
        <v>1565.0033333333333</v>
      </c>
      <c r="BB339" s="317">
        <f t="shared" si="337"/>
        <v>16.473719298245616</v>
      </c>
      <c r="BC339" s="540">
        <f t="shared" si="322"/>
        <v>471</v>
      </c>
      <c r="BD339" s="541">
        <f t="shared" si="323"/>
        <v>291</v>
      </c>
      <c r="BE339" s="541">
        <f t="shared" si="324"/>
        <v>4178.0033333333331</v>
      </c>
      <c r="BF339" s="546">
        <f t="shared" si="338"/>
        <v>14.357399770904925</v>
      </c>
    </row>
    <row r="340" spans="2:58" ht="14.1" customHeight="1" outlineLevel="1">
      <c r="B340" s="271" t="s">
        <v>67</v>
      </c>
      <c r="C340" s="194">
        <v>15</v>
      </c>
      <c r="D340" s="175">
        <v>9</v>
      </c>
      <c r="E340" s="67">
        <v>116.50333333333333</v>
      </c>
      <c r="F340" s="195">
        <f t="shared" si="397"/>
        <v>12.944814814814814</v>
      </c>
      <c r="G340" s="194">
        <v>15</v>
      </c>
      <c r="H340" s="175">
        <v>13</v>
      </c>
      <c r="I340" s="67">
        <v>188</v>
      </c>
      <c r="J340" s="195">
        <f t="shared" si="398"/>
        <v>14.461538461538462</v>
      </c>
      <c r="K340" s="194">
        <v>15</v>
      </c>
      <c r="L340" s="175">
        <v>14</v>
      </c>
      <c r="M340" s="67">
        <v>260.5</v>
      </c>
      <c r="N340" s="195">
        <f t="shared" si="399"/>
        <v>18.607142857142858</v>
      </c>
      <c r="O340" s="194">
        <v>15</v>
      </c>
      <c r="P340" s="175">
        <v>5</v>
      </c>
      <c r="Q340" s="67">
        <v>62.5</v>
      </c>
      <c r="R340" s="195">
        <f t="shared" si="400"/>
        <v>12.5</v>
      </c>
      <c r="S340" s="194">
        <v>15</v>
      </c>
      <c r="T340" s="175">
        <v>11</v>
      </c>
      <c r="U340" s="67">
        <v>181.5</v>
      </c>
      <c r="V340" s="195">
        <f t="shared" si="401"/>
        <v>16.5</v>
      </c>
      <c r="W340" s="194">
        <v>14</v>
      </c>
      <c r="X340" s="175">
        <v>11</v>
      </c>
      <c r="Y340" s="67">
        <v>180</v>
      </c>
      <c r="Z340" s="195">
        <f t="shared" si="402"/>
        <v>16.363636363636363</v>
      </c>
      <c r="AA340" s="194">
        <v>14</v>
      </c>
      <c r="AB340" s="175">
        <v>10</v>
      </c>
      <c r="AC340" s="67">
        <v>94</v>
      </c>
      <c r="AD340" s="195">
        <f t="shared" si="403"/>
        <v>9.4</v>
      </c>
      <c r="AE340" s="194">
        <v>14</v>
      </c>
      <c r="AF340" s="175">
        <v>8</v>
      </c>
      <c r="AG340" s="67">
        <v>42</v>
      </c>
      <c r="AH340" s="195">
        <f t="shared" si="404"/>
        <v>5.25</v>
      </c>
      <c r="AI340" s="194">
        <v>14</v>
      </c>
      <c r="AJ340" s="175">
        <v>10</v>
      </c>
      <c r="AK340" s="67">
        <v>120</v>
      </c>
      <c r="AL340" s="195">
        <f t="shared" si="405"/>
        <v>12</v>
      </c>
      <c r="AM340" s="188">
        <v>14</v>
      </c>
      <c r="AN340" s="91">
        <v>9</v>
      </c>
      <c r="AO340" s="91">
        <v>82</v>
      </c>
      <c r="AP340" s="195">
        <f t="shared" si="406"/>
        <v>9.1111111111111107</v>
      </c>
      <c r="AQ340" s="188">
        <v>14</v>
      </c>
      <c r="AR340" s="91">
        <v>5</v>
      </c>
      <c r="AS340" s="91">
        <v>60.5</v>
      </c>
      <c r="AT340" s="195">
        <f t="shared" si="407"/>
        <v>12.1</v>
      </c>
      <c r="AU340" s="188">
        <v>13</v>
      </c>
      <c r="AV340" s="91">
        <v>11</v>
      </c>
      <c r="AW340" s="91">
        <v>224.5</v>
      </c>
      <c r="AX340" s="213">
        <f t="shared" si="408"/>
        <v>20.40909090909091</v>
      </c>
      <c r="AY340" s="304">
        <f t="shared" si="321"/>
        <v>45</v>
      </c>
      <c r="AZ340" s="305">
        <f t="shared" si="321"/>
        <v>36</v>
      </c>
      <c r="BA340" s="305">
        <f t="shared" si="321"/>
        <v>565.00333333333333</v>
      </c>
      <c r="BB340" s="317">
        <f t="shared" si="337"/>
        <v>15.694537037037037</v>
      </c>
      <c r="BC340" s="540">
        <f t="shared" si="322"/>
        <v>172</v>
      </c>
      <c r="BD340" s="541">
        <f t="shared" si="323"/>
        <v>116</v>
      </c>
      <c r="BE340" s="541">
        <f t="shared" si="324"/>
        <v>1612.0033333333333</v>
      </c>
      <c r="BF340" s="546">
        <f t="shared" si="338"/>
        <v>13.896580459770115</v>
      </c>
    </row>
    <row r="341" spans="2:58" s="76" customFormat="1" ht="14.1" customHeight="1" outlineLevel="1">
      <c r="B341" s="270" t="s">
        <v>66</v>
      </c>
      <c r="C341" s="186">
        <f>SUM(C342:C343)</f>
        <v>20</v>
      </c>
      <c r="D341" s="174">
        <v>13</v>
      </c>
      <c r="E341" s="90">
        <f>SUM(E342:E343)</f>
        <v>156.5</v>
      </c>
      <c r="F341" s="187">
        <f t="shared" si="397"/>
        <v>12.038461538461538</v>
      </c>
      <c r="G341" s="186">
        <f>SUM(G342:G343)</f>
        <v>20</v>
      </c>
      <c r="H341" s="174">
        <v>13</v>
      </c>
      <c r="I341" s="90">
        <f>SUM(I342:I343)</f>
        <v>249</v>
      </c>
      <c r="J341" s="187">
        <f t="shared" si="398"/>
        <v>19.153846153846153</v>
      </c>
      <c r="K341" s="186">
        <f>SUM(K342:K343)</f>
        <v>19</v>
      </c>
      <c r="L341" s="174">
        <v>9</v>
      </c>
      <c r="M341" s="90">
        <f>SUM(M342:M343)</f>
        <v>85.5</v>
      </c>
      <c r="N341" s="187">
        <f t="shared" si="399"/>
        <v>9.5</v>
      </c>
      <c r="O341" s="186">
        <f>SUM(O342:O343)</f>
        <v>19</v>
      </c>
      <c r="P341" s="174">
        <v>9</v>
      </c>
      <c r="Q341" s="90">
        <f>SUM(Q342:Q343)</f>
        <v>135</v>
      </c>
      <c r="R341" s="187">
        <f t="shared" si="400"/>
        <v>15</v>
      </c>
      <c r="S341" s="186">
        <f>SUM(S342:S343)</f>
        <v>19</v>
      </c>
      <c r="T341" s="174">
        <v>15</v>
      </c>
      <c r="U341" s="90">
        <f>SUM(U342:U343)</f>
        <v>275</v>
      </c>
      <c r="V341" s="187">
        <f t="shared" si="401"/>
        <v>18.333333333333332</v>
      </c>
      <c r="W341" s="186">
        <f>SUM(W342:W343)</f>
        <v>19</v>
      </c>
      <c r="X341" s="174">
        <v>14</v>
      </c>
      <c r="Y341" s="90">
        <f>SUM(Y342:Y343)</f>
        <v>330.5</v>
      </c>
      <c r="Z341" s="187">
        <f t="shared" si="402"/>
        <v>23.607142857142858</v>
      </c>
      <c r="AA341" s="186">
        <f>SUM(AA342:AA343)</f>
        <v>19</v>
      </c>
      <c r="AB341" s="174">
        <v>15</v>
      </c>
      <c r="AC341" s="90">
        <f>SUM(AC342:AC343)</f>
        <v>357.5</v>
      </c>
      <c r="AD341" s="187">
        <f t="shared" si="403"/>
        <v>23.833333333333332</v>
      </c>
      <c r="AE341" s="186">
        <f>SUM(AE342:AE343)</f>
        <v>19</v>
      </c>
      <c r="AF341" s="174">
        <v>15</v>
      </c>
      <c r="AG341" s="90">
        <f>SUM(AG342:AG343)</f>
        <v>255</v>
      </c>
      <c r="AH341" s="187">
        <f t="shared" si="404"/>
        <v>17</v>
      </c>
      <c r="AI341" s="186">
        <f>SUM(AI342:AI343)</f>
        <v>19</v>
      </c>
      <c r="AJ341" s="174">
        <v>13</v>
      </c>
      <c r="AK341" s="90">
        <f>SUM(AK342:AK343)</f>
        <v>248.5</v>
      </c>
      <c r="AL341" s="187">
        <f t="shared" si="405"/>
        <v>19.115384615384617</v>
      </c>
      <c r="AM341" s="186">
        <f>SUM(AM342:AM343)</f>
        <v>19</v>
      </c>
      <c r="AN341" s="90">
        <v>14</v>
      </c>
      <c r="AO341" s="90">
        <f>SUM(AO342:AO343)</f>
        <v>266.5</v>
      </c>
      <c r="AP341" s="187">
        <f t="shared" si="406"/>
        <v>19.035714285714285</v>
      </c>
      <c r="AQ341" s="186">
        <f>SUM(AQ342:AQ343)</f>
        <v>19</v>
      </c>
      <c r="AR341" s="90">
        <f>SUM(AR342:AR343)</f>
        <v>14</v>
      </c>
      <c r="AS341" s="90">
        <f>SUM(AS342:AS343)</f>
        <v>394.5</v>
      </c>
      <c r="AT341" s="187">
        <f t="shared" si="407"/>
        <v>28.178571428571427</v>
      </c>
      <c r="AU341" s="186">
        <f>SUM(AU342:AU343)</f>
        <v>20</v>
      </c>
      <c r="AV341" s="90">
        <f>SUM(AV342:AV343)</f>
        <v>11</v>
      </c>
      <c r="AW341" s="90">
        <f>SUM(AW342:AW343)</f>
        <v>172.5</v>
      </c>
      <c r="AX341" s="209">
        <f t="shared" si="408"/>
        <v>15.681818181818182</v>
      </c>
      <c r="AY341" s="302">
        <f t="shared" si="321"/>
        <v>59</v>
      </c>
      <c r="AZ341" s="303">
        <f t="shared" si="321"/>
        <v>35</v>
      </c>
      <c r="BA341" s="303">
        <f t="shared" si="321"/>
        <v>491</v>
      </c>
      <c r="BB341" s="314">
        <f t="shared" si="337"/>
        <v>14.028571428571428</v>
      </c>
      <c r="BC341" s="537">
        <f t="shared" si="322"/>
        <v>231</v>
      </c>
      <c r="BD341" s="538">
        <f t="shared" si="323"/>
        <v>155</v>
      </c>
      <c r="BE341" s="538">
        <f t="shared" si="324"/>
        <v>2926</v>
      </c>
      <c r="BF341" s="539">
        <f t="shared" si="338"/>
        <v>18.877419354838711</v>
      </c>
    </row>
    <row r="342" spans="2:58" ht="14.1" customHeight="1" outlineLevel="1">
      <c r="B342" s="271" t="s">
        <v>171</v>
      </c>
      <c r="C342" s="194">
        <v>1</v>
      </c>
      <c r="D342" s="175">
        <v>0</v>
      </c>
      <c r="E342" s="67">
        <v>0</v>
      </c>
      <c r="F342" s="195">
        <f t="shared" si="397"/>
        <v>0</v>
      </c>
      <c r="G342" s="194">
        <v>1</v>
      </c>
      <c r="H342" s="175">
        <v>0</v>
      </c>
      <c r="I342" s="67">
        <v>0</v>
      </c>
      <c r="J342" s="195">
        <f t="shared" si="398"/>
        <v>0</v>
      </c>
      <c r="K342" s="194">
        <v>1</v>
      </c>
      <c r="L342" s="175">
        <v>1</v>
      </c>
      <c r="M342" s="67">
        <v>3.5</v>
      </c>
      <c r="N342" s="195">
        <f t="shared" si="399"/>
        <v>3.5</v>
      </c>
      <c r="O342" s="194">
        <v>1</v>
      </c>
      <c r="P342" s="175">
        <v>0</v>
      </c>
      <c r="Q342" s="67">
        <v>0</v>
      </c>
      <c r="R342" s="195">
        <f t="shared" si="400"/>
        <v>0</v>
      </c>
      <c r="S342" s="194">
        <v>1</v>
      </c>
      <c r="T342" s="175">
        <v>1</v>
      </c>
      <c r="U342" s="67">
        <v>4</v>
      </c>
      <c r="V342" s="195">
        <f t="shared" si="401"/>
        <v>4</v>
      </c>
      <c r="W342" s="194">
        <v>1</v>
      </c>
      <c r="X342" s="175">
        <v>0</v>
      </c>
      <c r="Y342" s="67">
        <v>0</v>
      </c>
      <c r="Z342" s="195">
        <f t="shared" si="402"/>
        <v>0</v>
      </c>
      <c r="AA342" s="194">
        <v>1</v>
      </c>
      <c r="AB342" s="175">
        <v>1</v>
      </c>
      <c r="AC342" s="67">
        <v>26</v>
      </c>
      <c r="AD342" s="195">
        <f t="shared" si="403"/>
        <v>26</v>
      </c>
      <c r="AE342" s="194">
        <v>1</v>
      </c>
      <c r="AF342" s="175">
        <v>1</v>
      </c>
      <c r="AG342" s="67">
        <v>11</v>
      </c>
      <c r="AH342" s="195">
        <f t="shared" si="404"/>
        <v>11</v>
      </c>
      <c r="AI342" s="194">
        <v>1</v>
      </c>
      <c r="AJ342" s="175">
        <v>1</v>
      </c>
      <c r="AK342" s="67">
        <v>9</v>
      </c>
      <c r="AL342" s="195">
        <f t="shared" si="405"/>
        <v>9</v>
      </c>
      <c r="AM342" s="188">
        <v>1</v>
      </c>
      <c r="AN342" s="91">
        <v>0</v>
      </c>
      <c r="AO342" s="91">
        <v>0</v>
      </c>
      <c r="AP342" s="195">
        <f t="shared" si="406"/>
        <v>0</v>
      </c>
      <c r="AQ342" s="188">
        <v>1</v>
      </c>
      <c r="AR342" s="91">
        <v>1</v>
      </c>
      <c r="AS342" s="91">
        <v>5.5</v>
      </c>
      <c r="AT342" s="195">
        <f t="shared" si="407"/>
        <v>5.5</v>
      </c>
      <c r="AU342" s="188">
        <v>1</v>
      </c>
      <c r="AV342" s="91">
        <v>1</v>
      </c>
      <c r="AW342" s="91">
        <v>27</v>
      </c>
      <c r="AX342" s="213">
        <f t="shared" si="408"/>
        <v>27</v>
      </c>
      <c r="AY342" s="304">
        <f t="shared" si="321"/>
        <v>3</v>
      </c>
      <c r="AZ342" s="305">
        <f t="shared" si="321"/>
        <v>1</v>
      </c>
      <c r="BA342" s="305">
        <f t="shared" si="321"/>
        <v>3.5</v>
      </c>
      <c r="BB342" s="317">
        <f t="shared" si="337"/>
        <v>3.5</v>
      </c>
      <c r="BC342" s="540">
        <f t="shared" si="322"/>
        <v>12</v>
      </c>
      <c r="BD342" s="541">
        <f t="shared" si="323"/>
        <v>7</v>
      </c>
      <c r="BE342" s="541">
        <f t="shared" si="324"/>
        <v>86</v>
      </c>
      <c r="BF342" s="546">
        <f t="shared" si="338"/>
        <v>12.285714285714286</v>
      </c>
    </row>
    <row r="343" spans="2:58" ht="14.1" customHeight="1" outlineLevel="1">
      <c r="B343" s="271" t="s">
        <v>122</v>
      </c>
      <c r="C343" s="194">
        <v>19</v>
      </c>
      <c r="D343" s="175">
        <v>13</v>
      </c>
      <c r="E343" s="67">
        <v>156.5</v>
      </c>
      <c r="F343" s="195">
        <f t="shared" si="397"/>
        <v>12.038461538461538</v>
      </c>
      <c r="G343" s="194">
        <v>19</v>
      </c>
      <c r="H343" s="175">
        <v>13</v>
      </c>
      <c r="I343" s="67">
        <v>249</v>
      </c>
      <c r="J343" s="195">
        <f t="shared" si="398"/>
        <v>19.153846153846153</v>
      </c>
      <c r="K343" s="194">
        <v>18</v>
      </c>
      <c r="L343" s="175">
        <v>8</v>
      </c>
      <c r="M343" s="67">
        <v>82</v>
      </c>
      <c r="N343" s="195">
        <f t="shared" si="399"/>
        <v>10.25</v>
      </c>
      <c r="O343" s="194">
        <v>18</v>
      </c>
      <c r="P343" s="175">
        <v>9</v>
      </c>
      <c r="Q343" s="67">
        <v>135</v>
      </c>
      <c r="R343" s="195">
        <f t="shared" si="400"/>
        <v>15</v>
      </c>
      <c r="S343" s="194">
        <v>18</v>
      </c>
      <c r="T343" s="175">
        <v>14</v>
      </c>
      <c r="U343" s="67">
        <v>271</v>
      </c>
      <c r="V343" s="195">
        <f t="shared" si="401"/>
        <v>19.357142857142858</v>
      </c>
      <c r="W343" s="194">
        <v>18</v>
      </c>
      <c r="X343" s="175">
        <v>14</v>
      </c>
      <c r="Y343" s="67">
        <v>330.5</v>
      </c>
      <c r="Z343" s="195">
        <f t="shared" si="402"/>
        <v>23.607142857142858</v>
      </c>
      <c r="AA343" s="194">
        <v>18</v>
      </c>
      <c r="AB343" s="175">
        <v>14</v>
      </c>
      <c r="AC343" s="67">
        <v>331.5</v>
      </c>
      <c r="AD343" s="195">
        <f t="shared" si="403"/>
        <v>23.678571428571427</v>
      </c>
      <c r="AE343" s="194">
        <v>18</v>
      </c>
      <c r="AF343" s="175">
        <v>14</v>
      </c>
      <c r="AG343" s="67">
        <v>244</v>
      </c>
      <c r="AH343" s="195">
        <f t="shared" si="404"/>
        <v>17.428571428571427</v>
      </c>
      <c r="AI343" s="194">
        <v>18</v>
      </c>
      <c r="AJ343" s="175">
        <v>12</v>
      </c>
      <c r="AK343" s="67">
        <v>239.5</v>
      </c>
      <c r="AL343" s="195">
        <f t="shared" si="405"/>
        <v>19.958333333333332</v>
      </c>
      <c r="AM343" s="188">
        <v>18</v>
      </c>
      <c r="AN343" s="91">
        <v>14</v>
      </c>
      <c r="AO343" s="91">
        <v>266.5</v>
      </c>
      <c r="AP343" s="195">
        <f t="shared" si="406"/>
        <v>19.035714285714285</v>
      </c>
      <c r="AQ343" s="188">
        <v>18</v>
      </c>
      <c r="AR343" s="91">
        <v>13</v>
      </c>
      <c r="AS343" s="91">
        <v>389</v>
      </c>
      <c r="AT343" s="195">
        <f t="shared" si="407"/>
        <v>29.923076923076923</v>
      </c>
      <c r="AU343" s="188">
        <v>19</v>
      </c>
      <c r="AV343" s="91">
        <v>10</v>
      </c>
      <c r="AW343" s="91">
        <v>145.5</v>
      </c>
      <c r="AX343" s="213">
        <f t="shared" si="408"/>
        <v>14.55</v>
      </c>
      <c r="AY343" s="304">
        <f t="shared" si="321"/>
        <v>56</v>
      </c>
      <c r="AZ343" s="305">
        <f t="shared" si="321"/>
        <v>34</v>
      </c>
      <c r="BA343" s="305">
        <f t="shared" si="321"/>
        <v>487.5</v>
      </c>
      <c r="BB343" s="317">
        <f t="shared" si="337"/>
        <v>14.338235294117647</v>
      </c>
      <c r="BC343" s="540">
        <f t="shared" si="322"/>
        <v>219</v>
      </c>
      <c r="BD343" s="541">
        <f t="shared" si="323"/>
        <v>148</v>
      </c>
      <c r="BE343" s="541">
        <f t="shared" si="324"/>
        <v>2840</v>
      </c>
      <c r="BF343" s="546">
        <f t="shared" si="338"/>
        <v>19.189189189189189</v>
      </c>
    </row>
    <row r="344" spans="2:58" s="76" customFormat="1" ht="14.1" customHeight="1" outlineLevel="1">
      <c r="B344" s="270" t="s">
        <v>65</v>
      </c>
      <c r="C344" s="186">
        <f>SUM(C345:C347)</f>
        <v>300</v>
      </c>
      <c r="D344" s="174">
        <v>221</v>
      </c>
      <c r="E344" s="90">
        <f>SUM(E345:E347)</f>
        <v>2361.5</v>
      </c>
      <c r="F344" s="187">
        <f t="shared" si="397"/>
        <v>10.68552036199095</v>
      </c>
      <c r="G344" s="186">
        <f>SUM(G345:G347)</f>
        <v>303</v>
      </c>
      <c r="H344" s="174">
        <v>179</v>
      </c>
      <c r="I344" s="90">
        <f>SUM(I345:I347)</f>
        <v>1442.5</v>
      </c>
      <c r="J344" s="187">
        <f t="shared" si="398"/>
        <v>8.0586592178770946</v>
      </c>
      <c r="K344" s="186">
        <f>SUM(K345:K347)</f>
        <v>298</v>
      </c>
      <c r="L344" s="174">
        <v>212</v>
      </c>
      <c r="M344" s="90">
        <f>SUM(M345:M347)</f>
        <v>1984.5</v>
      </c>
      <c r="N344" s="187">
        <f t="shared" si="399"/>
        <v>9.3608490566037741</v>
      </c>
      <c r="O344" s="186">
        <f>SUM(O345:O347)</f>
        <v>296</v>
      </c>
      <c r="P344" s="174">
        <v>214</v>
      </c>
      <c r="Q344" s="90">
        <f>SUM(Q345:Q347)</f>
        <v>1971</v>
      </c>
      <c r="R344" s="187">
        <f t="shared" si="400"/>
        <v>9.2102803738317753</v>
      </c>
      <c r="S344" s="186">
        <f>SUM(S345:S347)</f>
        <v>297</v>
      </c>
      <c r="T344" s="174">
        <v>252</v>
      </c>
      <c r="U344" s="90">
        <f>SUM(U345:U347)</f>
        <v>3721</v>
      </c>
      <c r="V344" s="187">
        <f t="shared" si="401"/>
        <v>14.765873015873016</v>
      </c>
      <c r="W344" s="186">
        <f>SUM(W345:W347)</f>
        <v>297</v>
      </c>
      <c r="X344" s="174">
        <f>SUM(X345:X347)</f>
        <v>283</v>
      </c>
      <c r="Y344" s="90">
        <f>SUM(Y345:Y347)</f>
        <v>4974.5</v>
      </c>
      <c r="Z344" s="187">
        <f t="shared" si="402"/>
        <v>17.577738515901061</v>
      </c>
      <c r="AA344" s="186">
        <f>SUM(AA345:AA347)</f>
        <v>297</v>
      </c>
      <c r="AB344" s="174">
        <v>258</v>
      </c>
      <c r="AC344" s="90">
        <f>SUM(AC345:AC347)</f>
        <v>3424</v>
      </c>
      <c r="AD344" s="187">
        <f t="shared" si="403"/>
        <v>13.271317829457365</v>
      </c>
      <c r="AE344" s="186">
        <f>SUM(AE345:AE347)</f>
        <v>297</v>
      </c>
      <c r="AF344" s="174">
        <v>248</v>
      </c>
      <c r="AG344" s="90">
        <f>SUM(AG345:AG347)</f>
        <v>3613</v>
      </c>
      <c r="AH344" s="187">
        <f t="shared" si="404"/>
        <v>14.568548387096774</v>
      </c>
      <c r="AI344" s="186">
        <f>SUM(AI345:AI347)</f>
        <v>297</v>
      </c>
      <c r="AJ344" s="174">
        <f>SUM(AJ345:AJ347)</f>
        <v>275</v>
      </c>
      <c r="AK344" s="90">
        <f>SUM(AK345:AK347)</f>
        <v>4558.5</v>
      </c>
      <c r="AL344" s="187">
        <f t="shared" si="405"/>
        <v>16.576363636363638</v>
      </c>
      <c r="AM344" s="186">
        <f>SUM(AM345:AM347)</f>
        <v>296</v>
      </c>
      <c r="AN344" s="90">
        <v>237</v>
      </c>
      <c r="AO344" s="90">
        <f>SUM(AO345:AO347)</f>
        <v>2802</v>
      </c>
      <c r="AP344" s="187">
        <f t="shared" si="406"/>
        <v>11.822784810126583</v>
      </c>
      <c r="AQ344" s="186">
        <f>SUM(AQ345:AQ347)</f>
        <v>296</v>
      </c>
      <c r="AR344" s="90">
        <f>SUM(AR345:AR347)</f>
        <v>231</v>
      </c>
      <c r="AS344" s="90">
        <f>SUM(AS345:AS347)</f>
        <v>4008.5</v>
      </c>
      <c r="AT344" s="187">
        <f t="shared" si="407"/>
        <v>17.352813852813853</v>
      </c>
      <c r="AU344" s="186">
        <f>SUM(AU345:AU347)</f>
        <v>294</v>
      </c>
      <c r="AV344" s="90">
        <f>SUM(AV345:AV347)</f>
        <v>271</v>
      </c>
      <c r="AW344" s="90">
        <f>SUM(AW345:AW347)</f>
        <v>5670</v>
      </c>
      <c r="AX344" s="209">
        <f t="shared" si="408"/>
        <v>20.922509225092252</v>
      </c>
      <c r="AY344" s="302">
        <f t="shared" si="321"/>
        <v>901</v>
      </c>
      <c r="AZ344" s="303">
        <f t="shared" si="321"/>
        <v>612</v>
      </c>
      <c r="BA344" s="303">
        <f t="shared" si="321"/>
        <v>5788.5</v>
      </c>
      <c r="BB344" s="314">
        <f t="shared" si="337"/>
        <v>9.4583333333333339</v>
      </c>
      <c r="BC344" s="537">
        <f t="shared" si="322"/>
        <v>3568</v>
      </c>
      <c r="BD344" s="538">
        <f t="shared" si="323"/>
        <v>2881</v>
      </c>
      <c r="BE344" s="538">
        <f t="shared" si="324"/>
        <v>40531</v>
      </c>
      <c r="BF344" s="539">
        <f t="shared" si="338"/>
        <v>14.068379035057271</v>
      </c>
    </row>
    <row r="345" spans="2:58" ht="14.1" customHeight="1" outlineLevel="1">
      <c r="B345" s="271" t="s">
        <v>64</v>
      </c>
      <c r="C345" s="194">
        <v>147</v>
      </c>
      <c r="D345" s="175">
        <v>107</v>
      </c>
      <c r="E345" s="67">
        <v>1235</v>
      </c>
      <c r="F345" s="195">
        <f t="shared" si="397"/>
        <v>11.542056074766355</v>
      </c>
      <c r="G345" s="194">
        <v>150</v>
      </c>
      <c r="H345" s="175">
        <v>69</v>
      </c>
      <c r="I345" s="67">
        <v>505</v>
      </c>
      <c r="J345" s="195">
        <f t="shared" si="398"/>
        <v>7.3188405797101446</v>
      </c>
      <c r="K345" s="194">
        <v>148</v>
      </c>
      <c r="L345" s="175">
        <v>91</v>
      </c>
      <c r="M345" s="67">
        <f>839.5+8</f>
        <v>847.5</v>
      </c>
      <c r="N345" s="195">
        <f t="shared" si="399"/>
        <v>9.3131868131868139</v>
      </c>
      <c r="O345" s="194">
        <v>145</v>
      </c>
      <c r="P345" s="175">
        <v>107</v>
      </c>
      <c r="Q345" s="67">
        <v>1089</v>
      </c>
      <c r="R345" s="195">
        <f t="shared" si="400"/>
        <v>10.177570093457945</v>
      </c>
      <c r="S345" s="194">
        <v>144</v>
      </c>
      <c r="T345" s="175">
        <v>124</v>
      </c>
      <c r="U345" s="67">
        <v>2125.5</v>
      </c>
      <c r="V345" s="195">
        <f t="shared" si="401"/>
        <v>17.141129032258064</v>
      </c>
      <c r="W345" s="194">
        <v>143</v>
      </c>
      <c r="X345" s="175">
        <v>135</v>
      </c>
      <c r="Y345" s="67">
        <v>2715</v>
      </c>
      <c r="Z345" s="195">
        <f t="shared" si="402"/>
        <v>20.111111111111111</v>
      </c>
      <c r="AA345" s="194">
        <v>143</v>
      </c>
      <c r="AB345" s="175">
        <v>125</v>
      </c>
      <c r="AC345" s="67">
        <v>2067.5</v>
      </c>
      <c r="AD345" s="195">
        <f t="shared" si="403"/>
        <v>16.54</v>
      </c>
      <c r="AE345" s="194">
        <v>145</v>
      </c>
      <c r="AF345" s="175">
        <v>123</v>
      </c>
      <c r="AG345" s="67">
        <v>1975.5</v>
      </c>
      <c r="AH345" s="195">
        <f t="shared" si="404"/>
        <v>16.060975609756099</v>
      </c>
      <c r="AI345" s="194">
        <v>144</v>
      </c>
      <c r="AJ345" s="175">
        <v>132</v>
      </c>
      <c r="AK345" s="67">
        <v>2067</v>
      </c>
      <c r="AL345" s="195">
        <f t="shared" si="405"/>
        <v>15.659090909090908</v>
      </c>
      <c r="AM345" s="188">
        <v>143</v>
      </c>
      <c r="AN345" s="91">
        <v>126</v>
      </c>
      <c r="AO345" s="257">
        <v>1870.5</v>
      </c>
      <c r="AP345" s="195">
        <f t="shared" si="406"/>
        <v>14.845238095238095</v>
      </c>
      <c r="AQ345" s="188">
        <v>143</v>
      </c>
      <c r="AR345" s="91">
        <v>118</v>
      </c>
      <c r="AS345" s="91">
        <v>2096.5</v>
      </c>
      <c r="AT345" s="195">
        <f t="shared" si="407"/>
        <v>17.766949152542374</v>
      </c>
      <c r="AU345" s="188">
        <v>143</v>
      </c>
      <c r="AV345" s="91">
        <v>134</v>
      </c>
      <c r="AW345" s="91">
        <v>2632</v>
      </c>
      <c r="AX345" s="213">
        <f t="shared" si="408"/>
        <v>19.64179104477612</v>
      </c>
      <c r="AY345" s="304">
        <f t="shared" si="321"/>
        <v>445</v>
      </c>
      <c r="AZ345" s="305">
        <f t="shared" si="321"/>
        <v>267</v>
      </c>
      <c r="BA345" s="305">
        <f t="shared" si="321"/>
        <v>2587.5</v>
      </c>
      <c r="BB345" s="317">
        <f t="shared" si="337"/>
        <v>9.691011235955056</v>
      </c>
      <c r="BC345" s="540">
        <f t="shared" si="322"/>
        <v>1738</v>
      </c>
      <c r="BD345" s="541">
        <f t="shared" si="323"/>
        <v>1391</v>
      </c>
      <c r="BE345" s="541">
        <f t="shared" si="324"/>
        <v>21226</v>
      </c>
      <c r="BF345" s="546">
        <f t="shared" si="338"/>
        <v>15.259525521207765</v>
      </c>
    </row>
    <row r="346" spans="2:58" ht="14.1" customHeight="1" outlineLevel="1">
      <c r="B346" s="271" t="s">
        <v>62</v>
      </c>
      <c r="C346" s="194">
        <v>25</v>
      </c>
      <c r="D346" s="175">
        <v>23</v>
      </c>
      <c r="E346" s="67">
        <v>287.5</v>
      </c>
      <c r="F346" s="195">
        <f t="shared" si="397"/>
        <v>12.5</v>
      </c>
      <c r="G346" s="194">
        <v>25</v>
      </c>
      <c r="H346" s="175">
        <v>11</v>
      </c>
      <c r="I346" s="67">
        <v>94</v>
      </c>
      <c r="J346" s="195">
        <f t="shared" si="398"/>
        <v>8.545454545454545</v>
      </c>
      <c r="K346" s="194">
        <v>25</v>
      </c>
      <c r="L346" s="175">
        <v>22</v>
      </c>
      <c r="M346" s="67">
        <v>184.5</v>
      </c>
      <c r="N346" s="195">
        <f t="shared" si="399"/>
        <v>8.3863636363636367</v>
      </c>
      <c r="O346" s="194">
        <v>25</v>
      </c>
      <c r="P346" s="175">
        <v>18</v>
      </c>
      <c r="Q346" s="67">
        <v>243</v>
      </c>
      <c r="R346" s="195">
        <f t="shared" si="400"/>
        <v>13.5</v>
      </c>
      <c r="S346" s="194">
        <v>25</v>
      </c>
      <c r="T346" s="175">
        <v>20</v>
      </c>
      <c r="U346" s="67">
        <v>267.5</v>
      </c>
      <c r="V346" s="195">
        <f t="shared" si="401"/>
        <v>13.375</v>
      </c>
      <c r="W346" s="194">
        <v>26</v>
      </c>
      <c r="X346" s="175">
        <v>25</v>
      </c>
      <c r="Y346" s="67">
        <v>505</v>
      </c>
      <c r="Z346" s="195">
        <f t="shared" si="402"/>
        <v>20.2</v>
      </c>
      <c r="AA346" s="194">
        <v>26</v>
      </c>
      <c r="AB346" s="175">
        <v>24</v>
      </c>
      <c r="AC346" s="67">
        <v>266.5</v>
      </c>
      <c r="AD346" s="195">
        <f t="shared" si="403"/>
        <v>11.104166666666666</v>
      </c>
      <c r="AE346" s="194">
        <v>25</v>
      </c>
      <c r="AF346" s="175">
        <v>12</v>
      </c>
      <c r="AG346" s="67">
        <v>104</v>
      </c>
      <c r="AH346" s="195">
        <f t="shared" si="404"/>
        <v>8.6666666666666661</v>
      </c>
      <c r="AI346" s="194">
        <v>26</v>
      </c>
      <c r="AJ346" s="175">
        <v>25</v>
      </c>
      <c r="AK346" s="67">
        <f>244.5+16</f>
        <v>260.5</v>
      </c>
      <c r="AL346" s="195">
        <f t="shared" si="405"/>
        <v>10.42</v>
      </c>
      <c r="AM346" s="188">
        <v>26</v>
      </c>
      <c r="AN346" s="91">
        <v>10</v>
      </c>
      <c r="AO346" s="257">
        <f>46.5+3</f>
        <v>49.5</v>
      </c>
      <c r="AP346" s="195">
        <f t="shared" si="406"/>
        <v>4.95</v>
      </c>
      <c r="AQ346" s="188">
        <v>26</v>
      </c>
      <c r="AR346" s="91">
        <v>11</v>
      </c>
      <c r="AS346" s="91">
        <v>85.5</v>
      </c>
      <c r="AT346" s="195">
        <f t="shared" si="407"/>
        <v>7.7727272727272725</v>
      </c>
      <c r="AU346" s="188">
        <v>24</v>
      </c>
      <c r="AV346" s="91">
        <v>19</v>
      </c>
      <c r="AW346" s="91">
        <v>155.5</v>
      </c>
      <c r="AX346" s="213">
        <f t="shared" si="408"/>
        <v>8.1842105263157894</v>
      </c>
      <c r="AY346" s="304">
        <f t="shared" si="321"/>
        <v>75</v>
      </c>
      <c r="AZ346" s="305">
        <f t="shared" si="321"/>
        <v>56</v>
      </c>
      <c r="BA346" s="305">
        <f t="shared" si="321"/>
        <v>566</v>
      </c>
      <c r="BB346" s="317">
        <f t="shared" si="337"/>
        <v>10.107142857142858</v>
      </c>
      <c r="BC346" s="540">
        <f t="shared" si="322"/>
        <v>304</v>
      </c>
      <c r="BD346" s="541">
        <f t="shared" si="323"/>
        <v>220</v>
      </c>
      <c r="BE346" s="541">
        <f t="shared" si="324"/>
        <v>2503</v>
      </c>
      <c r="BF346" s="546">
        <f t="shared" si="338"/>
        <v>11.377272727272727</v>
      </c>
    </row>
    <row r="347" spans="2:58" ht="14.1" customHeight="1" outlineLevel="1">
      <c r="B347" s="271" t="s">
        <v>63</v>
      </c>
      <c r="C347" s="194">
        <v>128</v>
      </c>
      <c r="D347" s="175">
        <v>91</v>
      </c>
      <c r="E347" s="67">
        <v>839</v>
      </c>
      <c r="F347" s="195">
        <f t="shared" si="397"/>
        <v>9.219780219780219</v>
      </c>
      <c r="G347" s="194">
        <v>128</v>
      </c>
      <c r="H347" s="175">
        <v>99</v>
      </c>
      <c r="I347" s="67">
        <v>843.5</v>
      </c>
      <c r="J347" s="195">
        <f t="shared" si="398"/>
        <v>8.5202020202020208</v>
      </c>
      <c r="K347" s="194">
        <v>125</v>
      </c>
      <c r="L347" s="175">
        <v>99</v>
      </c>
      <c r="M347" s="67">
        <v>952.5</v>
      </c>
      <c r="N347" s="195">
        <f t="shared" si="399"/>
        <v>9.6212121212121211</v>
      </c>
      <c r="O347" s="194">
        <v>126</v>
      </c>
      <c r="P347" s="175">
        <v>89</v>
      </c>
      <c r="Q347" s="67">
        <v>639</v>
      </c>
      <c r="R347" s="195">
        <f t="shared" si="400"/>
        <v>7.1797752808988768</v>
      </c>
      <c r="S347" s="194">
        <v>128</v>
      </c>
      <c r="T347" s="175">
        <v>108</v>
      </c>
      <c r="U347" s="67">
        <v>1328</v>
      </c>
      <c r="V347" s="195">
        <f t="shared" si="401"/>
        <v>12.296296296296296</v>
      </c>
      <c r="W347" s="194">
        <v>128</v>
      </c>
      <c r="X347" s="175">
        <v>123</v>
      </c>
      <c r="Y347" s="67">
        <v>1754.5</v>
      </c>
      <c r="Z347" s="195">
        <f t="shared" si="402"/>
        <v>14.264227642276422</v>
      </c>
      <c r="AA347" s="194">
        <v>128</v>
      </c>
      <c r="AB347" s="175">
        <v>109</v>
      </c>
      <c r="AC347" s="67">
        <v>1090</v>
      </c>
      <c r="AD347" s="195">
        <f t="shared" si="403"/>
        <v>10</v>
      </c>
      <c r="AE347" s="194">
        <v>127</v>
      </c>
      <c r="AF347" s="175">
        <v>113</v>
      </c>
      <c r="AG347" s="67">
        <v>1533.5</v>
      </c>
      <c r="AH347" s="195">
        <f t="shared" si="404"/>
        <v>13.570796460176991</v>
      </c>
      <c r="AI347" s="194">
        <v>127</v>
      </c>
      <c r="AJ347" s="175">
        <v>118</v>
      </c>
      <c r="AK347" s="67">
        <f>2229.5+1.5</f>
        <v>2231</v>
      </c>
      <c r="AL347" s="195">
        <f t="shared" si="405"/>
        <v>18.906779661016948</v>
      </c>
      <c r="AM347" s="188">
        <v>127</v>
      </c>
      <c r="AN347" s="91">
        <v>101</v>
      </c>
      <c r="AO347" s="257">
        <f>874+8</f>
        <v>882</v>
      </c>
      <c r="AP347" s="195">
        <f t="shared" si="406"/>
        <v>8.7326732673267333</v>
      </c>
      <c r="AQ347" s="188">
        <v>127</v>
      </c>
      <c r="AR347" s="91">
        <v>102</v>
      </c>
      <c r="AS347" s="91">
        <v>1826.5</v>
      </c>
      <c r="AT347" s="195">
        <f t="shared" si="407"/>
        <v>17.906862745098039</v>
      </c>
      <c r="AU347" s="188">
        <v>127</v>
      </c>
      <c r="AV347" s="91">
        <v>118</v>
      </c>
      <c r="AW347" s="91">
        <v>2882.5</v>
      </c>
      <c r="AX347" s="213">
        <f t="shared" si="408"/>
        <v>24.427966101694917</v>
      </c>
      <c r="AY347" s="304">
        <f t="shared" ref="AY347:BA410" si="409">SUM(C347,G347,K347)</f>
        <v>381</v>
      </c>
      <c r="AZ347" s="305">
        <f t="shared" si="409"/>
        <v>289</v>
      </c>
      <c r="BA347" s="305">
        <f t="shared" si="409"/>
        <v>2635</v>
      </c>
      <c r="BB347" s="317">
        <f t="shared" si="337"/>
        <v>9.117647058823529</v>
      </c>
      <c r="BC347" s="540">
        <f t="shared" ref="BC347:BC349" si="410">SUM(C347,G347,K347,O347,S347,W347,AA347,AE347,AI347,AM347,AQ347,AU347)</f>
        <v>1526</v>
      </c>
      <c r="BD347" s="541">
        <f t="shared" ref="BD347:BD349" si="411">SUM(D347,H347,L347,P347,T347,X347,AB347,AF347,AJ347,AN347,AR347,AV347)</f>
        <v>1270</v>
      </c>
      <c r="BE347" s="541">
        <f t="shared" ref="BE347:BE349" si="412">SUM(E347,I347,M347,Q347,U347,Y347,AC347,AG347,AK347,AO347,AS347,AW347)</f>
        <v>16802</v>
      </c>
      <c r="BF347" s="546">
        <f t="shared" si="338"/>
        <v>13.22992125984252</v>
      </c>
    </row>
    <row r="348" spans="2:58" s="76" customFormat="1" ht="14.1" customHeight="1" outlineLevel="1">
      <c r="B348" s="270" t="s">
        <v>61</v>
      </c>
      <c r="C348" s="186">
        <v>7</v>
      </c>
      <c r="D348" s="175">
        <v>0</v>
      </c>
      <c r="E348" s="90">
        <v>0</v>
      </c>
      <c r="F348" s="187">
        <f t="shared" si="397"/>
        <v>0</v>
      </c>
      <c r="G348" s="186">
        <v>7</v>
      </c>
      <c r="H348" s="175">
        <v>3</v>
      </c>
      <c r="I348" s="90">
        <v>34</v>
      </c>
      <c r="J348" s="187">
        <f t="shared" si="398"/>
        <v>11.333333333333334</v>
      </c>
      <c r="K348" s="186">
        <v>8</v>
      </c>
      <c r="L348" s="175">
        <v>4</v>
      </c>
      <c r="M348" s="90">
        <v>70.5</v>
      </c>
      <c r="N348" s="187">
        <f t="shared" si="399"/>
        <v>17.625</v>
      </c>
      <c r="O348" s="186">
        <v>7</v>
      </c>
      <c r="P348" s="175">
        <v>3</v>
      </c>
      <c r="Q348" s="90">
        <v>39.5</v>
      </c>
      <c r="R348" s="187">
        <f t="shared" si="400"/>
        <v>13.166666666666666</v>
      </c>
      <c r="S348" s="186">
        <v>7</v>
      </c>
      <c r="T348" s="175">
        <v>3</v>
      </c>
      <c r="U348" s="90">
        <v>36</v>
      </c>
      <c r="V348" s="187">
        <f t="shared" si="401"/>
        <v>12</v>
      </c>
      <c r="W348" s="186">
        <v>7</v>
      </c>
      <c r="X348" s="234">
        <v>4</v>
      </c>
      <c r="Y348" s="90">
        <v>21</v>
      </c>
      <c r="Z348" s="187">
        <f t="shared" si="402"/>
        <v>5.25</v>
      </c>
      <c r="AA348" s="186">
        <v>8</v>
      </c>
      <c r="AB348" s="175">
        <v>3</v>
      </c>
      <c r="AC348" s="90">
        <v>32</v>
      </c>
      <c r="AD348" s="187">
        <f t="shared" si="403"/>
        <v>10.666666666666666</v>
      </c>
      <c r="AE348" s="186">
        <v>8</v>
      </c>
      <c r="AF348" s="175">
        <v>2</v>
      </c>
      <c r="AG348" s="90">
        <v>28</v>
      </c>
      <c r="AH348" s="187">
        <f t="shared" si="404"/>
        <v>14</v>
      </c>
      <c r="AI348" s="186">
        <v>8</v>
      </c>
      <c r="AJ348" s="175">
        <v>5</v>
      </c>
      <c r="AK348" s="90">
        <v>31.5</v>
      </c>
      <c r="AL348" s="187">
        <f t="shared" si="405"/>
        <v>6.3</v>
      </c>
      <c r="AM348" s="186">
        <v>8</v>
      </c>
      <c r="AN348" s="91">
        <v>0</v>
      </c>
      <c r="AO348" s="261">
        <v>0</v>
      </c>
      <c r="AP348" s="187">
        <f t="shared" si="406"/>
        <v>0</v>
      </c>
      <c r="AQ348" s="186">
        <v>8</v>
      </c>
      <c r="AR348" s="90">
        <v>0</v>
      </c>
      <c r="AS348" s="90">
        <v>0</v>
      </c>
      <c r="AT348" s="187">
        <f t="shared" si="407"/>
        <v>0</v>
      </c>
      <c r="AU348" s="186">
        <v>8</v>
      </c>
      <c r="AV348" s="90">
        <v>8</v>
      </c>
      <c r="AW348" s="90">
        <v>119</v>
      </c>
      <c r="AX348" s="209">
        <f t="shared" si="408"/>
        <v>14.875</v>
      </c>
      <c r="AY348" s="302">
        <f t="shared" si="409"/>
        <v>22</v>
      </c>
      <c r="AZ348" s="303">
        <f t="shared" si="409"/>
        <v>7</v>
      </c>
      <c r="BA348" s="303">
        <f t="shared" si="409"/>
        <v>104.5</v>
      </c>
      <c r="BB348" s="314">
        <f t="shared" ref="BB348:BB411" si="413">IFERROR(BA348/AZ348,0)</f>
        <v>14.928571428571429</v>
      </c>
      <c r="BC348" s="537">
        <f t="shared" si="410"/>
        <v>91</v>
      </c>
      <c r="BD348" s="538">
        <f t="shared" si="411"/>
        <v>35</v>
      </c>
      <c r="BE348" s="538">
        <f t="shared" si="412"/>
        <v>411.5</v>
      </c>
      <c r="BF348" s="539">
        <f t="shared" ref="BF348:BF411" si="414">IFERROR(BE348/BD348,0)</f>
        <v>11.757142857142858</v>
      </c>
    </row>
    <row r="349" spans="2:58" s="76" customFormat="1" ht="14.1" customHeight="1" outlineLevel="1">
      <c r="B349" s="270" t="s">
        <v>60</v>
      </c>
      <c r="C349" s="186">
        <f>SUM(C350:C352)</f>
        <v>66</v>
      </c>
      <c r="D349" s="174">
        <v>28</v>
      </c>
      <c r="E349" s="90">
        <f>SUM(E350:E352)</f>
        <v>344</v>
      </c>
      <c r="F349" s="187">
        <f t="shared" si="397"/>
        <v>12.285714285714286</v>
      </c>
      <c r="G349" s="186">
        <f>SUM(G350:G352)</f>
        <v>66</v>
      </c>
      <c r="H349" s="174">
        <v>22</v>
      </c>
      <c r="I349" s="90">
        <f>SUM(I350:I352)</f>
        <v>184.5</v>
      </c>
      <c r="J349" s="187">
        <f t="shared" si="398"/>
        <v>8.3863636363636367</v>
      </c>
      <c r="K349" s="186">
        <f>SUM(K350:K352)</f>
        <v>68</v>
      </c>
      <c r="L349" s="174">
        <v>30</v>
      </c>
      <c r="M349" s="90">
        <f>SUM(M350:M352)</f>
        <v>263</v>
      </c>
      <c r="N349" s="187">
        <f t="shared" si="399"/>
        <v>8.7666666666666675</v>
      </c>
      <c r="O349" s="186">
        <f>SUM(O350:O352)</f>
        <v>66</v>
      </c>
      <c r="P349" s="174">
        <v>21</v>
      </c>
      <c r="Q349" s="90">
        <f>SUM(Q350:Q352)</f>
        <v>182</v>
      </c>
      <c r="R349" s="187">
        <f t="shared" si="400"/>
        <v>8.6666666666666661</v>
      </c>
      <c r="S349" s="186">
        <f>SUM(S350:S352)</f>
        <v>66</v>
      </c>
      <c r="T349" s="174">
        <v>36</v>
      </c>
      <c r="U349" s="90">
        <f>SUM(U350:U352)</f>
        <v>339</v>
      </c>
      <c r="V349" s="187">
        <f t="shared" si="401"/>
        <v>9.4166666666666661</v>
      </c>
      <c r="W349" s="186">
        <f>SUM(W350:W352)</f>
        <v>66</v>
      </c>
      <c r="X349" s="174">
        <v>41</v>
      </c>
      <c r="Y349" s="90">
        <f>SUM(Y350:Y352)</f>
        <v>581.5</v>
      </c>
      <c r="Z349" s="187">
        <f t="shared" si="402"/>
        <v>14.182926829268293</v>
      </c>
      <c r="AA349" s="186">
        <f>SUM(AA350:AA352)</f>
        <v>66</v>
      </c>
      <c r="AB349" s="174">
        <v>39</v>
      </c>
      <c r="AC349" s="90">
        <f>SUM(AC350:AC352)</f>
        <v>339</v>
      </c>
      <c r="AD349" s="187">
        <f t="shared" si="403"/>
        <v>8.6923076923076916</v>
      </c>
      <c r="AE349" s="186">
        <f>SUM(AE350:AE352)</f>
        <v>66</v>
      </c>
      <c r="AF349" s="174">
        <v>34</v>
      </c>
      <c r="AG349" s="90">
        <f>SUM(AG350:AG352)</f>
        <v>285.5</v>
      </c>
      <c r="AH349" s="187">
        <f t="shared" si="404"/>
        <v>8.3970588235294112</v>
      </c>
      <c r="AI349" s="186">
        <f>SUM(AI350:AI352)</f>
        <v>66</v>
      </c>
      <c r="AJ349" s="174">
        <v>40</v>
      </c>
      <c r="AK349" s="90">
        <f>SUM(AK350:AK352)</f>
        <v>567</v>
      </c>
      <c r="AL349" s="187">
        <f t="shared" si="405"/>
        <v>14.175000000000001</v>
      </c>
      <c r="AM349" s="186">
        <f>SUM(AM350:AM352)</f>
        <v>66</v>
      </c>
      <c r="AN349" s="90">
        <v>36</v>
      </c>
      <c r="AO349" s="261">
        <f>SUM(AO350:AO352)</f>
        <v>351</v>
      </c>
      <c r="AP349" s="187">
        <f t="shared" si="406"/>
        <v>9.75</v>
      </c>
      <c r="AQ349" s="186">
        <f>SUM(AQ350:AQ352)</f>
        <v>66</v>
      </c>
      <c r="AR349" s="90">
        <f>SUM(AR350:AR352)</f>
        <v>31</v>
      </c>
      <c r="AS349" s="90">
        <f>SUM(AS350:AS352)</f>
        <v>390</v>
      </c>
      <c r="AT349" s="187">
        <f t="shared" si="407"/>
        <v>12.580645161290322</v>
      </c>
      <c r="AU349" s="186">
        <f>SUM(AU350:AU352)</f>
        <v>66</v>
      </c>
      <c r="AV349" s="90">
        <f>SUM(AV350:AV352)</f>
        <v>39</v>
      </c>
      <c r="AW349" s="90">
        <f>SUM(AW350:AW352)</f>
        <v>470.5</v>
      </c>
      <c r="AX349" s="209">
        <f t="shared" si="408"/>
        <v>12.064102564102564</v>
      </c>
      <c r="AY349" s="302">
        <f t="shared" si="409"/>
        <v>200</v>
      </c>
      <c r="AZ349" s="303">
        <f t="shared" si="409"/>
        <v>80</v>
      </c>
      <c r="BA349" s="303">
        <f t="shared" si="409"/>
        <v>791.5</v>
      </c>
      <c r="BB349" s="314">
        <f t="shared" si="413"/>
        <v>9.8937500000000007</v>
      </c>
      <c r="BC349" s="537">
        <f t="shared" si="410"/>
        <v>794</v>
      </c>
      <c r="BD349" s="538">
        <f t="shared" si="411"/>
        <v>397</v>
      </c>
      <c r="BE349" s="538">
        <f t="shared" si="412"/>
        <v>4297</v>
      </c>
      <c r="BF349" s="539">
        <f t="shared" si="414"/>
        <v>10.823677581863979</v>
      </c>
    </row>
    <row r="350" spans="2:58" ht="14.1" customHeight="1" outlineLevel="1">
      <c r="B350" s="271" t="s">
        <v>59</v>
      </c>
      <c r="C350" s="194">
        <v>12</v>
      </c>
      <c r="D350" s="175">
        <v>1</v>
      </c>
      <c r="E350" s="67">
        <v>2.5</v>
      </c>
      <c r="F350" s="195">
        <f t="shared" si="397"/>
        <v>2.5</v>
      </c>
      <c r="G350" s="194">
        <v>12</v>
      </c>
      <c r="H350" s="175">
        <v>2</v>
      </c>
      <c r="I350" s="67">
        <v>2.5</v>
      </c>
      <c r="J350" s="195">
        <f t="shared" si="398"/>
        <v>1.25</v>
      </c>
      <c r="K350" s="194">
        <v>14</v>
      </c>
      <c r="L350" s="175">
        <v>2</v>
      </c>
      <c r="M350" s="67">
        <v>7.5</v>
      </c>
      <c r="N350" s="195">
        <f t="shared" si="399"/>
        <v>3.75</v>
      </c>
      <c r="O350" s="194">
        <v>12</v>
      </c>
      <c r="P350" s="175">
        <v>2</v>
      </c>
      <c r="Q350" s="67">
        <v>5</v>
      </c>
      <c r="R350" s="195">
        <f t="shared" si="400"/>
        <v>2.5</v>
      </c>
      <c r="S350" s="194">
        <v>12</v>
      </c>
      <c r="T350" s="175">
        <v>5</v>
      </c>
      <c r="U350" s="67">
        <v>13.5</v>
      </c>
      <c r="V350" s="195">
        <f t="shared" si="401"/>
        <v>2.7</v>
      </c>
      <c r="W350" s="194">
        <v>13</v>
      </c>
      <c r="X350" s="175">
        <v>3</v>
      </c>
      <c r="Y350" s="67">
        <v>9</v>
      </c>
      <c r="Z350" s="195">
        <f t="shared" si="402"/>
        <v>3</v>
      </c>
      <c r="AA350" s="194">
        <v>13</v>
      </c>
      <c r="AB350" s="175">
        <v>5</v>
      </c>
      <c r="AC350" s="67">
        <v>27.5</v>
      </c>
      <c r="AD350" s="195">
        <f t="shared" si="403"/>
        <v>5.5</v>
      </c>
      <c r="AE350" s="194">
        <v>13</v>
      </c>
      <c r="AF350" s="175">
        <v>5</v>
      </c>
      <c r="AG350" s="67">
        <v>22.5</v>
      </c>
      <c r="AH350" s="195">
        <f t="shared" si="404"/>
        <v>4.5</v>
      </c>
      <c r="AI350" s="194">
        <v>13</v>
      </c>
      <c r="AJ350" s="175">
        <v>8</v>
      </c>
      <c r="AK350" s="67">
        <v>106</v>
      </c>
      <c r="AL350" s="195">
        <f t="shared" si="405"/>
        <v>13.25</v>
      </c>
      <c r="AM350" s="188">
        <v>13</v>
      </c>
      <c r="AN350" s="91">
        <v>2</v>
      </c>
      <c r="AO350" s="257">
        <v>6</v>
      </c>
      <c r="AP350" s="195">
        <f t="shared" si="406"/>
        <v>3</v>
      </c>
      <c r="AQ350" s="188">
        <v>13</v>
      </c>
      <c r="AR350" s="91">
        <v>7</v>
      </c>
      <c r="AS350" s="91">
        <v>75</v>
      </c>
      <c r="AT350" s="195">
        <f t="shared" si="407"/>
        <v>10.714285714285714</v>
      </c>
      <c r="AU350" s="188">
        <v>13</v>
      </c>
      <c r="AV350" s="91">
        <v>7</v>
      </c>
      <c r="AW350" s="91">
        <v>48</v>
      </c>
      <c r="AX350" s="213">
        <f t="shared" si="408"/>
        <v>6.8571428571428568</v>
      </c>
      <c r="AY350" s="304">
        <f t="shared" si="409"/>
        <v>38</v>
      </c>
      <c r="AZ350" s="305">
        <f t="shared" si="409"/>
        <v>5</v>
      </c>
      <c r="BA350" s="305">
        <f t="shared" si="409"/>
        <v>12.5</v>
      </c>
      <c r="BB350" s="317">
        <f t="shared" si="413"/>
        <v>2.5</v>
      </c>
      <c r="BC350" s="540">
        <f>SUM(C350,G350,K350,O350,S350,W350,AA350,AE350,AI350,AM350,AQ350,AU350)</f>
        <v>153</v>
      </c>
      <c r="BD350" s="541">
        <f>SUM(D350,H350,L350,P350,T350,X350,AB350,AF350,AJ350,AN350,AR350,AV350)</f>
        <v>49</v>
      </c>
      <c r="BE350" s="541">
        <f>SUM(E350,I350,M350,Q350,U350,Y350,AC350,AG350,AK350,AO350,AS350,AW350)</f>
        <v>325</v>
      </c>
      <c r="BF350" s="546">
        <f t="shared" si="414"/>
        <v>6.6326530612244898</v>
      </c>
    </row>
    <row r="351" spans="2:58" ht="14.1" customHeight="1" outlineLevel="1">
      <c r="B351" s="271" t="s">
        <v>58</v>
      </c>
      <c r="C351" s="194">
        <v>40</v>
      </c>
      <c r="D351" s="175">
        <v>20</v>
      </c>
      <c r="E351" s="67">
        <v>211.5</v>
      </c>
      <c r="F351" s="195">
        <f t="shared" si="397"/>
        <v>10.574999999999999</v>
      </c>
      <c r="G351" s="194">
        <v>40</v>
      </c>
      <c r="H351" s="175">
        <v>13</v>
      </c>
      <c r="I351" s="67">
        <v>54</v>
      </c>
      <c r="J351" s="195">
        <f t="shared" si="398"/>
        <v>4.1538461538461542</v>
      </c>
      <c r="K351" s="194">
        <v>40</v>
      </c>
      <c r="L351" s="175">
        <v>21</v>
      </c>
      <c r="M351" s="67">
        <f>137.5+3</f>
        <v>140.5</v>
      </c>
      <c r="N351" s="195">
        <f t="shared" si="399"/>
        <v>6.6904761904761907</v>
      </c>
      <c r="O351" s="194">
        <v>40</v>
      </c>
      <c r="P351" s="175">
        <v>10</v>
      </c>
      <c r="Q351" s="67">
        <v>47</v>
      </c>
      <c r="R351" s="195">
        <f t="shared" si="400"/>
        <v>4.7</v>
      </c>
      <c r="S351" s="194">
        <v>40</v>
      </c>
      <c r="T351" s="175">
        <v>20</v>
      </c>
      <c r="U351" s="67">
        <v>165.5</v>
      </c>
      <c r="V351" s="195">
        <f t="shared" si="401"/>
        <v>8.2750000000000004</v>
      </c>
      <c r="W351" s="194">
        <v>39</v>
      </c>
      <c r="X351" s="175">
        <v>28</v>
      </c>
      <c r="Y351" s="67">
        <v>338.5</v>
      </c>
      <c r="Z351" s="195">
        <f t="shared" si="402"/>
        <v>12.089285714285714</v>
      </c>
      <c r="AA351" s="194">
        <v>39</v>
      </c>
      <c r="AB351" s="175">
        <v>27</v>
      </c>
      <c r="AC351" s="67">
        <v>198</v>
      </c>
      <c r="AD351" s="195">
        <f t="shared" si="403"/>
        <v>7.333333333333333</v>
      </c>
      <c r="AE351" s="194">
        <v>39</v>
      </c>
      <c r="AF351" s="175">
        <v>22</v>
      </c>
      <c r="AG351" s="67">
        <v>193</v>
      </c>
      <c r="AH351" s="195">
        <f t="shared" si="404"/>
        <v>8.7727272727272734</v>
      </c>
      <c r="AI351" s="194">
        <v>39</v>
      </c>
      <c r="AJ351" s="175">
        <v>25</v>
      </c>
      <c r="AK351" s="67">
        <v>348.5</v>
      </c>
      <c r="AL351" s="195">
        <f t="shared" si="405"/>
        <v>13.94</v>
      </c>
      <c r="AM351" s="188">
        <v>39</v>
      </c>
      <c r="AN351" s="91">
        <v>25</v>
      </c>
      <c r="AO351" s="257">
        <v>221.5</v>
      </c>
      <c r="AP351" s="195">
        <f t="shared" si="406"/>
        <v>8.86</v>
      </c>
      <c r="AQ351" s="188">
        <v>39</v>
      </c>
      <c r="AR351" s="91">
        <v>17</v>
      </c>
      <c r="AS351" s="91">
        <v>203</v>
      </c>
      <c r="AT351" s="195">
        <f t="shared" si="407"/>
        <v>11.941176470588236</v>
      </c>
      <c r="AU351" s="188">
        <v>39</v>
      </c>
      <c r="AV351" s="91">
        <v>25</v>
      </c>
      <c r="AW351" s="91">
        <f>338+6</f>
        <v>344</v>
      </c>
      <c r="AX351" s="213">
        <f t="shared" si="408"/>
        <v>13.76</v>
      </c>
      <c r="AY351" s="304">
        <f t="shared" si="409"/>
        <v>120</v>
      </c>
      <c r="AZ351" s="305">
        <f t="shared" si="409"/>
        <v>54</v>
      </c>
      <c r="BA351" s="305">
        <f t="shared" si="409"/>
        <v>406</v>
      </c>
      <c r="BB351" s="317">
        <f t="shared" si="413"/>
        <v>7.5185185185185182</v>
      </c>
      <c r="BC351" s="540">
        <f>SUM(C351,G351,K351,O351,S351,W351,AA351,AE351,AI351,AM351,AQ351,AU351)</f>
        <v>473</v>
      </c>
      <c r="BD351" s="541">
        <f>SUM(D351,H351,L351,P351,T351,X351,AB351,AF351,AJ351,AN351,AR351,AV351)</f>
        <v>253</v>
      </c>
      <c r="BE351" s="541">
        <f>SUM(E351,I351,M351,Q351,U351,Y351,AC351,AG351,AK351,AO351,AS351,AW351)</f>
        <v>2465</v>
      </c>
      <c r="BF351" s="546">
        <f t="shared" si="414"/>
        <v>9.7430830039525684</v>
      </c>
    </row>
    <row r="352" spans="2:58" ht="14.1" customHeight="1" outlineLevel="1">
      <c r="B352" s="271" t="s">
        <v>57</v>
      </c>
      <c r="C352" s="194">
        <v>14</v>
      </c>
      <c r="D352" s="175">
        <v>7</v>
      </c>
      <c r="E352" s="67">
        <v>130</v>
      </c>
      <c r="F352" s="195">
        <f t="shared" si="397"/>
        <v>18.571428571428573</v>
      </c>
      <c r="G352" s="194">
        <v>14</v>
      </c>
      <c r="H352" s="175">
        <v>7</v>
      </c>
      <c r="I352" s="67">
        <v>128</v>
      </c>
      <c r="J352" s="195">
        <f t="shared" si="398"/>
        <v>18.285714285714285</v>
      </c>
      <c r="K352" s="194">
        <v>14</v>
      </c>
      <c r="L352" s="175">
        <v>7</v>
      </c>
      <c r="M352" s="67">
        <v>115</v>
      </c>
      <c r="N352" s="195">
        <f t="shared" si="399"/>
        <v>16.428571428571427</v>
      </c>
      <c r="O352" s="194">
        <v>14</v>
      </c>
      <c r="P352" s="175">
        <v>9</v>
      </c>
      <c r="Q352" s="67">
        <v>130</v>
      </c>
      <c r="R352" s="195">
        <f t="shared" si="400"/>
        <v>14.444444444444445</v>
      </c>
      <c r="S352" s="194">
        <v>14</v>
      </c>
      <c r="T352" s="175">
        <v>11</v>
      </c>
      <c r="U352" s="67">
        <v>160</v>
      </c>
      <c r="V352" s="195">
        <f t="shared" si="401"/>
        <v>14.545454545454545</v>
      </c>
      <c r="W352" s="194">
        <v>14</v>
      </c>
      <c r="X352" s="175">
        <v>10</v>
      </c>
      <c r="Y352" s="67">
        <v>234</v>
      </c>
      <c r="Z352" s="195">
        <f t="shared" si="402"/>
        <v>23.4</v>
      </c>
      <c r="AA352" s="194">
        <v>14</v>
      </c>
      <c r="AB352" s="175">
        <v>7</v>
      </c>
      <c r="AC352" s="67">
        <v>113.5</v>
      </c>
      <c r="AD352" s="195">
        <f t="shared" si="403"/>
        <v>16.214285714285715</v>
      </c>
      <c r="AE352" s="194">
        <v>14</v>
      </c>
      <c r="AF352" s="175">
        <v>7</v>
      </c>
      <c r="AG352" s="67">
        <v>70</v>
      </c>
      <c r="AH352" s="195">
        <f t="shared" si="404"/>
        <v>10</v>
      </c>
      <c r="AI352" s="194">
        <v>14</v>
      </c>
      <c r="AJ352" s="175">
        <v>7</v>
      </c>
      <c r="AK352" s="67">
        <v>112.5</v>
      </c>
      <c r="AL352" s="195">
        <f t="shared" si="405"/>
        <v>16.071428571428573</v>
      </c>
      <c r="AM352" s="188">
        <v>14</v>
      </c>
      <c r="AN352" s="91">
        <v>9</v>
      </c>
      <c r="AO352" s="257">
        <f>124-0.5</f>
        <v>123.5</v>
      </c>
      <c r="AP352" s="195">
        <f t="shared" si="406"/>
        <v>13.722222222222221</v>
      </c>
      <c r="AQ352" s="188">
        <v>14</v>
      </c>
      <c r="AR352" s="91">
        <v>7</v>
      </c>
      <c r="AS352" s="91">
        <v>112</v>
      </c>
      <c r="AT352" s="195">
        <f t="shared" si="407"/>
        <v>16</v>
      </c>
      <c r="AU352" s="188">
        <v>14</v>
      </c>
      <c r="AV352" s="91">
        <v>7</v>
      </c>
      <c r="AW352" s="91">
        <v>78.5</v>
      </c>
      <c r="AX352" s="213">
        <f t="shared" si="408"/>
        <v>11.214285714285714</v>
      </c>
      <c r="AY352" s="304">
        <f t="shared" si="409"/>
        <v>42</v>
      </c>
      <c r="AZ352" s="305">
        <f t="shared" si="409"/>
        <v>21</v>
      </c>
      <c r="BA352" s="305">
        <f t="shared" si="409"/>
        <v>373</v>
      </c>
      <c r="BB352" s="317">
        <f t="shared" si="413"/>
        <v>17.761904761904763</v>
      </c>
      <c r="BC352" s="540">
        <f>SUM(C352,G352,K352,O352,S352,W352,AA352,AE352,AI352,AM352,AQ352,AU352)</f>
        <v>168</v>
      </c>
      <c r="BD352" s="541">
        <f>SUM(D352,H352,L352,P352,T352,X352,AB352,AF352,AJ352,AN352,AR352,AV352)</f>
        <v>95</v>
      </c>
      <c r="BE352" s="541">
        <f>SUM(E352,I352,M352,Q352,U352,Y352,AC352,AG352,AK352,AO352,AS352,AW352)</f>
        <v>1507</v>
      </c>
      <c r="BF352" s="546">
        <f t="shared" si="414"/>
        <v>15.863157894736842</v>
      </c>
    </row>
    <row r="353" spans="2:58" s="122" customFormat="1">
      <c r="B353" s="269" t="s">
        <v>119</v>
      </c>
      <c r="C353" s="184">
        <f>SUM(C354,C355,C359,C360,C368,C372,C375,C378,C381,C384,C389,C393,C396,C399,C403)</f>
        <v>780</v>
      </c>
      <c r="D353" s="173">
        <f t="shared" ref="D353:AW353" si="415">SUM(D354,D355,D359,D360,D368,D372,D375,D378,D381,D384,D389,D393,D396,D399,D403)</f>
        <v>722</v>
      </c>
      <c r="E353" s="123">
        <f t="shared" si="415"/>
        <v>9972.4633333333331</v>
      </c>
      <c r="F353" s="185">
        <f>IFERROR(E353/D353,0)</f>
        <v>13.812276084949215</v>
      </c>
      <c r="G353" s="184">
        <f t="shared" si="415"/>
        <v>784</v>
      </c>
      <c r="H353" s="173">
        <f t="shared" si="415"/>
        <v>738</v>
      </c>
      <c r="I353" s="123">
        <f t="shared" si="415"/>
        <v>10547.47</v>
      </c>
      <c r="J353" s="185">
        <f>IFERROR(I353/H353,0)</f>
        <v>14.291964769647695</v>
      </c>
      <c r="K353" s="184">
        <f t="shared" si="415"/>
        <v>790</v>
      </c>
      <c r="L353" s="173">
        <f t="shared" si="415"/>
        <v>751</v>
      </c>
      <c r="M353" s="123">
        <f t="shared" si="415"/>
        <v>11008</v>
      </c>
      <c r="N353" s="185">
        <f>IFERROR(M353/L353,0)</f>
        <v>14.657789613848202</v>
      </c>
      <c r="O353" s="184">
        <f t="shared" si="415"/>
        <v>791</v>
      </c>
      <c r="P353" s="173">
        <f t="shared" si="415"/>
        <v>759</v>
      </c>
      <c r="Q353" s="123">
        <f t="shared" si="415"/>
        <v>11162</v>
      </c>
      <c r="R353" s="185">
        <f t="shared" si="400"/>
        <v>14.706192358366271</v>
      </c>
      <c r="S353" s="184">
        <f t="shared" si="415"/>
        <v>796</v>
      </c>
      <c r="T353" s="173">
        <f t="shared" si="415"/>
        <v>749</v>
      </c>
      <c r="U353" s="123">
        <f t="shared" si="415"/>
        <v>10584</v>
      </c>
      <c r="V353" s="185">
        <f t="shared" si="401"/>
        <v>14.130841121495328</v>
      </c>
      <c r="W353" s="184">
        <f t="shared" si="415"/>
        <v>795</v>
      </c>
      <c r="X353" s="173">
        <f t="shared" si="415"/>
        <v>755</v>
      </c>
      <c r="Y353" s="123">
        <f t="shared" si="415"/>
        <v>12674</v>
      </c>
      <c r="Z353" s="185">
        <f t="shared" si="402"/>
        <v>16.786754966887418</v>
      </c>
      <c r="AA353" s="184">
        <f t="shared" si="415"/>
        <v>794</v>
      </c>
      <c r="AB353" s="173">
        <f t="shared" si="415"/>
        <v>754</v>
      </c>
      <c r="AC353" s="123">
        <f t="shared" si="415"/>
        <v>13627</v>
      </c>
      <c r="AD353" s="185">
        <f t="shared" si="403"/>
        <v>18.072944297082227</v>
      </c>
      <c r="AE353" s="184">
        <f t="shared" si="415"/>
        <v>805</v>
      </c>
      <c r="AF353" s="173">
        <f t="shared" si="415"/>
        <v>756</v>
      </c>
      <c r="AG353" s="123">
        <f t="shared" si="415"/>
        <v>10869</v>
      </c>
      <c r="AH353" s="185">
        <f t="shared" si="404"/>
        <v>14.376984126984127</v>
      </c>
      <c r="AI353" s="184">
        <f t="shared" si="415"/>
        <v>803</v>
      </c>
      <c r="AJ353" s="173">
        <f t="shared" si="415"/>
        <v>749</v>
      </c>
      <c r="AK353" s="123">
        <f t="shared" si="415"/>
        <v>10535</v>
      </c>
      <c r="AL353" s="185">
        <f t="shared" si="405"/>
        <v>14.065420560747663</v>
      </c>
      <c r="AM353" s="184">
        <f t="shared" si="415"/>
        <v>806</v>
      </c>
      <c r="AN353" s="123">
        <f t="shared" si="415"/>
        <v>756</v>
      </c>
      <c r="AO353" s="123">
        <f t="shared" si="415"/>
        <v>10850.5</v>
      </c>
      <c r="AP353" s="185">
        <f t="shared" si="406"/>
        <v>14.352513227513228</v>
      </c>
      <c r="AQ353" s="184">
        <f t="shared" si="415"/>
        <v>804</v>
      </c>
      <c r="AR353" s="123">
        <f t="shared" si="415"/>
        <v>743</v>
      </c>
      <c r="AS353" s="123">
        <f t="shared" si="415"/>
        <v>7328.5</v>
      </c>
      <c r="AT353" s="185">
        <f t="shared" si="407"/>
        <v>9.863391655450874</v>
      </c>
      <c r="AU353" s="184">
        <f t="shared" si="415"/>
        <v>803</v>
      </c>
      <c r="AV353" s="123">
        <f t="shared" si="415"/>
        <v>745</v>
      </c>
      <c r="AW353" s="123">
        <f t="shared" si="415"/>
        <v>10246.5</v>
      </c>
      <c r="AX353" s="208">
        <f t="shared" si="408"/>
        <v>13.753691275167785</v>
      </c>
      <c r="AY353" s="300">
        <f t="shared" si="409"/>
        <v>2354</v>
      </c>
      <c r="AZ353" s="301">
        <f t="shared" si="409"/>
        <v>2211</v>
      </c>
      <c r="BA353" s="301">
        <f t="shared" si="409"/>
        <v>31527.933333333334</v>
      </c>
      <c r="BB353" s="313">
        <f t="shared" si="413"/>
        <v>14.259580883461481</v>
      </c>
      <c r="BC353" s="534">
        <f>SUM(C353,G353,K353,O353,S353,W353,AA353,AE353,AI353,AM353,AQ353,AU353)</f>
        <v>9551</v>
      </c>
      <c r="BD353" s="535">
        <f>SUM(D353,H353,L353,P353,T353,X353,AB353,AF353,AJ353,AN353,AR353,AV353)</f>
        <v>8977</v>
      </c>
      <c r="BE353" s="535">
        <f>SUM(E353,I353,M353,Q353,U353,Y353,AC353,AG353,AK353,AO353,AS353,AW353)</f>
        <v>129404.43333333333</v>
      </c>
      <c r="BF353" s="536">
        <f t="shared" si="414"/>
        <v>14.415108982213805</v>
      </c>
    </row>
    <row r="354" spans="2:58" s="76" customFormat="1" ht="14.1" customHeight="1" outlineLevel="1">
      <c r="B354" s="270" t="s">
        <v>51</v>
      </c>
      <c r="C354" s="186">
        <v>13</v>
      </c>
      <c r="D354" s="175">
        <v>2</v>
      </c>
      <c r="E354" s="90">
        <v>14</v>
      </c>
      <c r="F354" s="187">
        <f t="shared" si="397"/>
        <v>7</v>
      </c>
      <c r="G354" s="186">
        <v>13</v>
      </c>
      <c r="H354" s="175">
        <v>3</v>
      </c>
      <c r="I354" s="90">
        <v>8</v>
      </c>
      <c r="J354" s="187">
        <f t="shared" si="398"/>
        <v>2.6666666666666665</v>
      </c>
      <c r="K354" s="186">
        <v>12</v>
      </c>
      <c r="L354" s="175">
        <v>3</v>
      </c>
      <c r="M354" s="90">
        <v>12</v>
      </c>
      <c r="N354" s="187">
        <f t="shared" si="399"/>
        <v>4</v>
      </c>
      <c r="O354" s="186">
        <v>12</v>
      </c>
      <c r="P354" s="175">
        <v>3</v>
      </c>
      <c r="Q354" s="90">
        <v>10</v>
      </c>
      <c r="R354" s="187">
        <f t="shared" si="400"/>
        <v>3.3333333333333335</v>
      </c>
      <c r="S354" s="186">
        <v>11</v>
      </c>
      <c r="T354" s="175">
        <v>1</v>
      </c>
      <c r="U354" s="90">
        <v>5</v>
      </c>
      <c r="V354" s="187">
        <f t="shared" si="401"/>
        <v>5</v>
      </c>
      <c r="W354" s="186">
        <v>11</v>
      </c>
      <c r="X354" s="234">
        <v>2</v>
      </c>
      <c r="Y354" s="90">
        <v>9.5</v>
      </c>
      <c r="Z354" s="187">
        <f t="shared" si="402"/>
        <v>4.75</v>
      </c>
      <c r="AA354" s="186">
        <v>11</v>
      </c>
      <c r="AB354" s="175">
        <v>1</v>
      </c>
      <c r="AC354" s="90">
        <v>2</v>
      </c>
      <c r="AD354" s="187">
        <f t="shared" si="403"/>
        <v>2</v>
      </c>
      <c r="AE354" s="186">
        <v>11</v>
      </c>
      <c r="AF354" s="175">
        <v>1</v>
      </c>
      <c r="AG354" s="90">
        <v>3.5</v>
      </c>
      <c r="AH354" s="187">
        <f t="shared" si="404"/>
        <v>3.5</v>
      </c>
      <c r="AI354" s="186">
        <v>11</v>
      </c>
      <c r="AJ354" s="175">
        <v>1</v>
      </c>
      <c r="AK354" s="90">
        <v>3</v>
      </c>
      <c r="AL354" s="187">
        <f t="shared" si="405"/>
        <v>3</v>
      </c>
      <c r="AM354" s="186">
        <v>11</v>
      </c>
      <c r="AN354" s="91">
        <v>1</v>
      </c>
      <c r="AO354" s="90">
        <v>6.5</v>
      </c>
      <c r="AP354" s="187">
        <f t="shared" si="406"/>
        <v>6.5</v>
      </c>
      <c r="AQ354" s="186">
        <v>11</v>
      </c>
      <c r="AR354" s="90">
        <v>0</v>
      </c>
      <c r="AS354" s="90">
        <v>0</v>
      </c>
      <c r="AT354" s="187">
        <f t="shared" si="407"/>
        <v>0</v>
      </c>
      <c r="AU354" s="186">
        <v>11</v>
      </c>
      <c r="AV354" s="90">
        <v>0</v>
      </c>
      <c r="AW354" s="90">
        <v>0</v>
      </c>
      <c r="AX354" s="209">
        <f t="shared" si="408"/>
        <v>0</v>
      </c>
      <c r="AY354" s="302">
        <f t="shared" si="409"/>
        <v>38</v>
      </c>
      <c r="AZ354" s="303">
        <f t="shared" si="409"/>
        <v>8</v>
      </c>
      <c r="BA354" s="303">
        <f t="shared" si="409"/>
        <v>34</v>
      </c>
      <c r="BB354" s="314">
        <f t="shared" si="413"/>
        <v>4.25</v>
      </c>
      <c r="BC354" s="537">
        <f>SUM(C354,G354,K354,O354,S354,W354,AA354,AE354,AI354,AM354,AQ354,AU354)</f>
        <v>138</v>
      </c>
      <c r="BD354" s="538">
        <f>SUM(D354,H354,L354,P354,T354,X354,AB354,AF354,AJ354,AN354,AR354,AV354)</f>
        <v>18</v>
      </c>
      <c r="BE354" s="538">
        <f>SUM(E354,I354,M354,Q354,U354,Y354,AC354,AG354,AK354,AO354,AS354,AW354)</f>
        <v>73.5</v>
      </c>
      <c r="BF354" s="539">
        <f t="shared" si="414"/>
        <v>4.083333333333333</v>
      </c>
    </row>
    <row r="355" spans="2:58" s="76" customFormat="1" ht="14.1" customHeight="1" outlineLevel="1">
      <c r="B355" s="270" t="s">
        <v>54</v>
      </c>
      <c r="C355" s="186">
        <f>SUM(C356:C358)</f>
        <v>123</v>
      </c>
      <c r="D355" s="174">
        <v>122</v>
      </c>
      <c r="E355" s="90">
        <f>SUM(E356:E358)</f>
        <v>1593.5</v>
      </c>
      <c r="F355" s="187">
        <f t="shared" si="397"/>
        <v>13.061475409836065</v>
      </c>
      <c r="G355" s="186">
        <f>SUM(G356:G358)</f>
        <v>126</v>
      </c>
      <c r="H355" s="174">
        <v>125</v>
      </c>
      <c r="I355" s="90">
        <f>SUM(I356:I358)</f>
        <v>1659.5</v>
      </c>
      <c r="J355" s="187">
        <f t="shared" si="398"/>
        <v>13.276</v>
      </c>
      <c r="K355" s="186">
        <f>SUM(K356:K358)</f>
        <v>128</v>
      </c>
      <c r="L355" s="174">
        <v>127</v>
      </c>
      <c r="M355" s="90">
        <f>SUM(M356:M358)</f>
        <v>1754.5</v>
      </c>
      <c r="N355" s="187">
        <f t="shared" si="399"/>
        <v>13.814960629921259</v>
      </c>
      <c r="O355" s="186">
        <f>SUM(O356:O358)</f>
        <v>127</v>
      </c>
      <c r="P355" s="174">
        <v>124</v>
      </c>
      <c r="Q355" s="90">
        <f>SUM(Q356:Q358)</f>
        <v>1710.5</v>
      </c>
      <c r="R355" s="187">
        <f t="shared" si="400"/>
        <v>13.794354838709678</v>
      </c>
      <c r="S355" s="186">
        <f>SUM(S356:S358)</f>
        <v>128</v>
      </c>
      <c r="T355" s="174">
        <v>126</v>
      </c>
      <c r="U355" s="90">
        <f>SUM(U356:U358)</f>
        <v>1518</v>
      </c>
      <c r="V355" s="187">
        <f t="shared" si="401"/>
        <v>12.047619047619047</v>
      </c>
      <c r="W355" s="186">
        <f>SUM(W356:W358)</f>
        <v>126</v>
      </c>
      <c r="X355" s="174">
        <v>125</v>
      </c>
      <c r="Y355" s="90">
        <f>SUM(Y356:Y358)</f>
        <v>1380.5</v>
      </c>
      <c r="Z355" s="187">
        <f t="shared" si="402"/>
        <v>11.044</v>
      </c>
      <c r="AA355" s="186">
        <f>SUM(AA356:AA358)</f>
        <v>125</v>
      </c>
      <c r="AB355" s="174">
        <v>124</v>
      </c>
      <c r="AC355" s="90">
        <f>SUM(AC356:AC358)</f>
        <v>2447</v>
      </c>
      <c r="AD355" s="187">
        <f t="shared" si="403"/>
        <v>19.733870967741936</v>
      </c>
      <c r="AE355" s="186">
        <f>SUM(AE356:AE358)</f>
        <v>128</v>
      </c>
      <c r="AF355" s="174">
        <v>127</v>
      </c>
      <c r="AG355" s="90">
        <f>SUM(AG356:AG358)</f>
        <v>1551</v>
      </c>
      <c r="AH355" s="187">
        <f t="shared" si="404"/>
        <v>12.21259842519685</v>
      </c>
      <c r="AI355" s="186">
        <f>SUM(AI356:AI358)</f>
        <v>128</v>
      </c>
      <c r="AJ355" s="174">
        <v>127</v>
      </c>
      <c r="AK355" s="90">
        <f>SUM(AK356:AK358)</f>
        <v>1548.5</v>
      </c>
      <c r="AL355" s="187">
        <f t="shared" si="405"/>
        <v>12.192913385826772</v>
      </c>
      <c r="AM355" s="186">
        <f>SUM(AM356:AM358)</f>
        <v>128</v>
      </c>
      <c r="AN355" s="90">
        <v>127</v>
      </c>
      <c r="AO355" s="90">
        <f>SUM(AO356:AO358)</f>
        <v>1605.5</v>
      </c>
      <c r="AP355" s="187">
        <f t="shared" si="406"/>
        <v>12.641732283464567</v>
      </c>
      <c r="AQ355" s="186">
        <f>SUM(AQ356:AQ358)</f>
        <v>128</v>
      </c>
      <c r="AR355" s="90">
        <f>SUM(AR356:AR358)</f>
        <v>127</v>
      </c>
      <c r="AS355" s="90">
        <f>SUM(AS356:AS358)</f>
        <v>1059</v>
      </c>
      <c r="AT355" s="187">
        <f t="shared" si="407"/>
        <v>8.3385826771653537</v>
      </c>
      <c r="AU355" s="186">
        <f>SUM(AU356:AU358)</f>
        <v>128</v>
      </c>
      <c r="AV355" s="90">
        <f>SUM(AV356:AV358)</f>
        <v>128</v>
      </c>
      <c r="AW355" s="90">
        <f>SUM(AW356:AW358)</f>
        <v>1536</v>
      </c>
      <c r="AX355" s="209">
        <f t="shared" si="408"/>
        <v>12</v>
      </c>
      <c r="AY355" s="302">
        <f t="shared" si="409"/>
        <v>377</v>
      </c>
      <c r="AZ355" s="303">
        <f t="shared" si="409"/>
        <v>374</v>
      </c>
      <c r="BA355" s="303">
        <f t="shared" si="409"/>
        <v>5007.5</v>
      </c>
      <c r="BB355" s="314">
        <f t="shared" si="413"/>
        <v>13.38903743315508</v>
      </c>
      <c r="BC355" s="537">
        <f>SUM(C355,G355,K355,O355,S355,W355,AA355,AE355,AI355,AM355,AQ355,AU355)</f>
        <v>1523</v>
      </c>
      <c r="BD355" s="538">
        <f>SUM(D355,H355,L355,P355,T355,X355,AB355,AF355,AJ355,AN355,AR355,AV355)</f>
        <v>1509</v>
      </c>
      <c r="BE355" s="538">
        <f>SUM(E355,I355,M355,Q355,U355,Y355,AC355,AG355,AK355,AO355,AS355,AW355)</f>
        <v>19363.5</v>
      </c>
      <c r="BF355" s="539">
        <f t="shared" si="414"/>
        <v>12.832007952286283</v>
      </c>
    </row>
    <row r="356" spans="2:58" ht="14.1" customHeight="1" outlineLevel="1">
      <c r="B356" s="274" t="s">
        <v>137</v>
      </c>
      <c r="C356" s="194">
        <v>1</v>
      </c>
      <c r="D356" s="175">
        <v>1</v>
      </c>
      <c r="E356" s="67">
        <v>15.5</v>
      </c>
      <c r="F356" s="195">
        <f t="shared" si="397"/>
        <v>15.5</v>
      </c>
      <c r="G356" s="194">
        <v>1</v>
      </c>
      <c r="H356" s="175">
        <v>1</v>
      </c>
      <c r="I356" s="67">
        <v>14</v>
      </c>
      <c r="J356" s="195">
        <f t="shared" si="398"/>
        <v>14</v>
      </c>
      <c r="K356" s="194">
        <v>1</v>
      </c>
      <c r="L356" s="175">
        <v>1</v>
      </c>
      <c r="M356" s="67">
        <v>15.5</v>
      </c>
      <c r="N356" s="195">
        <f t="shared" si="399"/>
        <v>15.5</v>
      </c>
      <c r="O356" s="194">
        <v>1</v>
      </c>
      <c r="P356" s="175">
        <v>1</v>
      </c>
      <c r="Q356" s="67">
        <v>15.5</v>
      </c>
      <c r="R356" s="195">
        <f t="shared" si="400"/>
        <v>15.5</v>
      </c>
      <c r="S356" s="194">
        <v>1</v>
      </c>
      <c r="T356" s="175">
        <v>1</v>
      </c>
      <c r="U356" s="67">
        <v>12</v>
      </c>
      <c r="V356" s="195">
        <f t="shared" si="401"/>
        <v>12</v>
      </c>
      <c r="W356" s="194">
        <v>1</v>
      </c>
      <c r="X356" s="175">
        <v>1</v>
      </c>
      <c r="Y356" s="67">
        <v>12</v>
      </c>
      <c r="Z356" s="195">
        <f t="shared" si="402"/>
        <v>12</v>
      </c>
      <c r="AA356" s="194">
        <v>1</v>
      </c>
      <c r="AB356" s="175">
        <v>1</v>
      </c>
      <c r="AC356" s="67">
        <v>20</v>
      </c>
      <c r="AD356" s="195">
        <f t="shared" si="403"/>
        <v>20</v>
      </c>
      <c r="AE356" s="194">
        <v>1</v>
      </c>
      <c r="AF356" s="175">
        <v>1</v>
      </c>
      <c r="AG356" s="67">
        <v>12</v>
      </c>
      <c r="AH356" s="195">
        <f t="shared" si="404"/>
        <v>12</v>
      </c>
      <c r="AI356" s="194">
        <v>1</v>
      </c>
      <c r="AJ356" s="175">
        <v>1</v>
      </c>
      <c r="AK356" s="67">
        <v>12</v>
      </c>
      <c r="AL356" s="195">
        <f t="shared" si="405"/>
        <v>12</v>
      </c>
      <c r="AM356" s="188">
        <v>1</v>
      </c>
      <c r="AN356" s="91">
        <v>1</v>
      </c>
      <c r="AO356" s="91">
        <v>12</v>
      </c>
      <c r="AP356" s="195">
        <f t="shared" si="406"/>
        <v>12</v>
      </c>
      <c r="AQ356" s="188">
        <v>1</v>
      </c>
      <c r="AR356" s="91">
        <v>1</v>
      </c>
      <c r="AS356" s="91">
        <v>9</v>
      </c>
      <c r="AT356" s="195">
        <f t="shared" si="407"/>
        <v>9</v>
      </c>
      <c r="AU356" s="188">
        <v>1</v>
      </c>
      <c r="AV356" s="91">
        <v>1</v>
      </c>
      <c r="AW356" s="91">
        <v>12</v>
      </c>
      <c r="AX356" s="213">
        <f t="shared" si="408"/>
        <v>12</v>
      </c>
      <c r="AY356" s="304">
        <f t="shared" si="409"/>
        <v>3</v>
      </c>
      <c r="AZ356" s="305">
        <f t="shared" si="409"/>
        <v>3</v>
      </c>
      <c r="BA356" s="305">
        <f t="shared" si="409"/>
        <v>45</v>
      </c>
      <c r="BB356" s="317">
        <f t="shared" si="413"/>
        <v>15</v>
      </c>
      <c r="BC356" s="540">
        <f>SUM(C356,G356,K356,O356,S356,W356,AA356,AE356,AI356,AM356,AQ356,AU356)</f>
        <v>12</v>
      </c>
      <c r="BD356" s="541">
        <f>SUM(D356,H356,L356,P356,T356,X356,AB356,AF356,AJ356,AN356,AR356,AV356)</f>
        <v>12</v>
      </c>
      <c r="BE356" s="541">
        <f>SUM(E356,I356,M356,Q356,U356,Y356,AC356,AG356,AK356,AO356,AS356,AW356)</f>
        <v>161.5</v>
      </c>
      <c r="BF356" s="546">
        <f t="shared" si="414"/>
        <v>13.458333333333334</v>
      </c>
    </row>
    <row r="357" spans="2:58" ht="14.1" customHeight="1" outlineLevel="1">
      <c r="B357" s="274" t="s">
        <v>133</v>
      </c>
      <c r="C357" s="194">
        <v>53</v>
      </c>
      <c r="D357" s="175">
        <v>52</v>
      </c>
      <c r="E357" s="67">
        <v>727</v>
      </c>
      <c r="F357" s="195">
        <f t="shared" si="397"/>
        <v>13.98076923076923</v>
      </c>
      <c r="G357" s="194">
        <v>55</v>
      </c>
      <c r="H357" s="175">
        <v>54</v>
      </c>
      <c r="I357" s="67">
        <v>755.5</v>
      </c>
      <c r="J357" s="195">
        <f t="shared" si="398"/>
        <v>13.99074074074074</v>
      </c>
      <c r="K357" s="194">
        <v>57</v>
      </c>
      <c r="L357" s="175">
        <v>56</v>
      </c>
      <c r="M357" s="67">
        <v>774.5</v>
      </c>
      <c r="N357" s="195">
        <f t="shared" si="399"/>
        <v>13.830357142857142</v>
      </c>
      <c r="O357" s="194">
        <v>56</v>
      </c>
      <c r="P357" s="175">
        <v>54</v>
      </c>
      <c r="Q357" s="67">
        <v>749.5</v>
      </c>
      <c r="R357" s="195">
        <f t="shared" si="400"/>
        <v>13.87962962962963</v>
      </c>
      <c r="S357" s="194">
        <v>55</v>
      </c>
      <c r="T357" s="175">
        <v>54</v>
      </c>
      <c r="U357" s="67">
        <v>623</v>
      </c>
      <c r="V357" s="195">
        <f t="shared" si="401"/>
        <v>11.537037037037036</v>
      </c>
      <c r="W357" s="194">
        <v>55</v>
      </c>
      <c r="X357" s="175">
        <v>54</v>
      </c>
      <c r="Y357" s="67">
        <v>505</v>
      </c>
      <c r="Z357" s="195">
        <f t="shared" si="402"/>
        <v>9.3518518518518512</v>
      </c>
      <c r="AA357" s="194">
        <v>54</v>
      </c>
      <c r="AB357" s="175">
        <v>53</v>
      </c>
      <c r="AC357" s="67">
        <v>1014.5</v>
      </c>
      <c r="AD357" s="195">
        <f t="shared" si="403"/>
        <v>19.141509433962263</v>
      </c>
      <c r="AE357" s="194">
        <v>54</v>
      </c>
      <c r="AF357" s="175">
        <v>53</v>
      </c>
      <c r="AG357" s="67">
        <v>615.5</v>
      </c>
      <c r="AH357" s="195">
        <f t="shared" si="404"/>
        <v>11.613207547169811</v>
      </c>
      <c r="AI357" s="194">
        <v>54</v>
      </c>
      <c r="AJ357" s="175">
        <v>53</v>
      </c>
      <c r="AK357" s="67">
        <v>611</v>
      </c>
      <c r="AL357" s="195">
        <f t="shared" si="405"/>
        <v>11.528301886792454</v>
      </c>
      <c r="AM357" s="188">
        <v>54</v>
      </c>
      <c r="AN357" s="91">
        <v>53</v>
      </c>
      <c r="AO357" s="91">
        <v>619</v>
      </c>
      <c r="AP357" s="195">
        <f t="shared" si="406"/>
        <v>11.679245283018869</v>
      </c>
      <c r="AQ357" s="188">
        <v>54</v>
      </c>
      <c r="AR357" s="91">
        <v>53</v>
      </c>
      <c r="AS357" s="91">
        <v>426.5</v>
      </c>
      <c r="AT357" s="195">
        <f t="shared" si="407"/>
        <v>8.0471698113207548</v>
      </c>
      <c r="AU357" s="188">
        <v>54</v>
      </c>
      <c r="AV357" s="91">
        <v>54</v>
      </c>
      <c r="AW357" s="91">
        <v>602</v>
      </c>
      <c r="AX357" s="213">
        <f t="shared" si="408"/>
        <v>11.148148148148149</v>
      </c>
      <c r="AY357" s="304">
        <f t="shared" si="409"/>
        <v>165</v>
      </c>
      <c r="AZ357" s="305">
        <f t="shared" si="409"/>
        <v>162</v>
      </c>
      <c r="BA357" s="305">
        <f t="shared" si="409"/>
        <v>2257</v>
      </c>
      <c r="BB357" s="317">
        <f t="shared" si="413"/>
        <v>13.932098765432098</v>
      </c>
      <c r="BC357" s="540">
        <f>SUM(C357,G357,K357,O357,S357,W357,AA357,AE357,AI357,AM357,AQ357,AU357)</f>
        <v>655</v>
      </c>
      <c r="BD357" s="541">
        <f>SUM(D357,H357,L357,P357,T357,X357,AB357,AF357,AJ357,AN357,AR357,AV357)</f>
        <v>643</v>
      </c>
      <c r="BE357" s="541">
        <f>SUM(E357,I357,M357,Q357,U357,Y357,AC357,AG357,AK357,AO357,AS357,AW357)</f>
        <v>8023</v>
      </c>
      <c r="BF357" s="546">
        <f t="shared" si="414"/>
        <v>12.477449455676517</v>
      </c>
    </row>
    <row r="358" spans="2:58" ht="14.1" customHeight="1" outlineLevel="1">
      <c r="B358" s="274" t="s">
        <v>136</v>
      </c>
      <c r="C358" s="194">
        <v>69</v>
      </c>
      <c r="D358" s="175">
        <v>69</v>
      </c>
      <c r="E358" s="67">
        <v>851</v>
      </c>
      <c r="F358" s="195">
        <f t="shared" si="397"/>
        <v>12.333333333333334</v>
      </c>
      <c r="G358" s="194">
        <v>70</v>
      </c>
      <c r="H358" s="175">
        <v>70</v>
      </c>
      <c r="I358" s="67">
        <v>890</v>
      </c>
      <c r="J358" s="195">
        <f t="shared" si="398"/>
        <v>12.714285714285714</v>
      </c>
      <c r="K358" s="194">
        <v>70</v>
      </c>
      <c r="L358" s="175">
        <v>70</v>
      </c>
      <c r="M358" s="67">
        <v>964.5</v>
      </c>
      <c r="N358" s="195">
        <f t="shared" si="399"/>
        <v>13.778571428571428</v>
      </c>
      <c r="O358" s="194">
        <v>70</v>
      </c>
      <c r="P358" s="175">
        <v>69</v>
      </c>
      <c r="Q358" s="67">
        <v>945.5</v>
      </c>
      <c r="R358" s="195">
        <f t="shared" si="400"/>
        <v>13.702898550724637</v>
      </c>
      <c r="S358" s="194">
        <v>72</v>
      </c>
      <c r="T358" s="175">
        <v>71</v>
      </c>
      <c r="U358" s="67">
        <v>883</v>
      </c>
      <c r="V358" s="195">
        <f t="shared" si="401"/>
        <v>12.43661971830986</v>
      </c>
      <c r="W358" s="194">
        <v>70</v>
      </c>
      <c r="X358" s="175">
        <v>70</v>
      </c>
      <c r="Y358" s="67">
        <v>863.5</v>
      </c>
      <c r="Z358" s="195">
        <f t="shared" si="402"/>
        <v>12.335714285714285</v>
      </c>
      <c r="AA358" s="194">
        <v>70</v>
      </c>
      <c r="AB358" s="175">
        <v>70</v>
      </c>
      <c r="AC358" s="67">
        <v>1412.5</v>
      </c>
      <c r="AD358" s="195">
        <f t="shared" si="403"/>
        <v>20.178571428571427</v>
      </c>
      <c r="AE358" s="194">
        <v>73</v>
      </c>
      <c r="AF358" s="175">
        <v>73</v>
      </c>
      <c r="AG358" s="67">
        <v>923.5</v>
      </c>
      <c r="AH358" s="195">
        <f t="shared" si="404"/>
        <v>12.650684931506849</v>
      </c>
      <c r="AI358" s="194">
        <v>73</v>
      </c>
      <c r="AJ358" s="175">
        <v>73</v>
      </c>
      <c r="AK358" s="67">
        <v>925.5</v>
      </c>
      <c r="AL358" s="195">
        <f t="shared" si="405"/>
        <v>12.678082191780822</v>
      </c>
      <c r="AM358" s="188">
        <v>73</v>
      </c>
      <c r="AN358" s="91">
        <v>73</v>
      </c>
      <c r="AO358" s="93">
        <v>974.5</v>
      </c>
      <c r="AP358" s="195">
        <f t="shared" si="406"/>
        <v>13.349315068493151</v>
      </c>
      <c r="AQ358" s="188">
        <v>73</v>
      </c>
      <c r="AR358" s="93">
        <v>73</v>
      </c>
      <c r="AS358" s="93">
        <v>623.5</v>
      </c>
      <c r="AT358" s="195">
        <f t="shared" si="407"/>
        <v>8.5410958904109595</v>
      </c>
      <c r="AU358" s="188">
        <v>73</v>
      </c>
      <c r="AV358" s="91">
        <v>73</v>
      </c>
      <c r="AW358" s="93">
        <v>922</v>
      </c>
      <c r="AX358" s="213">
        <f t="shared" si="408"/>
        <v>12.63013698630137</v>
      </c>
      <c r="AY358" s="304">
        <f t="shared" si="409"/>
        <v>209</v>
      </c>
      <c r="AZ358" s="305">
        <f t="shared" si="409"/>
        <v>209</v>
      </c>
      <c r="BA358" s="305">
        <f t="shared" si="409"/>
        <v>2705.5</v>
      </c>
      <c r="BB358" s="317">
        <f t="shared" si="413"/>
        <v>12.944976076555024</v>
      </c>
      <c r="BC358" s="540">
        <f>SUM(C358,G358,K358,O358,S358,W358,AA358,AE358,AI358,AM358,AQ358,AU358)</f>
        <v>856</v>
      </c>
      <c r="BD358" s="541">
        <f>SUM(D358,H358,L358,P358,T358,X358,AB358,AF358,AJ358,AN358,AR358,AV358)</f>
        <v>854</v>
      </c>
      <c r="BE358" s="541">
        <f>SUM(E358,I358,M358,Q358,U358,Y358,AC358,AG358,AK358,AO358,AS358,AW358)</f>
        <v>11179</v>
      </c>
      <c r="BF358" s="546">
        <f t="shared" si="414"/>
        <v>13.090163934426229</v>
      </c>
    </row>
    <row r="359" spans="2:58" s="76" customFormat="1" ht="14.1" customHeight="1" outlineLevel="1">
      <c r="B359" s="270" t="s">
        <v>45</v>
      </c>
      <c r="C359" s="192">
        <v>3</v>
      </c>
      <c r="D359" s="175">
        <v>1</v>
      </c>
      <c r="E359" s="69">
        <v>17</v>
      </c>
      <c r="F359" s="193">
        <f t="shared" si="397"/>
        <v>17</v>
      </c>
      <c r="G359" s="192">
        <v>3</v>
      </c>
      <c r="H359" s="175">
        <v>3</v>
      </c>
      <c r="I359" s="69">
        <v>42.5</v>
      </c>
      <c r="J359" s="193">
        <f t="shared" si="398"/>
        <v>14.166666666666666</v>
      </c>
      <c r="K359" s="192">
        <v>3</v>
      </c>
      <c r="L359" s="175">
        <v>3</v>
      </c>
      <c r="M359" s="69">
        <v>53</v>
      </c>
      <c r="N359" s="193">
        <f t="shared" si="399"/>
        <v>17.666666666666668</v>
      </c>
      <c r="O359" s="192">
        <v>3</v>
      </c>
      <c r="P359" s="175">
        <v>3</v>
      </c>
      <c r="Q359" s="69">
        <v>61</v>
      </c>
      <c r="R359" s="193">
        <f t="shared" si="400"/>
        <v>20.333333333333332</v>
      </c>
      <c r="S359" s="192">
        <v>3</v>
      </c>
      <c r="T359" s="175">
        <v>3</v>
      </c>
      <c r="U359" s="69">
        <v>39.97</v>
      </c>
      <c r="V359" s="193">
        <f t="shared" si="401"/>
        <v>13.323333333333332</v>
      </c>
      <c r="W359" s="192">
        <v>4</v>
      </c>
      <c r="X359" s="234">
        <v>4</v>
      </c>
      <c r="Y359" s="69">
        <v>52.5</v>
      </c>
      <c r="Z359" s="193">
        <f t="shared" si="402"/>
        <v>13.125</v>
      </c>
      <c r="AA359" s="192">
        <v>4</v>
      </c>
      <c r="AB359" s="175">
        <v>4</v>
      </c>
      <c r="AC359" s="69">
        <v>90.5</v>
      </c>
      <c r="AD359" s="193">
        <f t="shared" si="403"/>
        <v>22.625</v>
      </c>
      <c r="AE359" s="192">
        <v>4</v>
      </c>
      <c r="AF359" s="175">
        <v>4</v>
      </c>
      <c r="AG359" s="69">
        <v>89.5</v>
      </c>
      <c r="AH359" s="193">
        <f t="shared" si="404"/>
        <v>22.375</v>
      </c>
      <c r="AI359" s="192">
        <v>4</v>
      </c>
      <c r="AJ359" s="175">
        <v>4</v>
      </c>
      <c r="AK359" s="69">
        <v>62</v>
      </c>
      <c r="AL359" s="193">
        <f t="shared" si="405"/>
        <v>15.5</v>
      </c>
      <c r="AM359" s="186">
        <v>4</v>
      </c>
      <c r="AN359" s="91">
        <v>3</v>
      </c>
      <c r="AO359" s="90">
        <v>19</v>
      </c>
      <c r="AP359" s="193">
        <f t="shared" si="406"/>
        <v>6.333333333333333</v>
      </c>
      <c r="AQ359" s="186">
        <v>4</v>
      </c>
      <c r="AR359" s="90">
        <v>3</v>
      </c>
      <c r="AS359" s="90">
        <v>6.5</v>
      </c>
      <c r="AT359" s="193">
        <f t="shared" si="407"/>
        <v>2.1666666666666665</v>
      </c>
      <c r="AU359" s="186">
        <v>4</v>
      </c>
      <c r="AV359" s="90">
        <v>3</v>
      </c>
      <c r="AW359" s="90">
        <v>18</v>
      </c>
      <c r="AX359" s="212">
        <f t="shared" si="408"/>
        <v>6</v>
      </c>
      <c r="AY359" s="302">
        <f t="shared" si="409"/>
        <v>9</v>
      </c>
      <c r="AZ359" s="303">
        <f t="shared" si="409"/>
        <v>7</v>
      </c>
      <c r="BA359" s="303">
        <f t="shared" si="409"/>
        <v>112.5</v>
      </c>
      <c r="BB359" s="314">
        <f t="shared" si="413"/>
        <v>16.071428571428573</v>
      </c>
      <c r="BC359" s="537">
        <f>SUM(C359,G359,K359,O359,S359,W359,AA359,AE359,AI359,AM359,AQ359,AU359)</f>
        <v>43</v>
      </c>
      <c r="BD359" s="538">
        <f>SUM(D359,H359,L359,P359,T359,X359,AB359,AF359,AJ359,AN359,AR359,AV359)</f>
        <v>38</v>
      </c>
      <c r="BE359" s="538">
        <f>SUM(E359,I359,M359,Q359,U359,Y359,AC359,AG359,AK359,AO359,AS359,AW359)</f>
        <v>551.47</v>
      </c>
      <c r="BF359" s="539">
        <f t="shared" si="414"/>
        <v>14.512368421052633</v>
      </c>
    </row>
    <row r="360" spans="2:58" s="76" customFormat="1" ht="14.1" customHeight="1" outlineLevel="1">
      <c r="B360" s="270" t="s">
        <v>43</v>
      </c>
      <c r="C360" s="186">
        <f>SUM(C361:C367)</f>
        <v>40</v>
      </c>
      <c r="D360" s="174">
        <v>16</v>
      </c>
      <c r="E360" s="90">
        <f>SUM(E361:E367)</f>
        <v>154</v>
      </c>
      <c r="F360" s="187">
        <f t="shared" si="397"/>
        <v>9.625</v>
      </c>
      <c r="G360" s="186">
        <f>SUM(G361:G367)</f>
        <v>39</v>
      </c>
      <c r="H360" s="174">
        <v>24</v>
      </c>
      <c r="I360" s="90">
        <f>SUM(I361:I367)</f>
        <v>294</v>
      </c>
      <c r="J360" s="187">
        <f t="shared" si="398"/>
        <v>12.25</v>
      </c>
      <c r="K360" s="186">
        <f>SUM(K361:K367)</f>
        <v>40</v>
      </c>
      <c r="L360" s="174">
        <v>30</v>
      </c>
      <c r="M360" s="90">
        <f>SUM(M361:M367)</f>
        <v>344</v>
      </c>
      <c r="N360" s="187">
        <f t="shared" si="399"/>
        <v>11.466666666666667</v>
      </c>
      <c r="O360" s="186">
        <f>SUM(O361:O367)</f>
        <v>41</v>
      </c>
      <c r="P360" s="174">
        <v>35</v>
      </c>
      <c r="Q360" s="90">
        <f>SUM(Q361:Q367)</f>
        <v>428.5</v>
      </c>
      <c r="R360" s="187">
        <f t="shared" si="400"/>
        <v>12.242857142857142</v>
      </c>
      <c r="S360" s="186">
        <f>SUM(S361:S367)</f>
        <v>40</v>
      </c>
      <c r="T360" s="174">
        <v>31</v>
      </c>
      <c r="U360" s="90">
        <f>SUM(U361:U367)</f>
        <v>281</v>
      </c>
      <c r="V360" s="187">
        <f t="shared" si="401"/>
        <v>9.064516129032258</v>
      </c>
      <c r="W360" s="186">
        <f>SUM(W361:W367)</f>
        <v>40</v>
      </c>
      <c r="X360" s="174">
        <v>35</v>
      </c>
      <c r="Y360" s="90">
        <f>SUM(Y361:Y367)</f>
        <v>231</v>
      </c>
      <c r="Z360" s="187">
        <f t="shared" si="402"/>
        <v>6.6</v>
      </c>
      <c r="AA360" s="186">
        <f>SUM(AA361:AA367)</f>
        <v>41</v>
      </c>
      <c r="AB360" s="174">
        <v>33</v>
      </c>
      <c r="AC360" s="90">
        <f>SUM(AC361:AC367)</f>
        <v>312</v>
      </c>
      <c r="AD360" s="187">
        <f t="shared" si="403"/>
        <v>9.454545454545455</v>
      </c>
      <c r="AE360" s="186">
        <f>SUM(AE361:AE367)</f>
        <v>41</v>
      </c>
      <c r="AF360" s="174">
        <v>27</v>
      </c>
      <c r="AG360" s="90">
        <f>SUM(AG361:AG367)</f>
        <v>191.5</v>
      </c>
      <c r="AH360" s="187">
        <f t="shared" si="404"/>
        <v>7.0925925925925926</v>
      </c>
      <c r="AI360" s="186">
        <f>SUM(AI361:AI367)</f>
        <v>41</v>
      </c>
      <c r="AJ360" s="174">
        <v>23</v>
      </c>
      <c r="AK360" s="90">
        <f>SUM(AK361:AK367)</f>
        <v>186.5</v>
      </c>
      <c r="AL360" s="187">
        <f t="shared" si="405"/>
        <v>8.1086956521739122</v>
      </c>
      <c r="AM360" s="186">
        <f>SUM(AM361:AM367)</f>
        <v>44</v>
      </c>
      <c r="AN360" s="90">
        <v>31</v>
      </c>
      <c r="AO360" s="90">
        <f>SUM(AO361:AO367)</f>
        <v>307.5</v>
      </c>
      <c r="AP360" s="187">
        <f t="shared" si="406"/>
        <v>9.9193548387096779</v>
      </c>
      <c r="AQ360" s="186">
        <f>SUM(AQ361:AQ367)</f>
        <v>43</v>
      </c>
      <c r="AR360" s="90">
        <f>SUM(AR361:AR367)</f>
        <v>22</v>
      </c>
      <c r="AS360" s="90">
        <f>SUM(AS361:AS367)</f>
        <v>111.5</v>
      </c>
      <c r="AT360" s="187">
        <f t="shared" si="407"/>
        <v>5.0681818181818183</v>
      </c>
      <c r="AU360" s="186">
        <f>SUM(AU361:AU367)</f>
        <v>42</v>
      </c>
      <c r="AV360" s="90">
        <f>SUM(AV361:AV367)</f>
        <v>26</v>
      </c>
      <c r="AW360" s="90">
        <f>SUM(AW361:AW367)</f>
        <v>229</v>
      </c>
      <c r="AX360" s="209">
        <f t="shared" si="408"/>
        <v>8.8076923076923084</v>
      </c>
      <c r="AY360" s="302">
        <f t="shared" si="409"/>
        <v>119</v>
      </c>
      <c r="AZ360" s="303">
        <f t="shared" si="409"/>
        <v>70</v>
      </c>
      <c r="BA360" s="303">
        <f t="shared" si="409"/>
        <v>792</v>
      </c>
      <c r="BB360" s="314">
        <f t="shared" si="413"/>
        <v>11.314285714285715</v>
      </c>
      <c r="BC360" s="537">
        <f>SUM(C360,G360,K360,O360,S360,W360,AA360,AE360,AI360,AM360,AQ360,AU360)</f>
        <v>492</v>
      </c>
      <c r="BD360" s="538">
        <f>SUM(D360,H360,L360,P360,T360,X360,AB360,AF360,AJ360,AN360,AR360,AV360)</f>
        <v>333</v>
      </c>
      <c r="BE360" s="538">
        <f>SUM(E360,I360,M360,Q360,U360,Y360,AC360,AG360,AK360,AO360,AS360,AW360)</f>
        <v>3070.5</v>
      </c>
      <c r="BF360" s="539">
        <f t="shared" si="414"/>
        <v>9.2207207207207205</v>
      </c>
    </row>
    <row r="361" spans="2:58" ht="14.1" customHeight="1" outlineLevel="1">
      <c r="B361" s="274" t="s">
        <v>172</v>
      </c>
      <c r="C361" s="194">
        <v>6</v>
      </c>
      <c r="D361" s="175">
        <v>0</v>
      </c>
      <c r="E361" s="67">
        <v>0</v>
      </c>
      <c r="F361" s="195">
        <f t="shared" si="397"/>
        <v>0</v>
      </c>
      <c r="G361" s="194">
        <v>6</v>
      </c>
      <c r="H361" s="175">
        <v>2</v>
      </c>
      <c r="I361" s="67">
        <v>4</v>
      </c>
      <c r="J361" s="195">
        <f t="shared" si="398"/>
        <v>2</v>
      </c>
      <c r="K361" s="194">
        <v>6</v>
      </c>
      <c r="L361" s="175">
        <v>3</v>
      </c>
      <c r="M361" s="67">
        <v>13</v>
      </c>
      <c r="N361" s="195">
        <f t="shared" si="399"/>
        <v>4.333333333333333</v>
      </c>
      <c r="O361" s="194">
        <v>7</v>
      </c>
      <c r="P361" s="175">
        <v>5</v>
      </c>
      <c r="Q361" s="67">
        <v>23.5</v>
      </c>
      <c r="R361" s="195">
        <f t="shared" si="400"/>
        <v>4.7</v>
      </c>
      <c r="S361" s="194">
        <v>7</v>
      </c>
      <c r="T361" s="175">
        <v>3</v>
      </c>
      <c r="U361" s="67">
        <v>20</v>
      </c>
      <c r="V361" s="195">
        <f t="shared" si="401"/>
        <v>6.666666666666667</v>
      </c>
      <c r="W361" s="194">
        <v>7</v>
      </c>
      <c r="X361" s="175">
        <v>4</v>
      </c>
      <c r="Y361" s="67">
        <v>15</v>
      </c>
      <c r="Z361" s="195">
        <f t="shared" si="402"/>
        <v>3.75</v>
      </c>
      <c r="AA361" s="194">
        <v>7</v>
      </c>
      <c r="AB361" s="175">
        <v>6</v>
      </c>
      <c r="AC361" s="67">
        <v>26</v>
      </c>
      <c r="AD361" s="195">
        <f t="shared" si="403"/>
        <v>4.333333333333333</v>
      </c>
      <c r="AE361" s="194">
        <v>7</v>
      </c>
      <c r="AF361" s="175">
        <v>5</v>
      </c>
      <c r="AG361" s="67">
        <v>56.5</v>
      </c>
      <c r="AH361" s="195">
        <f t="shared" si="404"/>
        <v>11.3</v>
      </c>
      <c r="AI361" s="194">
        <v>7</v>
      </c>
      <c r="AJ361" s="175">
        <v>4</v>
      </c>
      <c r="AK361" s="67">
        <v>28</v>
      </c>
      <c r="AL361" s="195">
        <f t="shared" si="405"/>
        <v>7</v>
      </c>
      <c r="AM361" s="188">
        <v>7</v>
      </c>
      <c r="AN361" s="91">
        <v>4</v>
      </c>
      <c r="AO361" s="91">
        <v>16.5</v>
      </c>
      <c r="AP361" s="195">
        <f t="shared" si="406"/>
        <v>4.125</v>
      </c>
      <c r="AQ361" s="188">
        <v>7</v>
      </c>
      <c r="AR361" s="91">
        <v>2</v>
      </c>
      <c r="AS361" s="91">
        <v>2.5</v>
      </c>
      <c r="AT361" s="195">
        <f t="shared" si="407"/>
        <v>1.25</v>
      </c>
      <c r="AU361" s="188">
        <v>7</v>
      </c>
      <c r="AV361" s="91">
        <v>1</v>
      </c>
      <c r="AW361" s="91">
        <v>5</v>
      </c>
      <c r="AX361" s="213">
        <f t="shared" si="408"/>
        <v>5</v>
      </c>
      <c r="AY361" s="304">
        <f t="shared" si="409"/>
        <v>18</v>
      </c>
      <c r="AZ361" s="305">
        <f t="shared" si="409"/>
        <v>5</v>
      </c>
      <c r="BA361" s="305">
        <f t="shared" si="409"/>
        <v>17</v>
      </c>
      <c r="BB361" s="317">
        <f t="shared" si="413"/>
        <v>3.4</v>
      </c>
      <c r="BC361" s="540">
        <f>SUM(C361,G361,K361,O361,S361,W361,AA361,AE361,AI361,AM361,AQ361,AU361)</f>
        <v>81</v>
      </c>
      <c r="BD361" s="541">
        <f>SUM(D361,H361,L361,P361,T361,X361,AB361,AF361,AJ361,AN361,AR361,AV361)</f>
        <v>39</v>
      </c>
      <c r="BE361" s="541">
        <f>SUM(E361,I361,M361,Q361,U361,Y361,AC361,AG361,AK361,AO361,AS361,AW361)</f>
        <v>210</v>
      </c>
      <c r="BF361" s="546">
        <f t="shared" si="414"/>
        <v>5.384615384615385</v>
      </c>
    </row>
    <row r="362" spans="2:58" ht="14.1" customHeight="1" outlineLevel="1">
      <c r="B362" s="274" t="s">
        <v>153</v>
      </c>
      <c r="C362" s="194">
        <v>9</v>
      </c>
      <c r="D362" s="175">
        <v>2</v>
      </c>
      <c r="E362" s="67">
        <v>9.5</v>
      </c>
      <c r="F362" s="195">
        <f t="shared" si="397"/>
        <v>4.75</v>
      </c>
      <c r="G362" s="194">
        <v>8</v>
      </c>
      <c r="H362" s="175">
        <v>6</v>
      </c>
      <c r="I362" s="67">
        <v>66.5</v>
      </c>
      <c r="J362" s="195">
        <f t="shared" si="398"/>
        <v>11.083333333333334</v>
      </c>
      <c r="K362" s="194">
        <v>8</v>
      </c>
      <c r="L362" s="175">
        <v>7</v>
      </c>
      <c r="M362" s="67">
        <v>61.5</v>
      </c>
      <c r="N362" s="195">
        <f t="shared" si="399"/>
        <v>8.7857142857142865</v>
      </c>
      <c r="O362" s="194">
        <v>8</v>
      </c>
      <c r="P362" s="175">
        <v>6</v>
      </c>
      <c r="Q362" s="67">
        <v>72.5</v>
      </c>
      <c r="R362" s="195">
        <f t="shared" si="400"/>
        <v>12.083333333333334</v>
      </c>
      <c r="S362" s="194">
        <v>8</v>
      </c>
      <c r="T362" s="175">
        <v>7</v>
      </c>
      <c r="U362" s="67">
        <v>60.5</v>
      </c>
      <c r="V362" s="195">
        <f t="shared" si="401"/>
        <v>8.6428571428571423</v>
      </c>
      <c r="W362" s="194">
        <v>8</v>
      </c>
      <c r="X362" s="175">
        <v>8</v>
      </c>
      <c r="Y362" s="67">
        <v>27</v>
      </c>
      <c r="Z362" s="195">
        <f t="shared" si="402"/>
        <v>3.375</v>
      </c>
      <c r="AA362" s="194">
        <v>8</v>
      </c>
      <c r="AB362" s="175">
        <v>6</v>
      </c>
      <c r="AC362" s="67">
        <v>69.5</v>
      </c>
      <c r="AD362" s="195">
        <f t="shared" si="403"/>
        <v>11.583333333333334</v>
      </c>
      <c r="AE362" s="194">
        <v>8</v>
      </c>
      <c r="AF362" s="175">
        <v>4</v>
      </c>
      <c r="AG362" s="67">
        <v>10</v>
      </c>
      <c r="AH362" s="195">
        <f t="shared" si="404"/>
        <v>2.5</v>
      </c>
      <c r="AI362" s="194">
        <v>8</v>
      </c>
      <c r="AJ362" s="175">
        <v>6</v>
      </c>
      <c r="AK362" s="67">
        <v>94</v>
      </c>
      <c r="AL362" s="195">
        <f t="shared" si="405"/>
        <v>15.666666666666666</v>
      </c>
      <c r="AM362" s="188">
        <v>9</v>
      </c>
      <c r="AN362" s="91">
        <v>7</v>
      </c>
      <c r="AO362" s="91">
        <v>136</v>
      </c>
      <c r="AP362" s="195">
        <f t="shared" si="406"/>
        <v>19.428571428571427</v>
      </c>
      <c r="AQ362" s="188">
        <v>9</v>
      </c>
      <c r="AR362" s="91">
        <v>6</v>
      </c>
      <c r="AS362" s="91">
        <v>55</v>
      </c>
      <c r="AT362" s="195">
        <f t="shared" si="407"/>
        <v>9.1666666666666661</v>
      </c>
      <c r="AU362" s="188">
        <v>9</v>
      </c>
      <c r="AV362" s="91">
        <v>7</v>
      </c>
      <c r="AW362" s="91">
        <v>87.5</v>
      </c>
      <c r="AX362" s="213">
        <f t="shared" si="408"/>
        <v>12.5</v>
      </c>
      <c r="AY362" s="304">
        <f t="shared" si="409"/>
        <v>25</v>
      </c>
      <c r="AZ362" s="305">
        <f t="shared" si="409"/>
        <v>15</v>
      </c>
      <c r="BA362" s="305">
        <f t="shared" si="409"/>
        <v>137.5</v>
      </c>
      <c r="BB362" s="317">
        <f t="shared" si="413"/>
        <v>9.1666666666666661</v>
      </c>
      <c r="BC362" s="540">
        <f>SUM(C362,G362,K362,O362,S362,W362,AA362,AE362,AI362,AM362,AQ362,AU362)</f>
        <v>100</v>
      </c>
      <c r="BD362" s="541">
        <f>SUM(D362,H362,L362,P362,T362,X362,AB362,AF362,AJ362,AN362,AR362,AV362)</f>
        <v>72</v>
      </c>
      <c r="BE362" s="541">
        <f>SUM(E362,I362,M362,Q362,U362,Y362,AC362,AG362,AK362,AO362,AS362,AW362)</f>
        <v>749.5</v>
      </c>
      <c r="BF362" s="546">
        <f t="shared" si="414"/>
        <v>10.409722222222221</v>
      </c>
    </row>
    <row r="363" spans="2:58" ht="14.1" customHeight="1" outlineLevel="1">
      <c r="B363" s="275" t="s">
        <v>124</v>
      </c>
      <c r="C363" s="196">
        <v>0</v>
      </c>
      <c r="D363" s="175">
        <v>0</v>
      </c>
      <c r="E363" s="93">
        <v>0</v>
      </c>
      <c r="F363" s="197">
        <f t="shared" si="397"/>
        <v>0</v>
      </c>
      <c r="G363" s="196">
        <v>0</v>
      </c>
      <c r="H363" s="175">
        <v>0</v>
      </c>
      <c r="I363" s="93">
        <v>0</v>
      </c>
      <c r="J363" s="197">
        <f t="shared" si="398"/>
        <v>0</v>
      </c>
      <c r="K363" s="196">
        <v>0</v>
      </c>
      <c r="L363" s="175">
        <v>0</v>
      </c>
      <c r="M363" s="93">
        <v>0</v>
      </c>
      <c r="N363" s="197">
        <f t="shared" si="399"/>
        <v>0</v>
      </c>
      <c r="O363" s="196">
        <v>0</v>
      </c>
      <c r="P363" s="175">
        <v>0</v>
      </c>
      <c r="Q363" s="93">
        <v>0</v>
      </c>
      <c r="R363" s="197">
        <f t="shared" si="400"/>
        <v>0</v>
      </c>
      <c r="S363" s="196">
        <v>0</v>
      </c>
      <c r="T363" s="175">
        <v>0</v>
      </c>
      <c r="U363" s="93">
        <v>0</v>
      </c>
      <c r="V363" s="197">
        <f t="shared" si="401"/>
        <v>0</v>
      </c>
      <c r="W363" s="196">
        <v>0</v>
      </c>
      <c r="X363" s="175">
        <v>0</v>
      </c>
      <c r="Y363" s="93">
        <v>0</v>
      </c>
      <c r="Z363" s="197">
        <f t="shared" si="402"/>
        <v>0</v>
      </c>
      <c r="AA363" s="196">
        <v>0</v>
      </c>
      <c r="AB363" s="175">
        <v>0</v>
      </c>
      <c r="AC363" s="93">
        <v>0</v>
      </c>
      <c r="AD363" s="197">
        <f t="shared" si="403"/>
        <v>0</v>
      </c>
      <c r="AE363" s="196">
        <v>0</v>
      </c>
      <c r="AF363" s="175">
        <v>0</v>
      </c>
      <c r="AG363" s="93">
        <v>0</v>
      </c>
      <c r="AH363" s="197">
        <f t="shared" si="404"/>
        <v>0</v>
      </c>
      <c r="AI363" s="196">
        <v>0</v>
      </c>
      <c r="AJ363" s="175">
        <v>0</v>
      </c>
      <c r="AK363" s="93">
        <v>0</v>
      </c>
      <c r="AL363" s="197">
        <f t="shared" si="405"/>
        <v>0</v>
      </c>
      <c r="AM363" s="196">
        <v>0</v>
      </c>
      <c r="AN363" s="91">
        <v>0</v>
      </c>
      <c r="AO363" s="93">
        <v>0</v>
      </c>
      <c r="AP363" s="197">
        <f t="shared" si="406"/>
        <v>0</v>
      </c>
      <c r="AQ363" s="196">
        <v>0</v>
      </c>
      <c r="AR363" s="93">
        <v>0</v>
      </c>
      <c r="AS363" s="93">
        <v>0</v>
      </c>
      <c r="AT363" s="197">
        <f t="shared" si="407"/>
        <v>0</v>
      </c>
      <c r="AU363" s="196">
        <v>0</v>
      </c>
      <c r="AV363" s="93">
        <v>0</v>
      </c>
      <c r="AW363" s="93">
        <v>0</v>
      </c>
      <c r="AX363" s="214">
        <f t="shared" si="408"/>
        <v>0</v>
      </c>
      <c r="AY363" s="311">
        <f t="shared" si="409"/>
        <v>0</v>
      </c>
      <c r="AZ363" s="312">
        <f t="shared" si="409"/>
        <v>0</v>
      </c>
      <c r="BA363" s="312">
        <f t="shared" si="409"/>
        <v>0</v>
      </c>
      <c r="BB363" s="318">
        <f t="shared" si="413"/>
        <v>0</v>
      </c>
      <c r="BC363" s="550">
        <f>SUM(C363,G363,K363,O363,S363,W363,AA363,AE363,AI363,AM363,AQ363,AU363)</f>
        <v>0</v>
      </c>
      <c r="BD363" s="551">
        <f>SUM(D363,H363,L363,P363,T363,X363,AB363,AF363,AJ363,AN363,AR363,AV363)</f>
        <v>0</v>
      </c>
      <c r="BE363" s="551">
        <f>SUM(E363,I363,M363,Q363,U363,Y363,AC363,AG363,AK363,AO363,AS363,AW363)</f>
        <v>0</v>
      </c>
      <c r="BF363" s="552">
        <f t="shared" si="414"/>
        <v>0</v>
      </c>
    </row>
    <row r="364" spans="2:58" ht="14.1" customHeight="1" outlineLevel="1">
      <c r="B364" s="274" t="s">
        <v>120</v>
      </c>
      <c r="C364" s="194">
        <v>9</v>
      </c>
      <c r="D364" s="175">
        <v>6</v>
      </c>
      <c r="E364" s="67">
        <v>83</v>
      </c>
      <c r="F364" s="195">
        <f t="shared" si="397"/>
        <v>13.833333333333334</v>
      </c>
      <c r="G364" s="194">
        <v>9</v>
      </c>
      <c r="H364" s="175">
        <v>8</v>
      </c>
      <c r="I364" s="67">
        <v>117</v>
      </c>
      <c r="J364" s="195">
        <f t="shared" si="398"/>
        <v>14.625</v>
      </c>
      <c r="K364" s="194">
        <v>10</v>
      </c>
      <c r="L364" s="175">
        <v>9</v>
      </c>
      <c r="M364" s="67">
        <v>158</v>
      </c>
      <c r="N364" s="195">
        <f t="shared" si="399"/>
        <v>17.555555555555557</v>
      </c>
      <c r="O364" s="194">
        <v>10</v>
      </c>
      <c r="P364" s="175">
        <v>10</v>
      </c>
      <c r="Q364" s="67">
        <v>145.5</v>
      </c>
      <c r="R364" s="195">
        <f t="shared" si="400"/>
        <v>14.55</v>
      </c>
      <c r="S364" s="194">
        <v>8</v>
      </c>
      <c r="T364" s="175">
        <v>6</v>
      </c>
      <c r="U364" s="67">
        <v>58</v>
      </c>
      <c r="V364" s="195">
        <f t="shared" si="401"/>
        <v>9.6666666666666661</v>
      </c>
      <c r="W364" s="194">
        <v>8</v>
      </c>
      <c r="X364" s="175">
        <v>6</v>
      </c>
      <c r="Y364" s="67">
        <v>56</v>
      </c>
      <c r="Z364" s="195">
        <f t="shared" si="402"/>
        <v>9.3333333333333339</v>
      </c>
      <c r="AA364" s="194">
        <v>8</v>
      </c>
      <c r="AB364" s="175">
        <v>6</v>
      </c>
      <c r="AC364" s="67">
        <v>62.5</v>
      </c>
      <c r="AD364" s="195">
        <f t="shared" si="403"/>
        <v>10.416666666666666</v>
      </c>
      <c r="AE364" s="194">
        <v>8</v>
      </c>
      <c r="AF364" s="175">
        <v>4</v>
      </c>
      <c r="AG364" s="67">
        <v>26</v>
      </c>
      <c r="AH364" s="195">
        <f t="shared" si="404"/>
        <v>6.5</v>
      </c>
      <c r="AI364" s="194">
        <v>8</v>
      </c>
      <c r="AJ364" s="175">
        <v>3</v>
      </c>
      <c r="AK364" s="67">
        <v>18.5</v>
      </c>
      <c r="AL364" s="195">
        <f t="shared" si="405"/>
        <v>6.166666666666667</v>
      </c>
      <c r="AM364" s="188">
        <v>9</v>
      </c>
      <c r="AN364" s="91">
        <v>6</v>
      </c>
      <c r="AO364" s="91">
        <v>59</v>
      </c>
      <c r="AP364" s="195">
        <f t="shared" si="406"/>
        <v>9.8333333333333339</v>
      </c>
      <c r="AQ364" s="188">
        <v>8</v>
      </c>
      <c r="AR364" s="91">
        <v>4</v>
      </c>
      <c r="AS364" s="91">
        <v>14</v>
      </c>
      <c r="AT364" s="195">
        <f t="shared" si="407"/>
        <v>3.5</v>
      </c>
      <c r="AU364" s="188">
        <v>8</v>
      </c>
      <c r="AV364" s="91">
        <v>6</v>
      </c>
      <c r="AW364" s="91">
        <v>53</v>
      </c>
      <c r="AX364" s="213">
        <f t="shared" si="408"/>
        <v>8.8333333333333339</v>
      </c>
      <c r="AY364" s="304">
        <f t="shared" si="409"/>
        <v>28</v>
      </c>
      <c r="AZ364" s="305">
        <f t="shared" si="409"/>
        <v>23</v>
      </c>
      <c r="BA364" s="305">
        <f t="shared" si="409"/>
        <v>358</v>
      </c>
      <c r="BB364" s="317">
        <f t="shared" si="413"/>
        <v>15.565217391304348</v>
      </c>
      <c r="BC364" s="540">
        <f>SUM(C364,G364,K364,O364,S364,W364,AA364,AE364,AI364,AM364,AQ364,AU364)</f>
        <v>103</v>
      </c>
      <c r="BD364" s="541">
        <f>SUM(D364,H364,L364,P364,T364,X364,AB364,AF364,AJ364,AN364,AR364,AV364)</f>
        <v>74</v>
      </c>
      <c r="BE364" s="541">
        <f>SUM(E364,I364,M364,Q364,U364,Y364,AC364,AG364,AK364,AO364,AS364,AW364)</f>
        <v>850.5</v>
      </c>
      <c r="BF364" s="546">
        <f t="shared" si="414"/>
        <v>11.493243243243244</v>
      </c>
    </row>
    <row r="365" spans="2:58" ht="14.1" customHeight="1" outlineLevel="1">
      <c r="B365" s="274" t="s">
        <v>135</v>
      </c>
      <c r="C365" s="194">
        <v>9</v>
      </c>
      <c r="D365" s="175">
        <v>6</v>
      </c>
      <c r="E365" s="67">
        <v>36.5</v>
      </c>
      <c r="F365" s="195">
        <f t="shared" si="397"/>
        <v>6.083333333333333</v>
      </c>
      <c r="G365" s="194">
        <v>9</v>
      </c>
      <c r="H365" s="175">
        <v>6</v>
      </c>
      <c r="I365" s="67">
        <v>56</v>
      </c>
      <c r="J365" s="195">
        <f t="shared" si="398"/>
        <v>9.3333333333333339</v>
      </c>
      <c r="K365" s="194">
        <v>9</v>
      </c>
      <c r="L365" s="175">
        <v>6</v>
      </c>
      <c r="M365" s="67">
        <v>61.5</v>
      </c>
      <c r="N365" s="195">
        <f t="shared" si="399"/>
        <v>10.25</v>
      </c>
      <c r="O365" s="194">
        <v>9</v>
      </c>
      <c r="P365" s="175">
        <v>9</v>
      </c>
      <c r="Q365" s="67">
        <v>112.5</v>
      </c>
      <c r="R365" s="195">
        <f t="shared" si="400"/>
        <v>12.5</v>
      </c>
      <c r="S365" s="194">
        <v>11</v>
      </c>
      <c r="T365" s="175">
        <v>10</v>
      </c>
      <c r="U365" s="67">
        <v>117.5</v>
      </c>
      <c r="V365" s="195">
        <f t="shared" si="401"/>
        <v>11.75</v>
      </c>
      <c r="W365" s="194">
        <v>11</v>
      </c>
      <c r="X365" s="175">
        <v>11</v>
      </c>
      <c r="Y365" s="67">
        <v>80.5</v>
      </c>
      <c r="Z365" s="195">
        <f t="shared" si="402"/>
        <v>7.3181818181818183</v>
      </c>
      <c r="AA365" s="194">
        <v>11</v>
      </c>
      <c r="AB365" s="175">
        <v>10</v>
      </c>
      <c r="AC365" s="67">
        <v>90.5</v>
      </c>
      <c r="AD365" s="195">
        <f t="shared" si="403"/>
        <v>9.0500000000000007</v>
      </c>
      <c r="AE365" s="194">
        <v>11</v>
      </c>
      <c r="AF365" s="175">
        <v>9</v>
      </c>
      <c r="AG365" s="67">
        <f>44+5.5</f>
        <v>49.5</v>
      </c>
      <c r="AH365" s="195">
        <f t="shared" si="404"/>
        <v>5.5</v>
      </c>
      <c r="AI365" s="194">
        <v>11</v>
      </c>
      <c r="AJ365" s="175">
        <v>5</v>
      </c>
      <c r="AK365" s="67">
        <v>8</v>
      </c>
      <c r="AL365" s="195">
        <f t="shared" si="405"/>
        <v>1.6</v>
      </c>
      <c r="AM365" s="188">
        <v>12</v>
      </c>
      <c r="AN365" s="91">
        <v>10</v>
      </c>
      <c r="AO365" s="91">
        <v>60</v>
      </c>
      <c r="AP365" s="195">
        <f t="shared" si="406"/>
        <v>6</v>
      </c>
      <c r="AQ365" s="188">
        <v>12</v>
      </c>
      <c r="AR365" s="91">
        <v>9</v>
      </c>
      <c r="AS365" s="91">
        <v>28.5</v>
      </c>
      <c r="AT365" s="195">
        <f t="shared" si="407"/>
        <v>3.1666666666666665</v>
      </c>
      <c r="AU365" s="188">
        <v>11</v>
      </c>
      <c r="AV365" s="91">
        <v>6</v>
      </c>
      <c r="AW365" s="91">
        <v>48</v>
      </c>
      <c r="AX365" s="213">
        <f t="shared" si="408"/>
        <v>8</v>
      </c>
      <c r="AY365" s="304">
        <f t="shared" si="409"/>
        <v>27</v>
      </c>
      <c r="AZ365" s="305">
        <f t="shared" si="409"/>
        <v>18</v>
      </c>
      <c r="BA365" s="305">
        <f t="shared" si="409"/>
        <v>154</v>
      </c>
      <c r="BB365" s="317">
        <f t="shared" si="413"/>
        <v>8.5555555555555554</v>
      </c>
      <c r="BC365" s="540">
        <f>SUM(C365,G365,K365,O365,S365,W365,AA365,AE365,AI365,AM365,AQ365,AU365)</f>
        <v>126</v>
      </c>
      <c r="BD365" s="541">
        <f>SUM(D365,H365,L365,P365,T365,X365,AB365,AF365,AJ365,AN365,AR365,AV365)</f>
        <v>97</v>
      </c>
      <c r="BE365" s="541">
        <f>SUM(E365,I365,M365,Q365,U365,Y365,AC365,AG365,AK365,AO365,AS365,AW365)</f>
        <v>749</v>
      </c>
      <c r="BF365" s="546">
        <f t="shared" si="414"/>
        <v>7.7216494845360826</v>
      </c>
    </row>
    <row r="366" spans="2:58" ht="14.1" customHeight="1" outlineLevel="1">
      <c r="B366" s="274" t="s">
        <v>262</v>
      </c>
      <c r="C366" s="194">
        <v>2</v>
      </c>
      <c r="D366" s="175">
        <v>2</v>
      </c>
      <c r="E366" s="67">
        <v>25</v>
      </c>
      <c r="F366" s="195">
        <f t="shared" si="397"/>
        <v>12.5</v>
      </c>
      <c r="G366" s="194">
        <v>2</v>
      </c>
      <c r="H366" s="175">
        <v>2</v>
      </c>
      <c r="I366" s="67">
        <v>50.5</v>
      </c>
      <c r="J366" s="195">
        <f t="shared" si="398"/>
        <v>25.25</v>
      </c>
      <c r="K366" s="194">
        <v>2</v>
      </c>
      <c r="L366" s="175">
        <v>1</v>
      </c>
      <c r="M366" s="67">
        <v>6</v>
      </c>
      <c r="N366" s="195">
        <f t="shared" si="399"/>
        <v>6</v>
      </c>
      <c r="O366" s="194">
        <v>2</v>
      </c>
      <c r="P366" s="175">
        <v>2</v>
      </c>
      <c r="Q366" s="67">
        <v>35.5</v>
      </c>
      <c r="R366" s="195">
        <f t="shared" si="400"/>
        <v>17.75</v>
      </c>
      <c r="S366" s="194">
        <v>2</v>
      </c>
      <c r="T366" s="175">
        <v>2</v>
      </c>
      <c r="U366" s="67">
        <v>19</v>
      </c>
      <c r="V366" s="195">
        <f t="shared" si="401"/>
        <v>9.5</v>
      </c>
      <c r="W366" s="194">
        <v>2</v>
      </c>
      <c r="X366" s="175">
        <v>2</v>
      </c>
      <c r="Y366" s="67">
        <v>20.5</v>
      </c>
      <c r="Z366" s="195">
        <f t="shared" si="402"/>
        <v>10.25</v>
      </c>
      <c r="AA366" s="194">
        <v>2</v>
      </c>
      <c r="AB366" s="175">
        <v>2</v>
      </c>
      <c r="AC366" s="67">
        <v>35</v>
      </c>
      <c r="AD366" s="195">
        <f t="shared" si="403"/>
        <v>17.5</v>
      </c>
      <c r="AE366" s="194">
        <v>2</v>
      </c>
      <c r="AF366" s="175">
        <v>2</v>
      </c>
      <c r="AG366" s="67">
        <f>10+2.5</f>
        <v>12.5</v>
      </c>
      <c r="AH366" s="195">
        <f t="shared" si="404"/>
        <v>6.25</v>
      </c>
      <c r="AI366" s="194">
        <v>2</v>
      </c>
      <c r="AJ366" s="175">
        <v>2</v>
      </c>
      <c r="AK366" s="67">
        <v>5</v>
      </c>
      <c r="AL366" s="195">
        <f t="shared" si="405"/>
        <v>2.5</v>
      </c>
      <c r="AM366" s="188">
        <v>2</v>
      </c>
      <c r="AN366" s="91">
        <v>1</v>
      </c>
      <c r="AO366" s="91">
        <v>8</v>
      </c>
      <c r="AP366" s="195">
        <f t="shared" si="406"/>
        <v>8</v>
      </c>
      <c r="AQ366" s="188">
        <v>2</v>
      </c>
      <c r="AR366" s="91">
        <v>1</v>
      </c>
      <c r="AS366" s="91">
        <v>11.5</v>
      </c>
      <c r="AT366" s="195">
        <f t="shared" si="407"/>
        <v>11.5</v>
      </c>
      <c r="AU366" s="188">
        <v>2</v>
      </c>
      <c r="AV366" s="91">
        <v>2</v>
      </c>
      <c r="AW366" s="91">
        <v>17</v>
      </c>
      <c r="AX366" s="213">
        <f t="shared" si="408"/>
        <v>8.5</v>
      </c>
      <c r="AY366" s="304">
        <f t="shared" si="409"/>
        <v>6</v>
      </c>
      <c r="AZ366" s="305">
        <f t="shared" si="409"/>
        <v>5</v>
      </c>
      <c r="BA366" s="305">
        <f t="shared" si="409"/>
        <v>81.5</v>
      </c>
      <c r="BB366" s="317">
        <f t="shared" si="413"/>
        <v>16.3</v>
      </c>
      <c r="BC366" s="540">
        <f>SUM(C366,G366,K366,O366,S366,W366,AA366,AE366,AI366,AM366,AQ366,AU366)</f>
        <v>24</v>
      </c>
      <c r="BD366" s="541">
        <f>SUM(D366,H366,L366,P366,T366,X366,AB366,AF366,AJ366,AN366,AR366,AV366)</f>
        <v>21</v>
      </c>
      <c r="BE366" s="541">
        <f>SUM(E366,I366,M366,Q366,U366,Y366,AC366,AG366,AK366,AO366,AS366,AW366)</f>
        <v>245.5</v>
      </c>
      <c r="BF366" s="546">
        <f t="shared" si="414"/>
        <v>11.69047619047619</v>
      </c>
    </row>
    <row r="367" spans="2:58" ht="14.1" customHeight="1" outlineLevel="1">
      <c r="B367" s="274" t="s">
        <v>174</v>
      </c>
      <c r="C367" s="194">
        <v>5</v>
      </c>
      <c r="D367" s="175">
        <v>0</v>
      </c>
      <c r="E367" s="67">
        <v>0</v>
      </c>
      <c r="F367" s="195">
        <f t="shared" si="397"/>
        <v>0</v>
      </c>
      <c r="G367" s="194">
        <v>5</v>
      </c>
      <c r="H367" s="175">
        <v>0</v>
      </c>
      <c r="I367" s="67">
        <v>0</v>
      </c>
      <c r="J367" s="195">
        <f t="shared" si="398"/>
        <v>0</v>
      </c>
      <c r="K367" s="194">
        <v>5</v>
      </c>
      <c r="L367" s="175">
        <v>4</v>
      </c>
      <c r="M367" s="67">
        <v>44</v>
      </c>
      <c r="N367" s="195">
        <f t="shared" si="399"/>
        <v>11</v>
      </c>
      <c r="O367" s="194">
        <v>5</v>
      </c>
      <c r="P367" s="175">
        <v>3</v>
      </c>
      <c r="Q367" s="67">
        <v>39</v>
      </c>
      <c r="R367" s="195">
        <f t="shared" si="400"/>
        <v>13</v>
      </c>
      <c r="S367" s="194">
        <v>4</v>
      </c>
      <c r="T367" s="175">
        <v>3</v>
      </c>
      <c r="U367" s="67">
        <v>6</v>
      </c>
      <c r="V367" s="195">
        <f t="shared" si="401"/>
        <v>2</v>
      </c>
      <c r="W367" s="194">
        <v>4</v>
      </c>
      <c r="X367" s="175">
        <v>4</v>
      </c>
      <c r="Y367" s="67">
        <v>32</v>
      </c>
      <c r="Z367" s="195">
        <f t="shared" si="402"/>
        <v>8</v>
      </c>
      <c r="AA367" s="194">
        <v>5</v>
      </c>
      <c r="AB367" s="175">
        <v>3</v>
      </c>
      <c r="AC367" s="67">
        <v>28.5</v>
      </c>
      <c r="AD367" s="195">
        <f t="shared" si="403"/>
        <v>9.5</v>
      </c>
      <c r="AE367" s="194">
        <v>5</v>
      </c>
      <c r="AF367" s="175">
        <v>3</v>
      </c>
      <c r="AG367" s="67">
        <v>37</v>
      </c>
      <c r="AH367" s="195">
        <f t="shared" si="404"/>
        <v>12.333333333333334</v>
      </c>
      <c r="AI367" s="194">
        <v>5</v>
      </c>
      <c r="AJ367" s="175">
        <v>3</v>
      </c>
      <c r="AK367" s="67">
        <v>33</v>
      </c>
      <c r="AL367" s="195">
        <f t="shared" si="405"/>
        <v>11</v>
      </c>
      <c r="AM367" s="188">
        <v>5</v>
      </c>
      <c r="AN367" s="91">
        <v>3</v>
      </c>
      <c r="AO367" s="91">
        <v>28</v>
      </c>
      <c r="AP367" s="195">
        <f t="shared" si="406"/>
        <v>9.3333333333333339</v>
      </c>
      <c r="AQ367" s="188">
        <v>5</v>
      </c>
      <c r="AR367" s="91">
        <v>0</v>
      </c>
      <c r="AS367" s="91">
        <v>0</v>
      </c>
      <c r="AT367" s="195">
        <f t="shared" si="407"/>
        <v>0</v>
      </c>
      <c r="AU367" s="188">
        <v>5</v>
      </c>
      <c r="AV367" s="91">
        <v>4</v>
      </c>
      <c r="AW367" s="91">
        <v>18.5</v>
      </c>
      <c r="AX367" s="213">
        <f t="shared" si="408"/>
        <v>4.625</v>
      </c>
      <c r="AY367" s="304">
        <f t="shared" si="409"/>
        <v>15</v>
      </c>
      <c r="AZ367" s="305">
        <f t="shared" si="409"/>
        <v>4</v>
      </c>
      <c r="BA367" s="305">
        <f t="shared" si="409"/>
        <v>44</v>
      </c>
      <c r="BB367" s="317">
        <f t="shared" si="413"/>
        <v>11</v>
      </c>
      <c r="BC367" s="540">
        <f>SUM(C367,G367,K367,O367,S367,W367,AA367,AE367,AI367,AM367,AQ367,AU367)</f>
        <v>58</v>
      </c>
      <c r="BD367" s="541">
        <f>SUM(D367,H367,L367,P367,T367,X367,AB367,AF367,AJ367,AN367,AR367,AV367)</f>
        <v>30</v>
      </c>
      <c r="BE367" s="541">
        <f>SUM(E367,I367,M367,Q367,U367,Y367,AC367,AG367,AK367,AO367,AS367,AW367)</f>
        <v>266</v>
      </c>
      <c r="BF367" s="546">
        <f t="shared" si="414"/>
        <v>8.8666666666666671</v>
      </c>
    </row>
    <row r="368" spans="2:58" s="76" customFormat="1" ht="14.1" customHeight="1" outlineLevel="1">
      <c r="B368" s="270" t="s">
        <v>44</v>
      </c>
      <c r="C368" s="192">
        <f>SUM(C369:C371)</f>
        <v>16</v>
      </c>
      <c r="D368" s="177">
        <v>8</v>
      </c>
      <c r="E368" s="69">
        <f>SUM(E369:E371)</f>
        <v>51.5</v>
      </c>
      <c r="F368" s="193">
        <f t="shared" si="397"/>
        <v>6.4375</v>
      </c>
      <c r="G368" s="192">
        <f>SUM(G369:G370)</f>
        <v>16</v>
      </c>
      <c r="H368" s="177">
        <v>8</v>
      </c>
      <c r="I368" s="69">
        <f>SUM(I369:I370)</f>
        <v>70</v>
      </c>
      <c r="J368" s="193">
        <f t="shared" si="398"/>
        <v>8.75</v>
      </c>
      <c r="K368" s="192">
        <f>SUM(K369:K370)</f>
        <v>16</v>
      </c>
      <c r="L368" s="177">
        <v>8</v>
      </c>
      <c r="M368" s="69">
        <f>SUM(M369:M370)</f>
        <v>64</v>
      </c>
      <c r="N368" s="193">
        <f t="shared" si="399"/>
        <v>8</v>
      </c>
      <c r="O368" s="192">
        <f>SUM(O369:O371)</f>
        <v>17</v>
      </c>
      <c r="P368" s="177">
        <v>10</v>
      </c>
      <c r="Q368" s="69">
        <f>SUM(Q369:Q371)</f>
        <v>74.5</v>
      </c>
      <c r="R368" s="193">
        <f t="shared" si="400"/>
        <v>7.45</v>
      </c>
      <c r="S368" s="192">
        <f>SUM(S369:S371)</f>
        <v>18</v>
      </c>
      <c r="T368" s="177">
        <v>9</v>
      </c>
      <c r="U368" s="69">
        <f>SUM(U369:U371)</f>
        <v>69.53</v>
      </c>
      <c r="V368" s="193">
        <f t="shared" si="401"/>
        <v>7.7255555555555553</v>
      </c>
      <c r="W368" s="192">
        <f>SUM(W369:W371)</f>
        <v>17</v>
      </c>
      <c r="X368" s="177">
        <v>9</v>
      </c>
      <c r="Y368" s="69">
        <f>SUM(Y369:Y371)</f>
        <v>72.5</v>
      </c>
      <c r="Z368" s="193">
        <f t="shared" si="402"/>
        <v>8.0555555555555554</v>
      </c>
      <c r="AA368" s="192">
        <f>SUM(AA369:AA371)</f>
        <v>17</v>
      </c>
      <c r="AB368" s="177">
        <v>12</v>
      </c>
      <c r="AC368" s="69">
        <f>SUM(AC369:AC371)</f>
        <v>102.5</v>
      </c>
      <c r="AD368" s="193">
        <f t="shared" si="403"/>
        <v>8.5416666666666661</v>
      </c>
      <c r="AE368" s="192">
        <f>SUM(AE369:AE371)</f>
        <v>18</v>
      </c>
      <c r="AF368" s="177">
        <v>12</v>
      </c>
      <c r="AG368" s="69">
        <f>SUM(AG369:AG371)</f>
        <v>119</v>
      </c>
      <c r="AH368" s="193">
        <f t="shared" si="404"/>
        <v>9.9166666666666661</v>
      </c>
      <c r="AI368" s="192">
        <f>SUM(AI369:AI371)</f>
        <v>18</v>
      </c>
      <c r="AJ368" s="177">
        <v>11</v>
      </c>
      <c r="AK368" s="69">
        <f>SUM(AK369:AK371)</f>
        <v>108</v>
      </c>
      <c r="AL368" s="193">
        <f t="shared" si="405"/>
        <v>9.8181818181818183</v>
      </c>
      <c r="AM368" s="186">
        <f>SUM(AM369:AM371)</f>
        <v>18</v>
      </c>
      <c r="AN368" s="90">
        <v>10</v>
      </c>
      <c r="AO368" s="90">
        <f>SUM(AO369:AO371)</f>
        <v>68.5</v>
      </c>
      <c r="AP368" s="193">
        <f t="shared" si="406"/>
        <v>6.85</v>
      </c>
      <c r="AQ368" s="186">
        <f>SUM(AQ369:AQ371)</f>
        <v>18</v>
      </c>
      <c r="AR368" s="90">
        <f>SUM(AR369:AR371)</f>
        <v>9</v>
      </c>
      <c r="AS368" s="90">
        <f>SUM(AS369:AS371)</f>
        <v>35</v>
      </c>
      <c r="AT368" s="193">
        <f t="shared" si="407"/>
        <v>3.8888888888888888</v>
      </c>
      <c r="AU368" s="186">
        <f>SUM(AU369:AU371)</f>
        <v>18</v>
      </c>
      <c r="AV368" s="90">
        <f>SUM(AV369:AV371)</f>
        <v>7</v>
      </c>
      <c r="AW368" s="90">
        <f>SUM(AW369:AW371)</f>
        <v>38</v>
      </c>
      <c r="AX368" s="212">
        <f t="shared" si="408"/>
        <v>5.4285714285714288</v>
      </c>
      <c r="AY368" s="302">
        <f t="shared" si="409"/>
        <v>48</v>
      </c>
      <c r="AZ368" s="303">
        <f t="shared" si="409"/>
        <v>24</v>
      </c>
      <c r="BA368" s="303">
        <f t="shared" si="409"/>
        <v>185.5</v>
      </c>
      <c r="BB368" s="314">
        <f t="shared" si="413"/>
        <v>7.729166666666667</v>
      </c>
      <c r="BC368" s="537">
        <f>SUM(C368,G368,K368,O368,S368,W368,AA368,AE368,AI368,AM368,AQ368,AU368)</f>
        <v>207</v>
      </c>
      <c r="BD368" s="538">
        <f>SUM(D368,H368,L368,P368,T368,X368,AB368,AF368,AJ368,AN368,AR368,AV368)</f>
        <v>113</v>
      </c>
      <c r="BE368" s="538">
        <f>SUM(E368,I368,M368,Q368,U368,Y368,AC368,AG368,AK368,AO368,AS368,AW368)</f>
        <v>873.03</v>
      </c>
      <c r="BF368" s="539">
        <f t="shared" si="414"/>
        <v>7.725929203539823</v>
      </c>
    </row>
    <row r="369" spans="2:58" ht="14.1" customHeight="1" outlineLevel="1">
      <c r="B369" s="276" t="s">
        <v>150</v>
      </c>
      <c r="C369" s="194">
        <v>8</v>
      </c>
      <c r="D369" s="175">
        <v>2</v>
      </c>
      <c r="E369" s="67">
        <v>11.5</v>
      </c>
      <c r="F369" s="195">
        <f t="shared" si="397"/>
        <v>5.75</v>
      </c>
      <c r="G369" s="194">
        <v>8</v>
      </c>
      <c r="H369" s="175">
        <v>1</v>
      </c>
      <c r="I369" s="67">
        <v>12.5</v>
      </c>
      <c r="J369" s="195">
        <f t="shared" si="398"/>
        <v>12.5</v>
      </c>
      <c r="K369" s="194">
        <v>8</v>
      </c>
      <c r="L369" s="175">
        <v>1</v>
      </c>
      <c r="M369" s="67">
        <v>10</v>
      </c>
      <c r="N369" s="195">
        <f t="shared" si="399"/>
        <v>10</v>
      </c>
      <c r="O369" s="194">
        <v>8</v>
      </c>
      <c r="P369" s="175">
        <v>3</v>
      </c>
      <c r="Q369" s="67">
        <v>11.5</v>
      </c>
      <c r="R369" s="195">
        <f t="shared" si="400"/>
        <v>3.8333333333333335</v>
      </c>
      <c r="S369" s="194">
        <v>8</v>
      </c>
      <c r="T369" s="175">
        <v>1</v>
      </c>
      <c r="U369" s="67">
        <v>4.5</v>
      </c>
      <c r="V369" s="195">
        <f t="shared" si="401"/>
        <v>4.5</v>
      </c>
      <c r="W369" s="194">
        <v>8</v>
      </c>
      <c r="X369" s="175">
        <v>1</v>
      </c>
      <c r="Y369" s="67">
        <v>14.5</v>
      </c>
      <c r="Z369" s="195">
        <f t="shared" si="402"/>
        <v>14.5</v>
      </c>
      <c r="AA369" s="194">
        <v>8</v>
      </c>
      <c r="AB369" s="175">
        <v>4</v>
      </c>
      <c r="AC369" s="67">
        <v>26</v>
      </c>
      <c r="AD369" s="195">
        <f t="shared" si="403"/>
        <v>6.5</v>
      </c>
      <c r="AE369" s="194">
        <v>8</v>
      </c>
      <c r="AF369" s="175">
        <v>4</v>
      </c>
      <c r="AG369" s="67">
        <v>24</v>
      </c>
      <c r="AH369" s="195">
        <f t="shared" si="404"/>
        <v>6</v>
      </c>
      <c r="AI369" s="194">
        <v>8</v>
      </c>
      <c r="AJ369" s="175">
        <v>3</v>
      </c>
      <c r="AK369" s="67">
        <v>12</v>
      </c>
      <c r="AL369" s="195">
        <f t="shared" si="405"/>
        <v>4</v>
      </c>
      <c r="AM369" s="188">
        <v>8</v>
      </c>
      <c r="AN369" s="91">
        <v>2</v>
      </c>
      <c r="AO369" s="91">
        <v>10.5</v>
      </c>
      <c r="AP369" s="195">
        <f t="shared" si="406"/>
        <v>5.25</v>
      </c>
      <c r="AQ369" s="188">
        <v>8</v>
      </c>
      <c r="AR369" s="91">
        <v>2</v>
      </c>
      <c r="AS369" s="91">
        <v>8</v>
      </c>
      <c r="AT369" s="195">
        <f t="shared" si="407"/>
        <v>4</v>
      </c>
      <c r="AU369" s="188">
        <v>8</v>
      </c>
      <c r="AV369" s="91">
        <v>0</v>
      </c>
      <c r="AW369" s="91">
        <v>0</v>
      </c>
      <c r="AX369" s="213">
        <f t="shared" si="408"/>
        <v>0</v>
      </c>
      <c r="AY369" s="304">
        <f t="shared" si="409"/>
        <v>24</v>
      </c>
      <c r="AZ369" s="305">
        <f t="shared" si="409"/>
        <v>4</v>
      </c>
      <c r="BA369" s="305">
        <f t="shared" si="409"/>
        <v>34</v>
      </c>
      <c r="BB369" s="317">
        <f t="shared" si="413"/>
        <v>8.5</v>
      </c>
      <c r="BC369" s="540">
        <f>SUM(C369,G369,K369,O369,S369,W369,AA369,AE369,AI369,AM369,AQ369,AU369)</f>
        <v>96</v>
      </c>
      <c r="BD369" s="541">
        <f>SUM(D369,H369,L369,P369,T369,X369,AB369,AF369,AJ369,AN369,AR369,AV369)</f>
        <v>24</v>
      </c>
      <c r="BE369" s="541">
        <f>SUM(E369,I369,M369,Q369,U369,Y369,AC369,AG369,AK369,AO369,AS369,AW369)</f>
        <v>145</v>
      </c>
      <c r="BF369" s="546">
        <f t="shared" si="414"/>
        <v>6.041666666666667</v>
      </c>
    </row>
    <row r="370" spans="2:58" ht="14.1" customHeight="1" outlineLevel="1">
      <c r="B370" s="276" t="s">
        <v>155</v>
      </c>
      <c r="C370" s="194">
        <v>8</v>
      </c>
      <c r="D370" s="175">
        <v>6</v>
      </c>
      <c r="E370" s="67">
        <v>40</v>
      </c>
      <c r="F370" s="195">
        <f t="shared" si="397"/>
        <v>6.666666666666667</v>
      </c>
      <c r="G370" s="194">
        <v>8</v>
      </c>
      <c r="H370" s="175">
        <v>7</v>
      </c>
      <c r="I370" s="67">
        <v>57.5</v>
      </c>
      <c r="J370" s="195">
        <f t="shared" si="398"/>
        <v>8.2142857142857135</v>
      </c>
      <c r="K370" s="194">
        <v>8</v>
      </c>
      <c r="L370" s="175">
        <v>7</v>
      </c>
      <c r="M370" s="67">
        <v>54</v>
      </c>
      <c r="N370" s="195">
        <f t="shared" si="399"/>
        <v>7.7142857142857144</v>
      </c>
      <c r="O370" s="194">
        <v>8</v>
      </c>
      <c r="P370" s="175">
        <v>7</v>
      </c>
      <c r="Q370" s="67">
        <v>63</v>
      </c>
      <c r="R370" s="195">
        <f t="shared" si="400"/>
        <v>9</v>
      </c>
      <c r="S370" s="194">
        <v>9</v>
      </c>
      <c r="T370" s="175">
        <v>8</v>
      </c>
      <c r="U370" s="67">
        <v>65.03</v>
      </c>
      <c r="V370" s="195">
        <f t="shared" si="401"/>
        <v>8.1287500000000001</v>
      </c>
      <c r="W370" s="194">
        <v>8</v>
      </c>
      <c r="X370" s="175">
        <v>7</v>
      </c>
      <c r="Y370" s="67">
        <v>54</v>
      </c>
      <c r="Z370" s="195">
        <f t="shared" si="402"/>
        <v>7.7142857142857144</v>
      </c>
      <c r="AA370" s="194">
        <v>8</v>
      </c>
      <c r="AB370" s="175">
        <v>7</v>
      </c>
      <c r="AC370" s="67">
        <v>69.5</v>
      </c>
      <c r="AD370" s="195">
        <f t="shared" si="403"/>
        <v>9.9285714285714288</v>
      </c>
      <c r="AE370" s="194">
        <v>9</v>
      </c>
      <c r="AF370" s="175">
        <v>7</v>
      </c>
      <c r="AG370" s="67">
        <v>88.5</v>
      </c>
      <c r="AH370" s="195">
        <f t="shared" si="404"/>
        <v>12.642857142857142</v>
      </c>
      <c r="AI370" s="194">
        <v>9</v>
      </c>
      <c r="AJ370" s="175">
        <v>7</v>
      </c>
      <c r="AK370" s="67">
        <v>89</v>
      </c>
      <c r="AL370" s="195">
        <f t="shared" si="405"/>
        <v>12.714285714285714</v>
      </c>
      <c r="AM370" s="188">
        <v>9</v>
      </c>
      <c r="AN370" s="91">
        <v>7</v>
      </c>
      <c r="AO370" s="91">
        <v>55</v>
      </c>
      <c r="AP370" s="195">
        <f t="shared" si="406"/>
        <v>7.8571428571428568</v>
      </c>
      <c r="AQ370" s="188">
        <v>9</v>
      </c>
      <c r="AR370" s="91">
        <v>7</v>
      </c>
      <c r="AS370" s="91">
        <v>27</v>
      </c>
      <c r="AT370" s="195">
        <f t="shared" si="407"/>
        <v>3.8571428571428572</v>
      </c>
      <c r="AU370" s="188">
        <v>9</v>
      </c>
      <c r="AV370" s="91">
        <v>7</v>
      </c>
      <c r="AW370" s="91">
        <v>38</v>
      </c>
      <c r="AX370" s="213">
        <f t="shared" si="408"/>
        <v>5.4285714285714288</v>
      </c>
      <c r="AY370" s="304">
        <f t="shared" si="409"/>
        <v>24</v>
      </c>
      <c r="AZ370" s="305">
        <f t="shared" si="409"/>
        <v>20</v>
      </c>
      <c r="BA370" s="305">
        <f t="shared" si="409"/>
        <v>151.5</v>
      </c>
      <c r="BB370" s="317">
        <f t="shared" si="413"/>
        <v>7.5750000000000002</v>
      </c>
      <c r="BC370" s="540">
        <f>SUM(C370,G370,K370,O370,S370,W370,AA370,AE370,AI370,AM370,AQ370,AU370)</f>
        <v>102</v>
      </c>
      <c r="BD370" s="541">
        <f>SUM(D370,H370,L370,P370,T370,X370,AB370,AF370,AJ370,AN370,AR370,AV370)</f>
        <v>84</v>
      </c>
      <c r="BE370" s="541">
        <f>SUM(E370,I370,M370,Q370,U370,Y370,AC370,AG370,AK370,AO370,AS370,AW370)</f>
        <v>700.53</v>
      </c>
      <c r="BF370" s="546">
        <f t="shared" si="414"/>
        <v>8.3396428571428576</v>
      </c>
    </row>
    <row r="371" spans="2:58" ht="14.1" customHeight="1" outlineLevel="1">
      <c r="B371" s="276" t="s">
        <v>188</v>
      </c>
      <c r="C371" s="194">
        <v>0</v>
      </c>
      <c r="D371" s="175">
        <v>0</v>
      </c>
      <c r="E371" s="67">
        <v>0</v>
      </c>
      <c r="F371" s="195">
        <f t="shared" si="397"/>
        <v>0</v>
      </c>
      <c r="G371" s="194">
        <v>0</v>
      </c>
      <c r="H371" s="175">
        <v>0</v>
      </c>
      <c r="I371" s="67">
        <v>0</v>
      </c>
      <c r="J371" s="195">
        <f t="shared" si="398"/>
        <v>0</v>
      </c>
      <c r="K371" s="194">
        <v>0</v>
      </c>
      <c r="L371" s="175">
        <v>0</v>
      </c>
      <c r="M371" s="67">
        <v>0</v>
      </c>
      <c r="N371" s="195">
        <f t="shared" si="399"/>
        <v>0</v>
      </c>
      <c r="O371" s="194">
        <v>1</v>
      </c>
      <c r="P371" s="175">
        <v>0</v>
      </c>
      <c r="Q371" s="67">
        <v>0</v>
      </c>
      <c r="R371" s="195">
        <f t="shared" si="400"/>
        <v>0</v>
      </c>
      <c r="S371" s="194">
        <v>1</v>
      </c>
      <c r="T371" s="175">
        <v>0</v>
      </c>
      <c r="U371" s="67">
        <v>0</v>
      </c>
      <c r="V371" s="195">
        <f t="shared" si="401"/>
        <v>0</v>
      </c>
      <c r="W371" s="194">
        <v>1</v>
      </c>
      <c r="X371" s="175">
        <v>1</v>
      </c>
      <c r="Y371" s="67">
        <v>4</v>
      </c>
      <c r="Z371" s="195">
        <f t="shared" si="402"/>
        <v>4</v>
      </c>
      <c r="AA371" s="194">
        <v>1</v>
      </c>
      <c r="AB371" s="175">
        <v>1</v>
      </c>
      <c r="AC371" s="67">
        <v>7</v>
      </c>
      <c r="AD371" s="195">
        <f t="shared" si="403"/>
        <v>7</v>
      </c>
      <c r="AE371" s="194">
        <v>1</v>
      </c>
      <c r="AF371" s="175">
        <v>1</v>
      </c>
      <c r="AG371" s="67">
        <v>6.5</v>
      </c>
      <c r="AH371" s="195">
        <f t="shared" si="404"/>
        <v>6.5</v>
      </c>
      <c r="AI371" s="194">
        <v>1</v>
      </c>
      <c r="AJ371" s="175">
        <v>1</v>
      </c>
      <c r="AK371" s="67">
        <v>7</v>
      </c>
      <c r="AL371" s="195">
        <f t="shared" si="405"/>
        <v>7</v>
      </c>
      <c r="AM371" s="188">
        <v>1</v>
      </c>
      <c r="AN371" s="91">
        <v>1</v>
      </c>
      <c r="AO371" s="91">
        <v>3</v>
      </c>
      <c r="AP371" s="195">
        <f t="shared" si="406"/>
        <v>3</v>
      </c>
      <c r="AQ371" s="188">
        <v>1</v>
      </c>
      <c r="AR371" s="91">
        <v>0</v>
      </c>
      <c r="AS371" s="91">
        <v>0</v>
      </c>
      <c r="AT371" s="195">
        <f t="shared" si="407"/>
        <v>0</v>
      </c>
      <c r="AU371" s="188">
        <v>1</v>
      </c>
      <c r="AV371" s="91">
        <v>0</v>
      </c>
      <c r="AW371" s="91">
        <v>0</v>
      </c>
      <c r="AX371" s="213">
        <f t="shared" si="408"/>
        <v>0</v>
      </c>
      <c r="AY371" s="304">
        <f t="shared" si="409"/>
        <v>0</v>
      </c>
      <c r="AZ371" s="305">
        <f t="shared" si="409"/>
        <v>0</v>
      </c>
      <c r="BA371" s="305">
        <f t="shared" si="409"/>
        <v>0</v>
      </c>
      <c r="BB371" s="317">
        <f t="shared" si="413"/>
        <v>0</v>
      </c>
      <c r="BC371" s="540">
        <f>SUM(C371,G371,K371,O371,S371,W371,AA371,AE371,AI371,AM371,AQ371,AU371)</f>
        <v>9</v>
      </c>
      <c r="BD371" s="541">
        <f>SUM(D371,H371,L371,P371,T371,X371,AB371,AF371,AJ371,AN371,AR371,AV371)</f>
        <v>5</v>
      </c>
      <c r="BE371" s="541">
        <f>SUM(E371,I371,M371,Q371,U371,Y371,AC371,AG371,AK371,AO371,AS371,AW371)</f>
        <v>27.5</v>
      </c>
      <c r="BF371" s="546">
        <f t="shared" si="414"/>
        <v>5.5</v>
      </c>
    </row>
    <row r="372" spans="2:58" s="76" customFormat="1" ht="14.1" customHeight="1" outlineLevel="1">
      <c r="B372" s="270" t="s">
        <v>48</v>
      </c>
      <c r="C372" s="186">
        <f>SUM(C373:C374)</f>
        <v>2</v>
      </c>
      <c r="D372" s="174">
        <v>1</v>
      </c>
      <c r="E372" s="90">
        <f>SUM(E373:E374)</f>
        <v>7</v>
      </c>
      <c r="F372" s="187">
        <f t="shared" si="397"/>
        <v>7</v>
      </c>
      <c r="G372" s="186">
        <f>SUM(G373:G374)</f>
        <v>2</v>
      </c>
      <c r="H372" s="174">
        <v>1</v>
      </c>
      <c r="I372" s="90">
        <f>SUM(I373:I374)</f>
        <v>12</v>
      </c>
      <c r="J372" s="187">
        <f t="shared" si="398"/>
        <v>12</v>
      </c>
      <c r="K372" s="186">
        <f>SUM(K373:K374)</f>
        <v>2</v>
      </c>
      <c r="L372" s="174">
        <v>1</v>
      </c>
      <c r="M372" s="90">
        <f>SUM(M373:M374)</f>
        <v>13</v>
      </c>
      <c r="N372" s="187">
        <f t="shared" si="399"/>
        <v>13</v>
      </c>
      <c r="O372" s="186">
        <f>SUM(O373:O374)</f>
        <v>3</v>
      </c>
      <c r="P372" s="174">
        <v>2</v>
      </c>
      <c r="Q372" s="90">
        <f>SUM(Q373:Q374)</f>
        <v>40.5</v>
      </c>
      <c r="R372" s="187">
        <f t="shared" si="400"/>
        <v>20.25</v>
      </c>
      <c r="S372" s="186">
        <f>SUM(S373:S374)</f>
        <v>3</v>
      </c>
      <c r="T372" s="174">
        <v>2</v>
      </c>
      <c r="U372" s="90">
        <f>SUM(U373:U374)</f>
        <v>35.5</v>
      </c>
      <c r="V372" s="187">
        <f t="shared" si="401"/>
        <v>17.75</v>
      </c>
      <c r="W372" s="186">
        <f>SUM(W373:W374)</f>
        <v>3</v>
      </c>
      <c r="X372" s="174">
        <v>2</v>
      </c>
      <c r="Y372" s="90">
        <f>SUM(Y373:Y374)</f>
        <v>18</v>
      </c>
      <c r="Z372" s="187">
        <f t="shared" si="402"/>
        <v>9</v>
      </c>
      <c r="AA372" s="186">
        <f>SUM(AA373:AA374)</f>
        <v>3</v>
      </c>
      <c r="AB372" s="174">
        <v>2</v>
      </c>
      <c r="AC372" s="90">
        <f>SUM(AC373:AC374)</f>
        <v>12</v>
      </c>
      <c r="AD372" s="187">
        <f t="shared" si="403"/>
        <v>6</v>
      </c>
      <c r="AE372" s="186">
        <f>SUM(AE373:AE374)</f>
        <v>3</v>
      </c>
      <c r="AF372" s="174">
        <v>1</v>
      </c>
      <c r="AG372" s="90">
        <f>SUM(AG373:AG374)</f>
        <v>11.5</v>
      </c>
      <c r="AH372" s="187">
        <f t="shared" si="404"/>
        <v>11.5</v>
      </c>
      <c r="AI372" s="186">
        <f>SUM(AI373:AI374)</f>
        <v>3</v>
      </c>
      <c r="AJ372" s="174">
        <v>2</v>
      </c>
      <c r="AK372" s="90">
        <f>SUM(AK373:AK374)</f>
        <v>19</v>
      </c>
      <c r="AL372" s="187">
        <f t="shared" si="405"/>
        <v>9.5</v>
      </c>
      <c r="AM372" s="186">
        <f>SUM(AM373:AM374)</f>
        <v>3</v>
      </c>
      <c r="AN372" s="90">
        <v>2</v>
      </c>
      <c r="AO372" s="90">
        <f>SUM(AO373:AO374)</f>
        <v>17.5</v>
      </c>
      <c r="AP372" s="187">
        <f t="shared" si="406"/>
        <v>8.75</v>
      </c>
      <c r="AQ372" s="186">
        <f>SUM(AQ373:AQ374)</f>
        <v>3</v>
      </c>
      <c r="AR372" s="90">
        <f>SUM(AR373:AR374)</f>
        <v>2</v>
      </c>
      <c r="AS372" s="90">
        <f>SUM(AS373:AS374)</f>
        <v>5</v>
      </c>
      <c r="AT372" s="187">
        <f t="shared" si="407"/>
        <v>2.5</v>
      </c>
      <c r="AU372" s="186">
        <f>SUM(AU373:AU374)</f>
        <v>3</v>
      </c>
      <c r="AV372" s="90">
        <f>SUM(AV373:AV374)</f>
        <v>2</v>
      </c>
      <c r="AW372" s="90">
        <f>SUM(AW373:AW374)</f>
        <v>12</v>
      </c>
      <c r="AX372" s="209">
        <f t="shared" si="408"/>
        <v>6</v>
      </c>
      <c r="AY372" s="302">
        <f t="shared" si="409"/>
        <v>6</v>
      </c>
      <c r="AZ372" s="303">
        <f t="shared" si="409"/>
        <v>3</v>
      </c>
      <c r="BA372" s="303">
        <f t="shared" si="409"/>
        <v>32</v>
      </c>
      <c r="BB372" s="314">
        <f t="shared" si="413"/>
        <v>10.666666666666666</v>
      </c>
      <c r="BC372" s="537">
        <f>SUM(C372,G372,K372,O372,S372,W372,AA372,AE372,AI372,AM372,AQ372,AU372)</f>
        <v>33</v>
      </c>
      <c r="BD372" s="538">
        <f>SUM(D372,H372,L372,P372,T372,X372,AB372,AF372,AJ372,AN372,AR372,AV372)</f>
        <v>20</v>
      </c>
      <c r="BE372" s="538">
        <f>SUM(E372,I372,M372,Q372,U372,Y372,AC372,AG372,AK372,AO372,AS372,AW372)</f>
        <v>203</v>
      </c>
      <c r="BF372" s="539">
        <f t="shared" si="414"/>
        <v>10.15</v>
      </c>
    </row>
    <row r="373" spans="2:58" ht="14.1" customHeight="1" outlineLevel="1">
      <c r="B373" s="276" t="s">
        <v>168</v>
      </c>
      <c r="C373" s="194">
        <v>1</v>
      </c>
      <c r="D373" s="175">
        <v>1</v>
      </c>
      <c r="E373" s="67">
        <v>7</v>
      </c>
      <c r="F373" s="195">
        <f t="shared" si="397"/>
        <v>7</v>
      </c>
      <c r="G373" s="194">
        <v>1</v>
      </c>
      <c r="H373" s="175">
        <v>1</v>
      </c>
      <c r="I373" s="67">
        <v>12</v>
      </c>
      <c r="J373" s="195">
        <f t="shared" si="398"/>
        <v>12</v>
      </c>
      <c r="K373" s="194">
        <v>1</v>
      </c>
      <c r="L373" s="175">
        <v>1</v>
      </c>
      <c r="M373" s="67">
        <v>13</v>
      </c>
      <c r="N373" s="195">
        <f t="shared" si="399"/>
        <v>13</v>
      </c>
      <c r="O373" s="194">
        <v>2</v>
      </c>
      <c r="P373" s="175">
        <v>2</v>
      </c>
      <c r="Q373" s="67">
        <v>40.5</v>
      </c>
      <c r="R373" s="195">
        <f t="shared" si="400"/>
        <v>20.25</v>
      </c>
      <c r="S373" s="194">
        <v>2</v>
      </c>
      <c r="T373" s="175">
        <v>2</v>
      </c>
      <c r="U373" s="67">
        <v>35.5</v>
      </c>
      <c r="V373" s="195">
        <f t="shared" si="401"/>
        <v>17.75</v>
      </c>
      <c r="W373" s="194">
        <v>2</v>
      </c>
      <c r="X373" s="175">
        <v>2</v>
      </c>
      <c r="Y373" s="67">
        <v>18</v>
      </c>
      <c r="Z373" s="195">
        <f t="shared" si="402"/>
        <v>9</v>
      </c>
      <c r="AA373" s="194">
        <v>2</v>
      </c>
      <c r="AB373" s="175">
        <v>2</v>
      </c>
      <c r="AC373" s="67">
        <v>12</v>
      </c>
      <c r="AD373" s="195">
        <f t="shared" si="403"/>
        <v>6</v>
      </c>
      <c r="AE373" s="194">
        <v>2</v>
      </c>
      <c r="AF373" s="175">
        <v>1</v>
      </c>
      <c r="AG373" s="67">
        <v>11.5</v>
      </c>
      <c r="AH373" s="195">
        <f t="shared" si="404"/>
        <v>11.5</v>
      </c>
      <c r="AI373" s="194">
        <v>2</v>
      </c>
      <c r="AJ373" s="175">
        <v>2</v>
      </c>
      <c r="AK373" s="67">
        <v>19</v>
      </c>
      <c r="AL373" s="195">
        <f t="shared" si="405"/>
        <v>9.5</v>
      </c>
      <c r="AM373" s="188">
        <v>2</v>
      </c>
      <c r="AN373" s="91">
        <v>1</v>
      </c>
      <c r="AO373" s="91">
        <v>14.5</v>
      </c>
      <c r="AP373" s="195">
        <f t="shared" si="406"/>
        <v>14.5</v>
      </c>
      <c r="AQ373" s="188">
        <v>2</v>
      </c>
      <c r="AR373" s="91">
        <v>2</v>
      </c>
      <c r="AS373" s="91">
        <v>5</v>
      </c>
      <c r="AT373" s="195">
        <f t="shared" si="407"/>
        <v>2.5</v>
      </c>
      <c r="AU373" s="188">
        <v>2</v>
      </c>
      <c r="AV373" s="91">
        <v>1</v>
      </c>
      <c r="AW373" s="91">
        <v>10.5</v>
      </c>
      <c r="AX373" s="213">
        <f t="shared" si="408"/>
        <v>10.5</v>
      </c>
      <c r="AY373" s="304">
        <f t="shared" si="409"/>
        <v>3</v>
      </c>
      <c r="AZ373" s="305">
        <f t="shared" si="409"/>
        <v>3</v>
      </c>
      <c r="BA373" s="305">
        <f t="shared" si="409"/>
        <v>32</v>
      </c>
      <c r="BB373" s="317">
        <f t="shared" si="413"/>
        <v>10.666666666666666</v>
      </c>
      <c r="BC373" s="540">
        <f>SUM(C373,G373,K373,O373,S373,W373,AA373,AE373,AI373,AM373,AQ373,AU373)</f>
        <v>21</v>
      </c>
      <c r="BD373" s="541">
        <f>SUM(D373,H373,L373,P373,T373,X373,AB373,AF373,AJ373,AN373,AR373,AV373)</f>
        <v>18</v>
      </c>
      <c r="BE373" s="541">
        <f>SUM(E373,I373,M373,Q373,U373,Y373,AC373,AG373,AK373,AO373,AS373,AW373)</f>
        <v>198.5</v>
      </c>
      <c r="BF373" s="546">
        <f t="shared" si="414"/>
        <v>11.027777777777779</v>
      </c>
    </row>
    <row r="374" spans="2:58" ht="14.1" customHeight="1" outlineLevel="1">
      <c r="B374" s="276" t="s">
        <v>151</v>
      </c>
      <c r="C374" s="194">
        <v>1</v>
      </c>
      <c r="D374" s="175">
        <v>0</v>
      </c>
      <c r="E374" s="67">
        <v>0</v>
      </c>
      <c r="F374" s="195">
        <f t="shared" si="397"/>
        <v>0</v>
      </c>
      <c r="G374" s="194">
        <v>1</v>
      </c>
      <c r="H374" s="175">
        <v>0</v>
      </c>
      <c r="I374" s="67">
        <v>0</v>
      </c>
      <c r="J374" s="195">
        <f t="shared" si="398"/>
        <v>0</v>
      </c>
      <c r="K374" s="194">
        <v>1</v>
      </c>
      <c r="L374" s="175">
        <v>0</v>
      </c>
      <c r="M374" s="67">
        <v>0</v>
      </c>
      <c r="N374" s="195">
        <f t="shared" si="399"/>
        <v>0</v>
      </c>
      <c r="O374" s="194">
        <v>1</v>
      </c>
      <c r="P374" s="175">
        <v>0</v>
      </c>
      <c r="Q374" s="67">
        <v>0</v>
      </c>
      <c r="R374" s="195">
        <f t="shared" si="400"/>
        <v>0</v>
      </c>
      <c r="S374" s="194">
        <v>1</v>
      </c>
      <c r="T374" s="175">
        <v>0</v>
      </c>
      <c r="U374" s="67">
        <v>0</v>
      </c>
      <c r="V374" s="195">
        <f t="shared" si="401"/>
        <v>0</v>
      </c>
      <c r="W374" s="194">
        <v>1</v>
      </c>
      <c r="X374" s="175">
        <v>0</v>
      </c>
      <c r="Y374" s="67">
        <v>0</v>
      </c>
      <c r="Z374" s="195">
        <f t="shared" si="402"/>
        <v>0</v>
      </c>
      <c r="AA374" s="194">
        <v>1</v>
      </c>
      <c r="AB374" s="175">
        <v>0</v>
      </c>
      <c r="AC374" s="67">
        <v>0</v>
      </c>
      <c r="AD374" s="195">
        <f t="shared" si="403"/>
        <v>0</v>
      </c>
      <c r="AE374" s="194">
        <v>1</v>
      </c>
      <c r="AF374" s="175">
        <v>0</v>
      </c>
      <c r="AG374" s="67">
        <v>0</v>
      </c>
      <c r="AH374" s="195">
        <f t="shared" si="404"/>
        <v>0</v>
      </c>
      <c r="AI374" s="194">
        <v>1</v>
      </c>
      <c r="AJ374" s="175">
        <v>0</v>
      </c>
      <c r="AK374" s="67">
        <v>0</v>
      </c>
      <c r="AL374" s="195">
        <f t="shared" si="405"/>
        <v>0</v>
      </c>
      <c r="AM374" s="188">
        <v>1</v>
      </c>
      <c r="AN374" s="91">
        <v>1</v>
      </c>
      <c r="AO374" s="91">
        <v>3</v>
      </c>
      <c r="AP374" s="195">
        <f t="shared" si="406"/>
        <v>3</v>
      </c>
      <c r="AQ374" s="188">
        <v>1</v>
      </c>
      <c r="AR374" s="91">
        <v>0</v>
      </c>
      <c r="AS374" s="91">
        <v>0</v>
      </c>
      <c r="AT374" s="195">
        <f t="shared" si="407"/>
        <v>0</v>
      </c>
      <c r="AU374" s="188">
        <v>1</v>
      </c>
      <c r="AV374" s="91">
        <v>1</v>
      </c>
      <c r="AW374" s="91">
        <v>1.5</v>
      </c>
      <c r="AX374" s="213">
        <f t="shared" si="408"/>
        <v>1.5</v>
      </c>
      <c r="AY374" s="304">
        <f t="shared" si="409"/>
        <v>3</v>
      </c>
      <c r="AZ374" s="305">
        <f t="shared" si="409"/>
        <v>0</v>
      </c>
      <c r="BA374" s="305">
        <f t="shared" si="409"/>
        <v>0</v>
      </c>
      <c r="BB374" s="317">
        <f t="shared" si="413"/>
        <v>0</v>
      </c>
      <c r="BC374" s="540">
        <f>SUM(C374,G374,K374,O374,S374,W374,AA374,AE374,AI374,AM374,AQ374,AU374)</f>
        <v>12</v>
      </c>
      <c r="BD374" s="541">
        <f>SUM(D374,H374,L374,P374,T374,X374,AB374,AF374,AJ374,AN374,AR374,AV374)</f>
        <v>2</v>
      </c>
      <c r="BE374" s="541">
        <f>SUM(E374,I374,M374,Q374,U374,Y374,AC374,AG374,AK374,AO374,AS374,AW374)</f>
        <v>4.5</v>
      </c>
      <c r="BF374" s="546">
        <f t="shared" si="414"/>
        <v>2.25</v>
      </c>
    </row>
    <row r="375" spans="2:58" s="76" customFormat="1" ht="14.1" customHeight="1" outlineLevel="1">
      <c r="B375" s="270" t="s">
        <v>47</v>
      </c>
      <c r="C375" s="186">
        <f>SUM(C376:C377)</f>
        <v>5</v>
      </c>
      <c r="D375" s="174">
        <v>4</v>
      </c>
      <c r="E375" s="90">
        <f>SUM(E376:E377)</f>
        <v>42</v>
      </c>
      <c r="F375" s="187">
        <f t="shared" si="397"/>
        <v>10.5</v>
      </c>
      <c r="G375" s="186">
        <f>SUM(G376:G377)</f>
        <v>5</v>
      </c>
      <c r="H375" s="174">
        <v>3</v>
      </c>
      <c r="I375" s="90">
        <f>SUM(I376:I377)</f>
        <v>28</v>
      </c>
      <c r="J375" s="187">
        <f t="shared" si="398"/>
        <v>9.3333333333333339</v>
      </c>
      <c r="K375" s="186">
        <f>SUM(K376:K377)</f>
        <v>5</v>
      </c>
      <c r="L375" s="174">
        <v>3</v>
      </c>
      <c r="M375" s="90">
        <f>SUM(M376:M377)</f>
        <v>36</v>
      </c>
      <c r="N375" s="187">
        <f t="shared" si="399"/>
        <v>12</v>
      </c>
      <c r="O375" s="186">
        <f>SUM(O376:O377)</f>
        <v>5</v>
      </c>
      <c r="P375" s="174">
        <v>4</v>
      </c>
      <c r="Q375" s="90">
        <f>SUM(Q376:Q377)</f>
        <v>29</v>
      </c>
      <c r="R375" s="187">
        <f t="shared" si="400"/>
        <v>7.25</v>
      </c>
      <c r="S375" s="186">
        <f>SUM(S376:S377)</f>
        <v>5</v>
      </c>
      <c r="T375" s="174">
        <v>4</v>
      </c>
      <c r="U375" s="90">
        <f>SUM(U376:U377)</f>
        <v>37.5</v>
      </c>
      <c r="V375" s="187">
        <f t="shared" si="401"/>
        <v>9.375</v>
      </c>
      <c r="W375" s="186">
        <f>SUM(W376:W377)</f>
        <v>5</v>
      </c>
      <c r="X375" s="174">
        <v>4</v>
      </c>
      <c r="Y375" s="90">
        <f>SUM(Y376:Y377)</f>
        <v>27</v>
      </c>
      <c r="Z375" s="187">
        <f t="shared" si="402"/>
        <v>6.75</v>
      </c>
      <c r="AA375" s="186">
        <f>SUM(AA376:AA377)</f>
        <v>5</v>
      </c>
      <c r="AB375" s="174">
        <v>4</v>
      </c>
      <c r="AC375" s="90">
        <f>SUM(AC376:AC377)</f>
        <v>37.5</v>
      </c>
      <c r="AD375" s="187">
        <f t="shared" si="403"/>
        <v>9.375</v>
      </c>
      <c r="AE375" s="186">
        <f>SUM(AE376:AE377)</f>
        <v>5</v>
      </c>
      <c r="AF375" s="174">
        <v>4</v>
      </c>
      <c r="AG375" s="90">
        <f>SUM(AG376:AG377)</f>
        <v>72</v>
      </c>
      <c r="AH375" s="187">
        <f t="shared" si="404"/>
        <v>18</v>
      </c>
      <c r="AI375" s="186">
        <f>SUM(AI376:AI377)</f>
        <v>5</v>
      </c>
      <c r="AJ375" s="174">
        <v>4</v>
      </c>
      <c r="AK375" s="90">
        <f>SUM(AK376:AK377)</f>
        <v>45</v>
      </c>
      <c r="AL375" s="187">
        <f t="shared" si="405"/>
        <v>11.25</v>
      </c>
      <c r="AM375" s="186">
        <f>SUM(AM376:AM377)</f>
        <v>5</v>
      </c>
      <c r="AN375" s="90">
        <v>2</v>
      </c>
      <c r="AO375" s="90">
        <f>SUM(AO376:AO377)</f>
        <v>53.5</v>
      </c>
      <c r="AP375" s="187">
        <f t="shared" si="406"/>
        <v>26.75</v>
      </c>
      <c r="AQ375" s="186">
        <f>SUM(AQ376:AQ377)</f>
        <v>5</v>
      </c>
      <c r="AR375" s="90">
        <f>SUM(AR376:AR377)</f>
        <v>3</v>
      </c>
      <c r="AS375" s="90">
        <f>SUM(AS376:AS377)</f>
        <v>26.5</v>
      </c>
      <c r="AT375" s="187">
        <f t="shared" si="407"/>
        <v>8.8333333333333339</v>
      </c>
      <c r="AU375" s="186">
        <f>SUM(AU376:AU377)</f>
        <v>5</v>
      </c>
      <c r="AV375" s="90">
        <f>SUM(AV376:AV377)</f>
        <v>2</v>
      </c>
      <c r="AW375" s="90">
        <f>SUM(AW376:AW377)</f>
        <v>23.5</v>
      </c>
      <c r="AX375" s="209">
        <f t="shared" si="408"/>
        <v>11.75</v>
      </c>
      <c r="AY375" s="302">
        <f t="shared" si="409"/>
        <v>15</v>
      </c>
      <c r="AZ375" s="303">
        <f t="shared" si="409"/>
        <v>10</v>
      </c>
      <c r="BA375" s="303">
        <f t="shared" si="409"/>
        <v>106</v>
      </c>
      <c r="BB375" s="314">
        <f t="shared" si="413"/>
        <v>10.6</v>
      </c>
      <c r="BC375" s="537">
        <f>SUM(C375,G375,K375,O375,S375,W375,AA375,AE375,AI375,AM375,AQ375,AU375)</f>
        <v>60</v>
      </c>
      <c r="BD375" s="538">
        <f>SUM(D375,H375,L375,P375,T375,X375,AB375,AF375,AJ375,AN375,AR375,AV375)</f>
        <v>41</v>
      </c>
      <c r="BE375" s="538">
        <f>SUM(E375,I375,M375,Q375,U375,Y375,AC375,AG375,AK375,AO375,AS375,AW375)</f>
        <v>457.5</v>
      </c>
      <c r="BF375" s="539">
        <f t="shared" si="414"/>
        <v>11.158536585365853</v>
      </c>
    </row>
    <row r="376" spans="2:58" ht="14.1" customHeight="1" outlineLevel="1">
      <c r="B376" s="274" t="s">
        <v>140</v>
      </c>
      <c r="C376" s="194">
        <v>2</v>
      </c>
      <c r="D376" s="175">
        <v>2</v>
      </c>
      <c r="E376" s="67">
        <v>36.5</v>
      </c>
      <c r="F376" s="195">
        <f t="shared" si="397"/>
        <v>18.25</v>
      </c>
      <c r="G376" s="194">
        <v>2</v>
      </c>
      <c r="H376" s="175">
        <v>2</v>
      </c>
      <c r="I376" s="67">
        <v>25</v>
      </c>
      <c r="J376" s="195">
        <f t="shared" si="398"/>
        <v>12.5</v>
      </c>
      <c r="K376" s="194">
        <v>2</v>
      </c>
      <c r="L376" s="175">
        <v>2</v>
      </c>
      <c r="M376" s="67">
        <v>24</v>
      </c>
      <c r="N376" s="195">
        <f t="shared" si="399"/>
        <v>12</v>
      </c>
      <c r="O376" s="194">
        <v>2</v>
      </c>
      <c r="P376" s="175">
        <v>2</v>
      </c>
      <c r="Q376" s="67">
        <v>7.5</v>
      </c>
      <c r="R376" s="195">
        <f t="shared" si="400"/>
        <v>3.75</v>
      </c>
      <c r="S376" s="194">
        <v>2</v>
      </c>
      <c r="T376" s="175">
        <v>2</v>
      </c>
      <c r="U376" s="67">
        <v>26</v>
      </c>
      <c r="V376" s="195">
        <f t="shared" si="401"/>
        <v>13</v>
      </c>
      <c r="W376" s="194">
        <v>2</v>
      </c>
      <c r="X376" s="175">
        <v>2</v>
      </c>
      <c r="Y376" s="67">
        <v>16</v>
      </c>
      <c r="Z376" s="195">
        <f t="shared" si="402"/>
        <v>8</v>
      </c>
      <c r="AA376" s="194">
        <v>2</v>
      </c>
      <c r="AB376" s="175">
        <v>2</v>
      </c>
      <c r="AC376" s="67">
        <v>17.5</v>
      </c>
      <c r="AD376" s="195">
        <f t="shared" si="403"/>
        <v>8.75</v>
      </c>
      <c r="AE376" s="194">
        <v>2</v>
      </c>
      <c r="AF376" s="175">
        <v>2</v>
      </c>
      <c r="AG376" s="67">
        <v>46</v>
      </c>
      <c r="AH376" s="195">
        <f t="shared" si="404"/>
        <v>23</v>
      </c>
      <c r="AI376" s="194">
        <v>2</v>
      </c>
      <c r="AJ376" s="175">
        <v>2</v>
      </c>
      <c r="AK376" s="67">
        <v>35.5</v>
      </c>
      <c r="AL376" s="195">
        <f t="shared" si="405"/>
        <v>17.75</v>
      </c>
      <c r="AM376" s="188">
        <v>2</v>
      </c>
      <c r="AN376" s="91">
        <v>2</v>
      </c>
      <c r="AO376" s="91">
        <v>53.5</v>
      </c>
      <c r="AP376" s="195">
        <f t="shared" si="406"/>
        <v>26.75</v>
      </c>
      <c r="AQ376" s="188">
        <v>2</v>
      </c>
      <c r="AR376" s="91">
        <v>2</v>
      </c>
      <c r="AS376" s="91">
        <v>24.5</v>
      </c>
      <c r="AT376" s="195">
        <f t="shared" si="407"/>
        <v>12.25</v>
      </c>
      <c r="AU376" s="188">
        <v>2</v>
      </c>
      <c r="AV376" s="91">
        <v>2</v>
      </c>
      <c r="AW376" s="91">
        <v>23.5</v>
      </c>
      <c r="AX376" s="213">
        <f t="shared" si="408"/>
        <v>11.75</v>
      </c>
      <c r="AY376" s="304">
        <f t="shared" si="409"/>
        <v>6</v>
      </c>
      <c r="AZ376" s="305">
        <f t="shared" si="409"/>
        <v>6</v>
      </c>
      <c r="BA376" s="305">
        <f t="shared" si="409"/>
        <v>85.5</v>
      </c>
      <c r="BB376" s="317">
        <f t="shared" si="413"/>
        <v>14.25</v>
      </c>
      <c r="BC376" s="540">
        <f>SUM(C376,G376,K376,O376,S376,W376,AA376,AE376,AI376,AM376,AQ376,AU376)</f>
        <v>24</v>
      </c>
      <c r="BD376" s="541">
        <f>SUM(D376,H376,L376,P376,T376,X376,AB376,AF376,AJ376,AN376,AR376,AV376)</f>
        <v>24</v>
      </c>
      <c r="BE376" s="541">
        <f>SUM(E376,I376,M376,Q376,U376,Y376,AC376,AG376,AK376,AO376,AS376,AW376)</f>
        <v>335.5</v>
      </c>
      <c r="BF376" s="546">
        <f t="shared" si="414"/>
        <v>13.979166666666666</v>
      </c>
    </row>
    <row r="377" spans="2:58" ht="14.1" customHeight="1" outlineLevel="1">
      <c r="B377" s="274" t="s">
        <v>163</v>
      </c>
      <c r="C377" s="194">
        <v>3</v>
      </c>
      <c r="D377" s="175">
        <v>2</v>
      </c>
      <c r="E377" s="67">
        <v>5.5</v>
      </c>
      <c r="F377" s="195">
        <f t="shared" si="397"/>
        <v>2.75</v>
      </c>
      <c r="G377" s="194">
        <v>3</v>
      </c>
      <c r="H377" s="175">
        <v>1</v>
      </c>
      <c r="I377" s="67">
        <v>3</v>
      </c>
      <c r="J377" s="195">
        <f t="shared" si="398"/>
        <v>3</v>
      </c>
      <c r="K377" s="194">
        <v>3</v>
      </c>
      <c r="L377" s="175">
        <v>1</v>
      </c>
      <c r="M377" s="67">
        <v>12</v>
      </c>
      <c r="N377" s="195">
        <f t="shared" si="399"/>
        <v>12</v>
      </c>
      <c r="O377" s="194">
        <v>3</v>
      </c>
      <c r="P377" s="175">
        <v>2</v>
      </c>
      <c r="Q377" s="67">
        <v>21.5</v>
      </c>
      <c r="R377" s="195">
        <f t="shared" si="400"/>
        <v>10.75</v>
      </c>
      <c r="S377" s="194">
        <v>3</v>
      </c>
      <c r="T377" s="175">
        <v>2</v>
      </c>
      <c r="U377" s="67">
        <v>11.5</v>
      </c>
      <c r="V377" s="195">
        <f t="shared" si="401"/>
        <v>5.75</v>
      </c>
      <c r="W377" s="194">
        <v>3</v>
      </c>
      <c r="X377" s="175">
        <v>2</v>
      </c>
      <c r="Y377" s="67">
        <v>11</v>
      </c>
      <c r="Z377" s="195">
        <f t="shared" si="402"/>
        <v>5.5</v>
      </c>
      <c r="AA377" s="194">
        <v>3</v>
      </c>
      <c r="AB377" s="175">
        <v>2</v>
      </c>
      <c r="AC377" s="67">
        <v>20</v>
      </c>
      <c r="AD377" s="195">
        <f t="shared" si="403"/>
        <v>10</v>
      </c>
      <c r="AE377" s="194">
        <v>3</v>
      </c>
      <c r="AF377" s="175">
        <v>2</v>
      </c>
      <c r="AG377" s="67">
        <v>26</v>
      </c>
      <c r="AH377" s="195">
        <f t="shared" si="404"/>
        <v>13</v>
      </c>
      <c r="AI377" s="194">
        <v>3</v>
      </c>
      <c r="AJ377" s="175">
        <v>2</v>
      </c>
      <c r="AK377" s="67">
        <v>9.5</v>
      </c>
      <c r="AL377" s="195">
        <f t="shared" si="405"/>
        <v>4.75</v>
      </c>
      <c r="AM377" s="188">
        <v>3</v>
      </c>
      <c r="AN377" s="91">
        <v>0</v>
      </c>
      <c r="AO377" s="91">
        <v>0</v>
      </c>
      <c r="AP377" s="195">
        <f t="shared" si="406"/>
        <v>0</v>
      </c>
      <c r="AQ377" s="188">
        <v>3</v>
      </c>
      <c r="AR377" s="91">
        <v>1</v>
      </c>
      <c r="AS377" s="91">
        <v>2</v>
      </c>
      <c r="AT377" s="195">
        <f t="shared" si="407"/>
        <v>2</v>
      </c>
      <c r="AU377" s="188">
        <v>3</v>
      </c>
      <c r="AV377" s="91">
        <v>0</v>
      </c>
      <c r="AW377" s="91">
        <v>0</v>
      </c>
      <c r="AX377" s="213">
        <f t="shared" si="408"/>
        <v>0</v>
      </c>
      <c r="AY377" s="304">
        <f t="shared" si="409"/>
        <v>9</v>
      </c>
      <c r="AZ377" s="305">
        <f t="shared" si="409"/>
        <v>4</v>
      </c>
      <c r="BA377" s="305">
        <f t="shared" si="409"/>
        <v>20.5</v>
      </c>
      <c r="BB377" s="317">
        <f t="shared" si="413"/>
        <v>5.125</v>
      </c>
      <c r="BC377" s="540">
        <f>SUM(C377,G377,K377,O377,S377,W377,AA377,AE377,AI377,AM377,AQ377,AU377)</f>
        <v>36</v>
      </c>
      <c r="BD377" s="541">
        <f>SUM(D377,H377,L377,P377,T377,X377,AB377,AF377,AJ377,AN377,AR377,AV377)</f>
        <v>17</v>
      </c>
      <c r="BE377" s="541">
        <f>SUM(E377,I377,M377,Q377,U377,Y377,AC377,AG377,AK377,AO377,AS377,AW377)</f>
        <v>122</v>
      </c>
      <c r="BF377" s="546">
        <f t="shared" si="414"/>
        <v>7.1764705882352944</v>
      </c>
    </row>
    <row r="378" spans="2:58" s="76" customFormat="1" ht="14.1" customHeight="1" outlineLevel="1">
      <c r="B378" s="270" t="s">
        <v>46</v>
      </c>
      <c r="C378" s="186">
        <f>SUM(C379:C380)</f>
        <v>4</v>
      </c>
      <c r="D378" s="174">
        <v>3</v>
      </c>
      <c r="E378" s="90">
        <f>SUM(E379:E380)</f>
        <v>31.5</v>
      </c>
      <c r="F378" s="187">
        <f t="shared" si="397"/>
        <v>10.5</v>
      </c>
      <c r="G378" s="186">
        <f>SUM(G379:G380)</f>
        <v>4</v>
      </c>
      <c r="H378" s="174">
        <v>3</v>
      </c>
      <c r="I378" s="90">
        <f>SUM(I379:I380)</f>
        <v>31</v>
      </c>
      <c r="J378" s="187">
        <f t="shared" si="398"/>
        <v>10.333333333333334</v>
      </c>
      <c r="K378" s="186">
        <f>SUM(K379:K380)</f>
        <v>4</v>
      </c>
      <c r="L378" s="174">
        <v>4</v>
      </c>
      <c r="M378" s="90">
        <f>SUM(M379:M380)</f>
        <v>35</v>
      </c>
      <c r="N378" s="187">
        <f t="shared" si="399"/>
        <v>8.75</v>
      </c>
      <c r="O378" s="186">
        <f>SUM(O379:O380)</f>
        <v>4</v>
      </c>
      <c r="P378" s="174">
        <v>4</v>
      </c>
      <c r="Q378" s="90">
        <f>SUM(Q379:Q380)</f>
        <v>57</v>
      </c>
      <c r="R378" s="187">
        <f t="shared" si="400"/>
        <v>14.25</v>
      </c>
      <c r="S378" s="186">
        <f>SUM(S379:S380)</f>
        <v>4</v>
      </c>
      <c r="T378" s="174">
        <v>4</v>
      </c>
      <c r="U378" s="90">
        <f>SUM(U379:U380)</f>
        <v>28</v>
      </c>
      <c r="V378" s="187">
        <f t="shared" si="401"/>
        <v>7</v>
      </c>
      <c r="W378" s="186">
        <f>SUM(W379:W380)</f>
        <v>4</v>
      </c>
      <c r="X378" s="174">
        <v>3</v>
      </c>
      <c r="Y378" s="90">
        <f>SUM(Y379:Y380)</f>
        <v>18.5</v>
      </c>
      <c r="Z378" s="187">
        <f t="shared" si="402"/>
        <v>6.166666666666667</v>
      </c>
      <c r="AA378" s="186">
        <f>SUM(AA379:AA380)</f>
        <v>4</v>
      </c>
      <c r="AB378" s="174">
        <v>4</v>
      </c>
      <c r="AC378" s="90">
        <f>SUM(AC379:AC380)</f>
        <v>62.5</v>
      </c>
      <c r="AD378" s="187">
        <f t="shared" si="403"/>
        <v>15.625</v>
      </c>
      <c r="AE378" s="186">
        <f>SUM(AE379:AE380)</f>
        <v>4</v>
      </c>
      <c r="AF378" s="174">
        <v>4</v>
      </c>
      <c r="AG378" s="90">
        <f>SUM(AG379:AG380)</f>
        <v>63</v>
      </c>
      <c r="AH378" s="187">
        <f t="shared" si="404"/>
        <v>15.75</v>
      </c>
      <c r="AI378" s="186">
        <f>SUM(AI379:AI380)</f>
        <v>4</v>
      </c>
      <c r="AJ378" s="174">
        <v>4</v>
      </c>
      <c r="AK378" s="90">
        <f>SUM(AK379:AK380)</f>
        <v>34.5</v>
      </c>
      <c r="AL378" s="187">
        <f t="shared" si="405"/>
        <v>8.625</v>
      </c>
      <c r="AM378" s="186">
        <f>SUM(AM379:AM380)</f>
        <v>4</v>
      </c>
      <c r="AN378" s="90">
        <v>4</v>
      </c>
      <c r="AO378" s="90">
        <f>SUM(AO379:AO380)</f>
        <v>30</v>
      </c>
      <c r="AP378" s="187">
        <f t="shared" si="406"/>
        <v>7.5</v>
      </c>
      <c r="AQ378" s="186">
        <f>SUM(AQ379:AQ380)</f>
        <v>4</v>
      </c>
      <c r="AR378" s="90">
        <f>SUM(AR379:AR380)</f>
        <v>4</v>
      </c>
      <c r="AS378" s="90">
        <f>SUM(AS379:AS380)</f>
        <v>20</v>
      </c>
      <c r="AT378" s="187">
        <f t="shared" si="407"/>
        <v>5</v>
      </c>
      <c r="AU378" s="186">
        <f>SUM(AU379:AU380)</f>
        <v>4</v>
      </c>
      <c r="AV378" s="90">
        <f>SUM(AV379:AV380)</f>
        <v>4</v>
      </c>
      <c r="AW378" s="90">
        <f>SUM(AW379:AW380)</f>
        <v>77</v>
      </c>
      <c r="AX378" s="209">
        <f t="shared" si="408"/>
        <v>19.25</v>
      </c>
      <c r="AY378" s="302">
        <f t="shared" si="409"/>
        <v>12</v>
      </c>
      <c r="AZ378" s="303">
        <f t="shared" si="409"/>
        <v>10</v>
      </c>
      <c r="BA378" s="303">
        <f t="shared" si="409"/>
        <v>97.5</v>
      </c>
      <c r="BB378" s="314">
        <f t="shared" si="413"/>
        <v>9.75</v>
      </c>
      <c r="BC378" s="537">
        <f>SUM(C378,G378,K378,O378,S378,W378,AA378,AE378,AI378,AM378,AQ378,AU378)</f>
        <v>48</v>
      </c>
      <c r="BD378" s="538">
        <f>SUM(D378,H378,L378,P378,T378,X378,AB378,AF378,AJ378,AN378,AR378,AV378)</f>
        <v>45</v>
      </c>
      <c r="BE378" s="538">
        <f>SUM(E378,I378,M378,Q378,U378,Y378,AC378,AG378,AK378,AO378,AS378,AW378)</f>
        <v>488</v>
      </c>
      <c r="BF378" s="539">
        <f t="shared" si="414"/>
        <v>10.844444444444445</v>
      </c>
    </row>
    <row r="379" spans="2:58" ht="14.1" customHeight="1" outlineLevel="1">
      <c r="B379" s="276" t="s">
        <v>164</v>
      </c>
      <c r="C379" s="194">
        <v>3</v>
      </c>
      <c r="D379" s="175">
        <v>2</v>
      </c>
      <c r="E379" s="67">
        <v>12.5</v>
      </c>
      <c r="F379" s="195">
        <f t="shared" si="397"/>
        <v>6.25</v>
      </c>
      <c r="G379" s="194">
        <v>3</v>
      </c>
      <c r="H379" s="175">
        <v>2</v>
      </c>
      <c r="I379" s="67">
        <v>16</v>
      </c>
      <c r="J379" s="195">
        <f t="shared" si="398"/>
        <v>8</v>
      </c>
      <c r="K379" s="194">
        <v>3</v>
      </c>
      <c r="L379" s="175">
        <v>3</v>
      </c>
      <c r="M379" s="67">
        <v>15</v>
      </c>
      <c r="N379" s="195">
        <f t="shared" si="399"/>
        <v>5</v>
      </c>
      <c r="O379" s="194">
        <v>3</v>
      </c>
      <c r="P379" s="175">
        <v>3</v>
      </c>
      <c r="Q379" s="67">
        <v>39</v>
      </c>
      <c r="R379" s="195">
        <f t="shared" si="400"/>
        <v>13</v>
      </c>
      <c r="S379" s="194">
        <v>3</v>
      </c>
      <c r="T379" s="175">
        <v>3</v>
      </c>
      <c r="U379" s="67">
        <v>22</v>
      </c>
      <c r="V379" s="195">
        <f t="shared" si="401"/>
        <v>7.333333333333333</v>
      </c>
      <c r="W379" s="194">
        <v>3</v>
      </c>
      <c r="X379" s="175">
        <v>3</v>
      </c>
      <c r="Y379" s="67">
        <v>18.5</v>
      </c>
      <c r="Z379" s="195">
        <f t="shared" si="402"/>
        <v>6.166666666666667</v>
      </c>
      <c r="AA379" s="194">
        <v>3</v>
      </c>
      <c r="AB379" s="175">
        <v>3</v>
      </c>
      <c r="AC379" s="67">
        <v>60</v>
      </c>
      <c r="AD379" s="195">
        <f t="shared" si="403"/>
        <v>20</v>
      </c>
      <c r="AE379" s="194">
        <v>3</v>
      </c>
      <c r="AF379" s="175">
        <v>3</v>
      </c>
      <c r="AG379" s="67">
        <v>56</v>
      </c>
      <c r="AH379" s="195">
        <f t="shared" si="404"/>
        <v>18.666666666666668</v>
      </c>
      <c r="AI379" s="194">
        <v>2</v>
      </c>
      <c r="AJ379" s="175">
        <v>2</v>
      </c>
      <c r="AK379" s="67">
        <v>19</v>
      </c>
      <c r="AL379" s="195">
        <f t="shared" si="405"/>
        <v>9.5</v>
      </c>
      <c r="AM379" s="188">
        <v>2</v>
      </c>
      <c r="AN379" s="91">
        <v>2</v>
      </c>
      <c r="AO379" s="91">
        <v>14</v>
      </c>
      <c r="AP379" s="195">
        <f t="shared" si="406"/>
        <v>7</v>
      </c>
      <c r="AQ379" s="188">
        <v>2</v>
      </c>
      <c r="AR379" s="91">
        <v>2</v>
      </c>
      <c r="AS379" s="91">
        <v>12</v>
      </c>
      <c r="AT379" s="195">
        <f t="shared" si="407"/>
        <v>6</v>
      </c>
      <c r="AU379" s="188">
        <v>2</v>
      </c>
      <c r="AV379" s="91">
        <v>2</v>
      </c>
      <c r="AW379" s="91">
        <v>48.5</v>
      </c>
      <c r="AX379" s="213">
        <f t="shared" si="408"/>
        <v>24.25</v>
      </c>
      <c r="AY379" s="304">
        <f t="shared" si="409"/>
        <v>9</v>
      </c>
      <c r="AZ379" s="305">
        <f t="shared" si="409"/>
        <v>7</v>
      </c>
      <c r="BA379" s="305">
        <f t="shared" si="409"/>
        <v>43.5</v>
      </c>
      <c r="BB379" s="317">
        <f t="shared" si="413"/>
        <v>6.2142857142857144</v>
      </c>
      <c r="BC379" s="540">
        <f>SUM(C379,G379,K379,O379,S379,W379,AA379,AE379,AI379,AM379,AQ379,AU379)</f>
        <v>32</v>
      </c>
      <c r="BD379" s="541">
        <f>SUM(D379,H379,L379,P379,T379,X379,AB379,AF379,AJ379,AN379,AR379,AV379)</f>
        <v>30</v>
      </c>
      <c r="BE379" s="541">
        <f>SUM(E379,I379,M379,Q379,U379,Y379,AC379,AG379,AK379,AO379,AS379,AW379)</f>
        <v>332.5</v>
      </c>
      <c r="BF379" s="546">
        <f t="shared" si="414"/>
        <v>11.083333333333334</v>
      </c>
    </row>
    <row r="380" spans="2:58" ht="14.1" customHeight="1" outlineLevel="1">
      <c r="B380" s="276" t="s">
        <v>158</v>
      </c>
      <c r="C380" s="194">
        <v>1</v>
      </c>
      <c r="D380" s="175">
        <v>1</v>
      </c>
      <c r="E380" s="67">
        <v>19</v>
      </c>
      <c r="F380" s="195">
        <f t="shared" si="397"/>
        <v>19</v>
      </c>
      <c r="G380" s="194">
        <v>1</v>
      </c>
      <c r="H380" s="175">
        <v>1</v>
      </c>
      <c r="I380" s="67">
        <v>15</v>
      </c>
      <c r="J380" s="195">
        <f t="shared" si="398"/>
        <v>15</v>
      </c>
      <c r="K380" s="194">
        <v>1</v>
      </c>
      <c r="L380" s="175">
        <v>1</v>
      </c>
      <c r="M380" s="67">
        <v>20</v>
      </c>
      <c r="N380" s="195">
        <f t="shared" si="399"/>
        <v>20</v>
      </c>
      <c r="O380" s="194">
        <v>1</v>
      </c>
      <c r="P380" s="175">
        <v>1</v>
      </c>
      <c r="Q380" s="67">
        <v>18</v>
      </c>
      <c r="R380" s="195">
        <f t="shared" si="400"/>
        <v>18</v>
      </c>
      <c r="S380" s="194">
        <v>1</v>
      </c>
      <c r="T380" s="175">
        <v>1</v>
      </c>
      <c r="U380" s="67">
        <v>6</v>
      </c>
      <c r="V380" s="195">
        <f t="shared" si="401"/>
        <v>6</v>
      </c>
      <c r="W380" s="194">
        <v>1</v>
      </c>
      <c r="X380" s="175">
        <v>0</v>
      </c>
      <c r="Y380" s="67">
        <v>0</v>
      </c>
      <c r="Z380" s="195">
        <f t="shared" si="402"/>
        <v>0</v>
      </c>
      <c r="AA380" s="194">
        <v>1</v>
      </c>
      <c r="AB380" s="175">
        <v>1</v>
      </c>
      <c r="AC380" s="67">
        <v>2.5</v>
      </c>
      <c r="AD380" s="195">
        <f t="shared" si="403"/>
        <v>2.5</v>
      </c>
      <c r="AE380" s="194">
        <v>1</v>
      </c>
      <c r="AF380" s="175">
        <v>1</v>
      </c>
      <c r="AG380" s="67">
        <v>7</v>
      </c>
      <c r="AH380" s="195">
        <f t="shared" si="404"/>
        <v>7</v>
      </c>
      <c r="AI380" s="194">
        <v>2</v>
      </c>
      <c r="AJ380" s="175">
        <v>2</v>
      </c>
      <c r="AK380" s="67">
        <v>15.5</v>
      </c>
      <c r="AL380" s="195">
        <f t="shared" si="405"/>
        <v>7.75</v>
      </c>
      <c r="AM380" s="188">
        <v>2</v>
      </c>
      <c r="AN380" s="91">
        <v>2</v>
      </c>
      <c r="AO380" s="91">
        <v>16</v>
      </c>
      <c r="AP380" s="195">
        <f t="shared" si="406"/>
        <v>8</v>
      </c>
      <c r="AQ380" s="188">
        <v>2</v>
      </c>
      <c r="AR380" s="91">
        <v>2</v>
      </c>
      <c r="AS380" s="91">
        <v>8</v>
      </c>
      <c r="AT380" s="195">
        <f t="shared" si="407"/>
        <v>4</v>
      </c>
      <c r="AU380" s="188">
        <v>2</v>
      </c>
      <c r="AV380" s="91">
        <v>2</v>
      </c>
      <c r="AW380" s="91">
        <v>28.5</v>
      </c>
      <c r="AX380" s="213">
        <f t="shared" si="408"/>
        <v>14.25</v>
      </c>
      <c r="AY380" s="304">
        <f t="shared" si="409"/>
        <v>3</v>
      </c>
      <c r="AZ380" s="305">
        <f t="shared" si="409"/>
        <v>3</v>
      </c>
      <c r="BA380" s="305">
        <f t="shared" si="409"/>
        <v>54</v>
      </c>
      <c r="BB380" s="317">
        <f t="shared" si="413"/>
        <v>18</v>
      </c>
      <c r="BC380" s="540">
        <f>SUM(C380,G380,K380,O380,S380,W380,AA380,AE380,AI380,AM380,AQ380,AU380)</f>
        <v>16</v>
      </c>
      <c r="BD380" s="541">
        <f>SUM(D380,H380,L380,P380,T380,X380,AB380,AF380,AJ380,AN380,AR380,AV380)</f>
        <v>15</v>
      </c>
      <c r="BE380" s="541">
        <f>SUM(E380,I380,M380,Q380,U380,Y380,AC380,AG380,AK380,AO380,AS380,AW380)</f>
        <v>155.5</v>
      </c>
      <c r="BF380" s="546">
        <f t="shared" si="414"/>
        <v>10.366666666666667</v>
      </c>
    </row>
    <row r="381" spans="2:58" s="76" customFormat="1" ht="14.1" customHeight="1" outlineLevel="1">
      <c r="B381" s="270" t="s">
        <v>55</v>
      </c>
      <c r="C381" s="186">
        <f>SUM(C382:C383)</f>
        <v>118</v>
      </c>
      <c r="D381" s="174">
        <v>117</v>
      </c>
      <c r="E381" s="90">
        <f>SUM(E382:E383)</f>
        <v>1765</v>
      </c>
      <c r="F381" s="187">
        <f t="shared" si="397"/>
        <v>15.085470085470085</v>
      </c>
      <c r="G381" s="186">
        <f>SUM(G382:G383)</f>
        <v>118</v>
      </c>
      <c r="H381" s="174">
        <v>118</v>
      </c>
      <c r="I381" s="90">
        <f>SUM(I382:I383)</f>
        <v>1811.5</v>
      </c>
      <c r="J381" s="187">
        <f t="shared" si="398"/>
        <v>15.351694915254237</v>
      </c>
      <c r="K381" s="186">
        <f>SUM(K382:K383)</f>
        <v>119</v>
      </c>
      <c r="L381" s="174">
        <v>118</v>
      </c>
      <c r="M381" s="90">
        <f>SUM(M382:M383)</f>
        <v>1838.5</v>
      </c>
      <c r="N381" s="187">
        <f t="shared" si="399"/>
        <v>15.580508474576272</v>
      </c>
      <c r="O381" s="186">
        <f>SUM(O382:O383)</f>
        <v>120</v>
      </c>
      <c r="P381" s="174">
        <v>120</v>
      </c>
      <c r="Q381" s="90">
        <f>SUM(Q382:Q383)</f>
        <v>1841.5</v>
      </c>
      <c r="R381" s="187">
        <f t="shared" si="400"/>
        <v>15.345833333333333</v>
      </c>
      <c r="S381" s="186">
        <f>SUM(S382:S383)</f>
        <v>119</v>
      </c>
      <c r="T381" s="174">
        <v>119</v>
      </c>
      <c r="U381" s="90">
        <f>SUM(U382:U383)</f>
        <v>1868</v>
      </c>
      <c r="V381" s="187">
        <f t="shared" si="401"/>
        <v>15.697478991596638</v>
      </c>
      <c r="W381" s="186">
        <f>SUM(W382:W383)</f>
        <v>119</v>
      </c>
      <c r="X381" s="174">
        <v>119</v>
      </c>
      <c r="Y381" s="90">
        <f>SUM(Y382:Y383)</f>
        <v>2784.5</v>
      </c>
      <c r="Z381" s="187">
        <f t="shared" si="402"/>
        <v>23.399159663865547</v>
      </c>
      <c r="AA381" s="186">
        <f>SUM(AA382:AA383)</f>
        <v>120</v>
      </c>
      <c r="AB381" s="174">
        <v>119</v>
      </c>
      <c r="AC381" s="90">
        <f>SUM(AC382:AC383)</f>
        <v>1861.5</v>
      </c>
      <c r="AD381" s="187">
        <f t="shared" si="403"/>
        <v>15.642857142857142</v>
      </c>
      <c r="AE381" s="186">
        <f>SUM(AE382:AE383)</f>
        <v>123</v>
      </c>
      <c r="AF381" s="174">
        <v>121</v>
      </c>
      <c r="AG381" s="90">
        <f>SUM(AG382:AG383)</f>
        <v>1883</v>
      </c>
      <c r="AH381" s="187">
        <f t="shared" si="404"/>
        <v>15.561983471074381</v>
      </c>
      <c r="AI381" s="186">
        <f>SUM(AI382:AI383)</f>
        <v>122</v>
      </c>
      <c r="AJ381" s="174">
        <v>121</v>
      </c>
      <c r="AK381" s="90">
        <f>SUM(AK382:AK383)</f>
        <v>1832.5</v>
      </c>
      <c r="AL381" s="187">
        <f t="shared" si="405"/>
        <v>15.144628099173554</v>
      </c>
      <c r="AM381" s="186">
        <f>SUM(AM382:AM383)</f>
        <v>122</v>
      </c>
      <c r="AN381" s="90">
        <v>121</v>
      </c>
      <c r="AO381" s="90">
        <f>SUM(AO382:AO383)</f>
        <v>1883</v>
      </c>
      <c r="AP381" s="187">
        <f t="shared" si="406"/>
        <v>15.561983471074381</v>
      </c>
      <c r="AQ381" s="186">
        <f>SUM(AQ382:AQ383)</f>
        <v>122</v>
      </c>
      <c r="AR381" s="90">
        <f>SUM(AR382:AR383)</f>
        <v>121</v>
      </c>
      <c r="AS381" s="90">
        <f>SUM(AS382:AS383)</f>
        <v>1259</v>
      </c>
      <c r="AT381" s="187">
        <f t="shared" si="407"/>
        <v>10.404958677685951</v>
      </c>
      <c r="AU381" s="186">
        <f>SUM(AU382:AU383)</f>
        <v>123</v>
      </c>
      <c r="AV381" s="90">
        <f>SUM(AV382:AV383)</f>
        <v>119</v>
      </c>
      <c r="AW381" s="90">
        <f>SUM(AW382:AW383)</f>
        <v>1806</v>
      </c>
      <c r="AX381" s="209">
        <f t="shared" si="408"/>
        <v>15.176470588235293</v>
      </c>
      <c r="AY381" s="302">
        <f t="shared" si="409"/>
        <v>355</v>
      </c>
      <c r="AZ381" s="303">
        <f t="shared" si="409"/>
        <v>353</v>
      </c>
      <c r="BA381" s="303">
        <f t="shared" si="409"/>
        <v>5415</v>
      </c>
      <c r="BB381" s="314">
        <f t="shared" si="413"/>
        <v>15.339943342776204</v>
      </c>
      <c r="BC381" s="537">
        <f t="shared" ref="BC381:BC410" si="416">SUM(C381,G381,K381,O381,S381,W381,AA381,AE381,AI381,AM381,AQ381,AU381)</f>
        <v>1445</v>
      </c>
      <c r="BD381" s="538">
        <f t="shared" ref="BD381:BD410" si="417">SUM(D381,H381,L381,P381,T381,X381,AB381,AF381,AJ381,AN381,AR381,AV381)</f>
        <v>1433</v>
      </c>
      <c r="BE381" s="538">
        <f t="shared" ref="BE381:BE410" si="418">SUM(E381,I381,M381,Q381,U381,Y381,AC381,AG381,AK381,AO381,AS381,AW381)</f>
        <v>22434</v>
      </c>
      <c r="BF381" s="539">
        <f t="shared" si="414"/>
        <v>15.655268667131891</v>
      </c>
    </row>
    <row r="382" spans="2:58" ht="14.1" customHeight="1" outlineLevel="1">
      <c r="B382" s="274" t="s">
        <v>130</v>
      </c>
      <c r="C382" s="194">
        <v>55</v>
      </c>
      <c r="D382" s="175">
        <v>54</v>
      </c>
      <c r="E382" s="67">
        <v>824</v>
      </c>
      <c r="F382" s="195">
        <f t="shared" si="397"/>
        <v>15.25925925925926</v>
      </c>
      <c r="G382" s="194">
        <v>55</v>
      </c>
      <c r="H382" s="175">
        <v>55</v>
      </c>
      <c r="I382" s="67">
        <f>836.5+2</f>
        <v>838.5</v>
      </c>
      <c r="J382" s="195">
        <f t="shared" si="398"/>
        <v>15.245454545454546</v>
      </c>
      <c r="K382" s="194">
        <v>55</v>
      </c>
      <c r="L382" s="175">
        <v>54</v>
      </c>
      <c r="M382" s="67">
        <f>846.5+4</f>
        <v>850.5</v>
      </c>
      <c r="N382" s="195">
        <f t="shared" si="399"/>
        <v>15.75</v>
      </c>
      <c r="O382" s="194">
        <v>55</v>
      </c>
      <c r="P382" s="175">
        <v>55</v>
      </c>
      <c r="Q382" s="67">
        <v>842</v>
      </c>
      <c r="R382" s="195">
        <f t="shared" si="400"/>
        <v>15.309090909090909</v>
      </c>
      <c r="S382" s="194">
        <v>55</v>
      </c>
      <c r="T382" s="175">
        <v>55</v>
      </c>
      <c r="U382" s="67">
        <v>867.5</v>
      </c>
      <c r="V382" s="195">
        <f t="shared" si="401"/>
        <v>15.772727272727273</v>
      </c>
      <c r="W382" s="194">
        <v>55</v>
      </c>
      <c r="X382" s="175">
        <v>55</v>
      </c>
      <c r="Y382" s="67">
        <v>1299.5</v>
      </c>
      <c r="Z382" s="195">
        <f t="shared" si="402"/>
        <v>23.627272727272729</v>
      </c>
      <c r="AA382" s="194">
        <v>55</v>
      </c>
      <c r="AB382" s="175">
        <v>55</v>
      </c>
      <c r="AC382" s="67">
        <v>860</v>
      </c>
      <c r="AD382" s="195">
        <f t="shared" si="403"/>
        <v>15.636363636363637</v>
      </c>
      <c r="AE382" s="194">
        <v>55</v>
      </c>
      <c r="AF382" s="175">
        <v>55</v>
      </c>
      <c r="AG382" s="67">
        <v>862</v>
      </c>
      <c r="AH382" s="195">
        <f t="shared" si="404"/>
        <v>15.672727272727272</v>
      </c>
      <c r="AI382" s="194">
        <v>55</v>
      </c>
      <c r="AJ382" s="175">
        <v>55</v>
      </c>
      <c r="AK382" s="67">
        <v>835</v>
      </c>
      <c r="AL382" s="195">
        <f t="shared" si="405"/>
        <v>15.181818181818182</v>
      </c>
      <c r="AM382" s="188">
        <v>55</v>
      </c>
      <c r="AN382" s="91">
        <v>55</v>
      </c>
      <c r="AO382" s="91">
        <v>855</v>
      </c>
      <c r="AP382" s="195">
        <f t="shared" si="406"/>
        <v>15.545454545454545</v>
      </c>
      <c r="AQ382" s="188">
        <v>55</v>
      </c>
      <c r="AR382" s="91">
        <v>55</v>
      </c>
      <c r="AS382" s="91">
        <v>562.5</v>
      </c>
      <c r="AT382" s="195">
        <f t="shared" si="407"/>
        <v>10.227272727272727</v>
      </c>
      <c r="AU382" s="188">
        <v>55</v>
      </c>
      <c r="AV382" s="91">
        <v>55</v>
      </c>
      <c r="AW382" s="91">
        <v>840</v>
      </c>
      <c r="AX382" s="213">
        <f t="shared" si="408"/>
        <v>15.272727272727273</v>
      </c>
      <c r="AY382" s="304">
        <f t="shared" si="409"/>
        <v>165</v>
      </c>
      <c r="AZ382" s="305">
        <f t="shared" si="409"/>
        <v>163</v>
      </c>
      <c r="BA382" s="305">
        <f t="shared" si="409"/>
        <v>2513</v>
      </c>
      <c r="BB382" s="317">
        <f t="shared" si="413"/>
        <v>15.417177914110429</v>
      </c>
      <c r="BC382" s="540">
        <f t="shared" si="416"/>
        <v>660</v>
      </c>
      <c r="BD382" s="541">
        <f t="shared" si="417"/>
        <v>658</v>
      </c>
      <c r="BE382" s="541">
        <f t="shared" si="418"/>
        <v>10336.5</v>
      </c>
      <c r="BF382" s="546">
        <f t="shared" si="414"/>
        <v>15.708966565349543</v>
      </c>
    </row>
    <row r="383" spans="2:58" ht="14.1" customHeight="1" outlineLevel="1">
      <c r="B383" s="274" t="s">
        <v>127</v>
      </c>
      <c r="C383" s="194">
        <v>63</v>
      </c>
      <c r="D383" s="175">
        <v>63</v>
      </c>
      <c r="E383" s="67">
        <v>941</v>
      </c>
      <c r="F383" s="195">
        <f t="shared" si="397"/>
        <v>14.936507936507937</v>
      </c>
      <c r="G383" s="194">
        <v>63</v>
      </c>
      <c r="H383" s="175">
        <v>63</v>
      </c>
      <c r="I383" s="67">
        <v>973</v>
      </c>
      <c r="J383" s="195">
        <f t="shared" si="398"/>
        <v>15.444444444444445</v>
      </c>
      <c r="K383" s="194">
        <v>64</v>
      </c>
      <c r="L383" s="175">
        <v>64</v>
      </c>
      <c r="M383" s="67">
        <f>987+1</f>
        <v>988</v>
      </c>
      <c r="N383" s="195">
        <f t="shared" si="399"/>
        <v>15.4375</v>
      </c>
      <c r="O383" s="194">
        <v>65</v>
      </c>
      <c r="P383" s="175">
        <v>65</v>
      </c>
      <c r="Q383" s="67">
        <v>999.5</v>
      </c>
      <c r="R383" s="195">
        <f t="shared" si="400"/>
        <v>15.376923076923077</v>
      </c>
      <c r="S383" s="194">
        <v>64</v>
      </c>
      <c r="T383" s="175">
        <v>64</v>
      </c>
      <c r="U383" s="67">
        <v>1000.5</v>
      </c>
      <c r="V383" s="195">
        <f t="shared" si="401"/>
        <v>15.6328125</v>
      </c>
      <c r="W383" s="194">
        <v>64</v>
      </c>
      <c r="X383" s="175">
        <v>64</v>
      </c>
      <c r="Y383" s="67">
        <v>1485</v>
      </c>
      <c r="Z383" s="195">
        <f t="shared" si="402"/>
        <v>23.203125</v>
      </c>
      <c r="AA383" s="194">
        <v>65</v>
      </c>
      <c r="AB383" s="175">
        <v>64</v>
      </c>
      <c r="AC383" s="67">
        <v>1001.5</v>
      </c>
      <c r="AD383" s="195">
        <f t="shared" si="403"/>
        <v>15.6484375</v>
      </c>
      <c r="AE383" s="194">
        <v>68</v>
      </c>
      <c r="AF383" s="175">
        <v>66</v>
      </c>
      <c r="AG383" s="67">
        <v>1021</v>
      </c>
      <c r="AH383" s="195">
        <f t="shared" si="404"/>
        <v>15.469696969696969</v>
      </c>
      <c r="AI383" s="194">
        <v>67</v>
      </c>
      <c r="AJ383" s="175">
        <v>66</v>
      </c>
      <c r="AK383" s="67">
        <v>997.5</v>
      </c>
      <c r="AL383" s="195">
        <f t="shared" si="405"/>
        <v>15.113636363636363</v>
      </c>
      <c r="AM383" s="188">
        <v>67</v>
      </c>
      <c r="AN383" s="91">
        <v>66</v>
      </c>
      <c r="AO383" s="93">
        <v>1028</v>
      </c>
      <c r="AP383" s="195">
        <f t="shared" si="406"/>
        <v>15.575757575757576</v>
      </c>
      <c r="AQ383" s="188">
        <v>67</v>
      </c>
      <c r="AR383" s="93">
        <v>66</v>
      </c>
      <c r="AS383" s="93">
        <v>696.5</v>
      </c>
      <c r="AT383" s="195">
        <f t="shared" si="407"/>
        <v>10.553030303030303</v>
      </c>
      <c r="AU383" s="188">
        <v>68</v>
      </c>
      <c r="AV383" s="91">
        <v>64</v>
      </c>
      <c r="AW383" s="93">
        <v>966</v>
      </c>
      <c r="AX383" s="213">
        <f t="shared" si="408"/>
        <v>15.09375</v>
      </c>
      <c r="AY383" s="304">
        <f t="shared" si="409"/>
        <v>190</v>
      </c>
      <c r="AZ383" s="305">
        <f t="shared" si="409"/>
        <v>190</v>
      </c>
      <c r="BA383" s="305">
        <f t="shared" si="409"/>
        <v>2902</v>
      </c>
      <c r="BB383" s="317">
        <f t="shared" si="413"/>
        <v>15.273684210526316</v>
      </c>
      <c r="BC383" s="540">
        <f t="shared" si="416"/>
        <v>785</v>
      </c>
      <c r="BD383" s="541">
        <f t="shared" si="417"/>
        <v>775</v>
      </c>
      <c r="BE383" s="541">
        <f t="shared" si="418"/>
        <v>12097.5</v>
      </c>
      <c r="BF383" s="546">
        <f t="shared" si="414"/>
        <v>15.609677419354838</v>
      </c>
    </row>
    <row r="384" spans="2:58" s="76" customFormat="1" ht="14.1" customHeight="1" outlineLevel="1">
      <c r="B384" s="270" t="s">
        <v>50</v>
      </c>
      <c r="C384" s="186">
        <f>SUM(C385:C388)</f>
        <v>9</v>
      </c>
      <c r="D384" s="174">
        <v>9</v>
      </c>
      <c r="E384" s="90">
        <f>SUM(E385:E388)</f>
        <v>60.50333333333333</v>
      </c>
      <c r="F384" s="187">
        <f t="shared" ref="F384:F411" si="419">IFERROR(E384/D384,0)</f>
        <v>6.7225925925925925</v>
      </c>
      <c r="G384" s="186">
        <f>SUM(G385:G388)</f>
        <v>9</v>
      </c>
      <c r="H384" s="174">
        <v>9</v>
      </c>
      <c r="I384" s="90">
        <f>SUM(I385:I388)</f>
        <v>111.96000000000001</v>
      </c>
      <c r="J384" s="187">
        <f t="shared" ref="J384:J402" si="420">IFERROR(I384/H384,0)</f>
        <v>12.440000000000001</v>
      </c>
      <c r="K384" s="186">
        <f>SUM(K385:K388)</f>
        <v>9</v>
      </c>
      <c r="L384" s="174">
        <v>8</v>
      </c>
      <c r="M384" s="90">
        <f>SUM(M385:M388)</f>
        <v>115</v>
      </c>
      <c r="N384" s="187">
        <f t="shared" ref="N384:N402" si="421">IFERROR(M384/L384,0)</f>
        <v>14.375</v>
      </c>
      <c r="O384" s="186">
        <f>SUM(O385:O388)</f>
        <v>9</v>
      </c>
      <c r="P384" s="174">
        <v>8</v>
      </c>
      <c r="Q384" s="90">
        <f>SUM(Q385:Q388)</f>
        <v>108</v>
      </c>
      <c r="R384" s="187">
        <f t="shared" ref="R384:R402" si="422">IFERROR(Q384/P384,0)</f>
        <v>13.5</v>
      </c>
      <c r="S384" s="186">
        <f>SUM(S385:S388)</f>
        <v>9</v>
      </c>
      <c r="T384" s="174">
        <v>8</v>
      </c>
      <c r="U384" s="90">
        <f>SUM(U385:U388)</f>
        <v>65.5</v>
      </c>
      <c r="V384" s="187">
        <f t="shared" ref="V384:V402" si="423">IFERROR(U384/T384,0)</f>
        <v>8.1875</v>
      </c>
      <c r="W384" s="186">
        <f>SUM(W385:W388)</f>
        <v>9</v>
      </c>
      <c r="X384" s="174">
        <v>8</v>
      </c>
      <c r="Y384" s="90">
        <f>SUM(Y385:Y388)</f>
        <v>69</v>
      </c>
      <c r="Z384" s="187">
        <f t="shared" ref="Z384:Z402" si="424">IFERROR(Y384/X384,0)</f>
        <v>8.625</v>
      </c>
      <c r="AA384" s="186">
        <f>SUM(AA385:AA388)</f>
        <v>9</v>
      </c>
      <c r="AB384" s="174">
        <v>8</v>
      </c>
      <c r="AC384" s="90">
        <f>SUM(AC385:AC388)</f>
        <v>79.5</v>
      </c>
      <c r="AD384" s="187">
        <f t="shared" ref="AD384:AD402" si="425">IFERROR(AC384/AB384,0)</f>
        <v>9.9375</v>
      </c>
      <c r="AE384" s="186">
        <f>SUM(AE385:AE388)</f>
        <v>9</v>
      </c>
      <c r="AF384" s="174">
        <v>8</v>
      </c>
      <c r="AG384" s="90">
        <f>SUM(AG385:AG388)</f>
        <v>76.5</v>
      </c>
      <c r="AH384" s="187">
        <f t="shared" ref="AH384:AH402" si="426">IFERROR(AG384/AF384,0)</f>
        <v>9.5625</v>
      </c>
      <c r="AI384" s="186">
        <f>SUM(AI385:AI388)</f>
        <v>9</v>
      </c>
      <c r="AJ384" s="174">
        <v>8</v>
      </c>
      <c r="AK384" s="90">
        <f>SUM(AK385:AK388)</f>
        <v>71.5</v>
      </c>
      <c r="AL384" s="187">
        <f t="shared" ref="AL384:AL402" si="427">IFERROR(AK384/AJ384,0)</f>
        <v>8.9375</v>
      </c>
      <c r="AM384" s="186">
        <f>SUM(AM385:AM388)</f>
        <v>9</v>
      </c>
      <c r="AN384" s="90">
        <v>8</v>
      </c>
      <c r="AO384" s="90">
        <f>SUM(AO385:AO388)</f>
        <v>86</v>
      </c>
      <c r="AP384" s="187">
        <f t="shared" ref="AP384:AP402" si="428">IFERROR(AO384/AN384,0)</f>
        <v>10.75</v>
      </c>
      <c r="AQ384" s="186">
        <f>SUM(AQ385:AQ388)</f>
        <v>9</v>
      </c>
      <c r="AR384" s="90">
        <f>SUM(AR385:AR388)</f>
        <v>7</v>
      </c>
      <c r="AS384" s="90">
        <f>SUM(AS385:AS388)</f>
        <v>46</v>
      </c>
      <c r="AT384" s="187">
        <f t="shared" ref="AT384:AT402" si="429">IFERROR(AS384/AR384,0)</f>
        <v>6.5714285714285712</v>
      </c>
      <c r="AU384" s="186">
        <f>SUM(AU385:AU388)</f>
        <v>9</v>
      </c>
      <c r="AV384" s="90">
        <f>SUM(AV385:AV388)</f>
        <v>9</v>
      </c>
      <c r="AW384" s="90">
        <f>SUM(AW385:AW388)</f>
        <v>70.5</v>
      </c>
      <c r="AX384" s="209">
        <f t="shared" ref="AX384:AX394" si="430">IFERROR(AW384/AV384,0)</f>
        <v>7.833333333333333</v>
      </c>
      <c r="AY384" s="302">
        <f t="shared" si="409"/>
        <v>27</v>
      </c>
      <c r="AZ384" s="303">
        <f t="shared" si="409"/>
        <v>26</v>
      </c>
      <c r="BA384" s="303">
        <f t="shared" si="409"/>
        <v>287.46333333333337</v>
      </c>
      <c r="BB384" s="314">
        <f t="shared" si="413"/>
        <v>11.056282051282052</v>
      </c>
      <c r="BC384" s="537">
        <f t="shared" si="416"/>
        <v>108</v>
      </c>
      <c r="BD384" s="538">
        <f t="shared" si="417"/>
        <v>98</v>
      </c>
      <c r="BE384" s="538">
        <f t="shared" si="418"/>
        <v>959.96333333333337</v>
      </c>
      <c r="BF384" s="539">
        <f t="shared" si="414"/>
        <v>9.7955442176870751</v>
      </c>
    </row>
    <row r="385" spans="2:58" ht="14.1" customHeight="1" outlineLevel="1">
      <c r="B385" s="276" t="s">
        <v>152</v>
      </c>
      <c r="C385" s="194">
        <v>1</v>
      </c>
      <c r="D385" s="175">
        <v>1</v>
      </c>
      <c r="E385" s="67">
        <v>6.5</v>
      </c>
      <c r="F385" s="195">
        <f t="shared" si="419"/>
        <v>6.5</v>
      </c>
      <c r="G385" s="194">
        <v>1</v>
      </c>
      <c r="H385" s="175">
        <v>1</v>
      </c>
      <c r="I385" s="67">
        <v>15.5</v>
      </c>
      <c r="J385" s="195">
        <f t="shared" si="420"/>
        <v>15.5</v>
      </c>
      <c r="K385" s="194">
        <v>1</v>
      </c>
      <c r="L385" s="175">
        <v>1</v>
      </c>
      <c r="M385" s="67">
        <v>20</v>
      </c>
      <c r="N385" s="195">
        <f t="shared" si="421"/>
        <v>20</v>
      </c>
      <c r="O385" s="194">
        <v>1</v>
      </c>
      <c r="P385" s="175">
        <v>1</v>
      </c>
      <c r="Q385" s="67">
        <v>17.5</v>
      </c>
      <c r="R385" s="195">
        <f t="shared" si="422"/>
        <v>17.5</v>
      </c>
      <c r="S385" s="194">
        <v>1</v>
      </c>
      <c r="T385" s="175">
        <v>1</v>
      </c>
      <c r="U385" s="67">
        <v>7</v>
      </c>
      <c r="V385" s="195">
        <f t="shared" si="423"/>
        <v>7</v>
      </c>
      <c r="W385" s="194">
        <v>1</v>
      </c>
      <c r="X385" s="175">
        <v>1</v>
      </c>
      <c r="Y385" s="67">
        <v>7</v>
      </c>
      <c r="Z385" s="195">
        <f t="shared" si="424"/>
        <v>7</v>
      </c>
      <c r="AA385" s="194">
        <v>1</v>
      </c>
      <c r="AB385" s="175">
        <v>1</v>
      </c>
      <c r="AC385" s="67">
        <v>10</v>
      </c>
      <c r="AD385" s="195">
        <f t="shared" si="425"/>
        <v>10</v>
      </c>
      <c r="AE385" s="194">
        <v>1</v>
      </c>
      <c r="AF385" s="175">
        <v>1</v>
      </c>
      <c r="AG385" s="67">
        <v>12</v>
      </c>
      <c r="AH385" s="195">
        <f t="shared" si="426"/>
        <v>12</v>
      </c>
      <c r="AI385" s="194">
        <v>1</v>
      </c>
      <c r="AJ385" s="175">
        <v>1</v>
      </c>
      <c r="AK385" s="67">
        <v>7</v>
      </c>
      <c r="AL385" s="195">
        <f t="shared" si="427"/>
        <v>7</v>
      </c>
      <c r="AM385" s="188">
        <v>1</v>
      </c>
      <c r="AN385" s="91">
        <v>1</v>
      </c>
      <c r="AO385" s="91">
        <v>9</v>
      </c>
      <c r="AP385" s="195">
        <f t="shared" si="428"/>
        <v>9</v>
      </c>
      <c r="AQ385" s="188">
        <v>1</v>
      </c>
      <c r="AR385" s="91">
        <v>1</v>
      </c>
      <c r="AS385" s="91">
        <v>7</v>
      </c>
      <c r="AT385" s="195">
        <f t="shared" si="429"/>
        <v>7</v>
      </c>
      <c r="AU385" s="188">
        <v>1</v>
      </c>
      <c r="AV385" s="91">
        <v>1</v>
      </c>
      <c r="AW385" s="91">
        <v>10</v>
      </c>
      <c r="AX385" s="213">
        <f t="shared" si="430"/>
        <v>10</v>
      </c>
      <c r="AY385" s="304">
        <f t="shared" si="409"/>
        <v>3</v>
      </c>
      <c r="AZ385" s="305">
        <f t="shared" si="409"/>
        <v>3</v>
      </c>
      <c r="BA385" s="305">
        <f t="shared" si="409"/>
        <v>42</v>
      </c>
      <c r="BB385" s="317">
        <f t="shared" si="413"/>
        <v>14</v>
      </c>
      <c r="BC385" s="540">
        <f t="shared" si="416"/>
        <v>12</v>
      </c>
      <c r="BD385" s="541">
        <f t="shared" si="417"/>
        <v>12</v>
      </c>
      <c r="BE385" s="541">
        <f t="shared" si="418"/>
        <v>128.5</v>
      </c>
      <c r="BF385" s="546">
        <f t="shared" si="414"/>
        <v>10.708333333333334</v>
      </c>
    </row>
    <row r="386" spans="2:58" ht="14.1" customHeight="1" outlineLevel="1">
      <c r="B386" s="276" t="s">
        <v>147</v>
      </c>
      <c r="C386" s="194">
        <v>3</v>
      </c>
      <c r="D386" s="175">
        <v>3</v>
      </c>
      <c r="E386" s="67">
        <v>20</v>
      </c>
      <c r="F386" s="195">
        <f t="shared" si="419"/>
        <v>6.666666666666667</v>
      </c>
      <c r="G386" s="194">
        <v>3</v>
      </c>
      <c r="H386" s="175">
        <v>3</v>
      </c>
      <c r="I386" s="67">
        <v>44.5</v>
      </c>
      <c r="J386" s="195">
        <f t="shared" si="420"/>
        <v>14.833333333333334</v>
      </c>
      <c r="K386" s="194">
        <v>3</v>
      </c>
      <c r="L386" s="175">
        <v>3</v>
      </c>
      <c r="M386" s="67">
        <v>46.5</v>
      </c>
      <c r="N386" s="195">
        <f t="shared" si="421"/>
        <v>15.5</v>
      </c>
      <c r="O386" s="194">
        <v>3</v>
      </c>
      <c r="P386" s="175">
        <v>3</v>
      </c>
      <c r="Q386" s="67">
        <v>47.5</v>
      </c>
      <c r="R386" s="195">
        <f t="shared" si="422"/>
        <v>15.833333333333334</v>
      </c>
      <c r="S386" s="194">
        <v>3</v>
      </c>
      <c r="T386" s="175">
        <v>3</v>
      </c>
      <c r="U386" s="67">
        <v>35</v>
      </c>
      <c r="V386" s="195">
        <f t="shared" si="423"/>
        <v>11.666666666666666</v>
      </c>
      <c r="W386" s="194">
        <v>3</v>
      </c>
      <c r="X386" s="175">
        <v>3</v>
      </c>
      <c r="Y386" s="67">
        <v>34.5</v>
      </c>
      <c r="Z386" s="195">
        <f t="shared" si="424"/>
        <v>11.5</v>
      </c>
      <c r="AA386" s="194">
        <v>3</v>
      </c>
      <c r="AB386" s="175">
        <v>3</v>
      </c>
      <c r="AC386" s="67">
        <v>39</v>
      </c>
      <c r="AD386" s="195">
        <f t="shared" si="425"/>
        <v>13</v>
      </c>
      <c r="AE386" s="194">
        <v>3</v>
      </c>
      <c r="AF386" s="175">
        <v>3</v>
      </c>
      <c r="AG386" s="67">
        <v>33</v>
      </c>
      <c r="AH386" s="195">
        <f t="shared" si="426"/>
        <v>11</v>
      </c>
      <c r="AI386" s="194">
        <v>3</v>
      </c>
      <c r="AJ386" s="175">
        <v>3</v>
      </c>
      <c r="AK386" s="67">
        <v>34.5</v>
      </c>
      <c r="AL386" s="195">
        <f t="shared" si="427"/>
        <v>11.5</v>
      </c>
      <c r="AM386" s="188">
        <v>3</v>
      </c>
      <c r="AN386" s="91">
        <v>3</v>
      </c>
      <c r="AO386" s="91">
        <v>37.5</v>
      </c>
      <c r="AP386" s="195">
        <f t="shared" si="428"/>
        <v>12.5</v>
      </c>
      <c r="AQ386" s="188">
        <v>3</v>
      </c>
      <c r="AR386" s="91">
        <v>3</v>
      </c>
      <c r="AS386" s="91">
        <v>20</v>
      </c>
      <c r="AT386" s="195">
        <f t="shared" si="429"/>
        <v>6.666666666666667</v>
      </c>
      <c r="AU386" s="188">
        <v>3</v>
      </c>
      <c r="AV386" s="91">
        <v>3</v>
      </c>
      <c r="AW386" s="91">
        <v>30.5</v>
      </c>
      <c r="AX386" s="213">
        <f t="shared" si="430"/>
        <v>10.166666666666666</v>
      </c>
      <c r="AY386" s="304">
        <f t="shared" si="409"/>
        <v>9</v>
      </c>
      <c r="AZ386" s="305">
        <f t="shared" si="409"/>
        <v>9</v>
      </c>
      <c r="BA386" s="305">
        <f t="shared" si="409"/>
        <v>111</v>
      </c>
      <c r="BB386" s="317">
        <f t="shared" si="413"/>
        <v>12.333333333333334</v>
      </c>
      <c r="BC386" s="540">
        <f t="shared" si="416"/>
        <v>36</v>
      </c>
      <c r="BD386" s="541">
        <f t="shared" si="417"/>
        <v>36</v>
      </c>
      <c r="BE386" s="541">
        <f t="shared" si="418"/>
        <v>422.5</v>
      </c>
      <c r="BF386" s="546">
        <f t="shared" si="414"/>
        <v>11.736111111111111</v>
      </c>
    </row>
    <row r="387" spans="2:58" ht="14.1" customHeight="1" outlineLevel="1">
      <c r="B387" s="276" t="s">
        <v>159</v>
      </c>
      <c r="C387" s="194">
        <v>2</v>
      </c>
      <c r="D387" s="175">
        <v>2</v>
      </c>
      <c r="E387" s="67">
        <v>6</v>
      </c>
      <c r="F387" s="195">
        <f t="shared" si="419"/>
        <v>3</v>
      </c>
      <c r="G387" s="194">
        <v>2</v>
      </c>
      <c r="H387" s="175">
        <v>2</v>
      </c>
      <c r="I387" s="67">
        <v>20.46</v>
      </c>
      <c r="J387" s="195">
        <f t="shared" si="420"/>
        <v>10.23</v>
      </c>
      <c r="K387" s="194">
        <v>2</v>
      </c>
      <c r="L387" s="175">
        <v>2</v>
      </c>
      <c r="M387" s="67">
        <v>26.5</v>
      </c>
      <c r="N387" s="195">
        <f t="shared" si="421"/>
        <v>13.25</v>
      </c>
      <c r="O387" s="194">
        <v>2</v>
      </c>
      <c r="P387" s="175">
        <v>2</v>
      </c>
      <c r="Q387" s="67">
        <v>26</v>
      </c>
      <c r="R387" s="195">
        <f t="shared" si="422"/>
        <v>13</v>
      </c>
      <c r="S387" s="194">
        <v>2</v>
      </c>
      <c r="T387" s="175">
        <v>2</v>
      </c>
      <c r="U387" s="67">
        <v>10.5</v>
      </c>
      <c r="V387" s="195">
        <f t="shared" si="423"/>
        <v>5.25</v>
      </c>
      <c r="W387" s="194">
        <v>2</v>
      </c>
      <c r="X387" s="175">
        <v>2</v>
      </c>
      <c r="Y387" s="67">
        <v>16.5</v>
      </c>
      <c r="Z387" s="195">
        <f t="shared" si="424"/>
        <v>8.25</v>
      </c>
      <c r="AA387" s="194">
        <v>2</v>
      </c>
      <c r="AB387" s="175">
        <v>2</v>
      </c>
      <c r="AC387" s="67">
        <v>18</v>
      </c>
      <c r="AD387" s="195">
        <f t="shared" si="425"/>
        <v>9</v>
      </c>
      <c r="AE387" s="194">
        <v>2</v>
      </c>
      <c r="AF387" s="175">
        <v>2</v>
      </c>
      <c r="AG387" s="67">
        <v>19</v>
      </c>
      <c r="AH387" s="195">
        <f t="shared" si="426"/>
        <v>9.5</v>
      </c>
      <c r="AI387" s="194">
        <v>2</v>
      </c>
      <c r="AJ387" s="175">
        <v>2</v>
      </c>
      <c r="AK387" s="67">
        <v>19</v>
      </c>
      <c r="AL387" s="195">
        <f t="shared" si="427"/>
        <v>9.5</v>
      </c>
      <c r="AM387" s="188">
        <v>2</v>
      </c>
      <c r="AN387" s="91">
        <v>2</v>
      </c>
      <c r="AO387" s="91">
        <v>23</v>
      </c>
      <c r="AP387" s="195">
        <f t="shared" si="428"/>
        <v>11.5</v>
      </c>
      <c r="AQ387" s="188">
        <v>2</v>
      </c>
      <c r="AR387" s="91">
        <v>1</v>
      </c>
      <c r="AS387" s="91">
        <v>7</v>
      </c>
      <c r="AT387" s="195">
        <f t="shared" si="429"/>
        <v>7</v>
      </c>
      <c r="AU387" s="188">
        <v>2</v>
      </c>
      <c r="AV387" s="91">
        <v>2</v>
      </c>
      <c r="AW387" s="91">
        <v>13.5</v>
      </c>
      <c r="AX387" s="213">
        <f t="shared" si="430"/>
        <v>6.75</v>
      </c>
      <c r="AY387" s="304">
        <f t="shared" si="409"/>
        <v>6</v>
      </c>
      <c r="AZ387" s="305">
        <f t="shared" si="409"/>
        <v>6</v>
      </c>
      <c r="BA387" s="305">
        <f t="shared" si="409"/>
        <v>52.96</v>
      </c>
      <c r="BB387" s="317">
        <f t="shared" si="413"/>
        <v>8.8266666666666662</v>
      </c>
      <c r="BC387" s="540">
        <f t="shared" si="416"/>
        <v>24</v>
      </c>
      <c r="BD387" s="541">
        <f t="shared" si="417"/>
        <v>23</v>
      </c>
      <c r="BE387" s="541">
        <f t="shared" si="418"/>
        <v>205.46</v>
      </c>
      <c r="BF387" s="546">
        <f t="shared" si="414"/>
        <v>8.9330434782608705</v>
      </c>
    </row>
    <row r="388" spans="2:58" ht="14.1" customHeight="1" outlineLevel="1">
      <c r="B388" s="276" t="s">
        <v>149</v>
      </c>
      <c r="C388" s="194">
        <v>3</v>
      </c>
      <c r="D388" s="175">
        <v>3</v>
      </c>
      <c r="E388" s="67">
        <v>28.003333333333334</v>
      </c>
      <c r="F388" s="195">
        <f t="shared" si="419"/>
        <v>9.3344444444444452</v>
      </c>
      <c r="G388" s="194">
        <v>3</v>
      </c>
      <c r="H388" s="175">
        <v>3</v>
      </c>
      <c r="I388" s="67">
        <v>31.5</v>
      </c>
      <c r="J388" s="195">
        <f t="shared" si="420"/>
        <v>10.5</v>
      </c>
      <c r="K388" s="194">
        <v>3</v>
      </c>
      <c r="L388" s="175">
        <v>2</v>
      </c>
      <c r="M388" s="67">
        <v>22</v>
      </c>
      <c r="N388" s="195">
        <f t="shared" si="421"/>
        <v>11</v>
      </c>
      <c r="O388" s="194">
        <v>3</v>
      </c>
      <c r="P388" s="175">
        <v>2</v>
      </c>
      <c r="Q388" s="67">
        <v>17</v>
      </c>
      <c r="R388" s="195">
        <f t="shared" si="422"/>
        <v>8.5</v>
      </c>
      <c r="S388" s="194">
        <v>3</v>
      </c>
      <c r="T388" s="175">
        <v>2</v>
      </c>
      <c r="U388" s="67">
        <v>13</v>
      </c>
      <c r="V388" s="195">
        <f t="shared" si="423"/>
        <v>6.5</v>
      </c>
      <c r="W388" s="194">
        <v>3</v>
      </c>
      <c r="X388" s="175">
        <v>2</v>
      </c>
      <c r="Y388" s="67">
        <v>11</v>
      </c>
      <c r="Z388" s="195">
        <f t="shared" si="424"/>
        <v>5.5</v>
      </c>
      <c r="AA388" s="194">
        <v>3</v>
      </c>
      <c r="AB388" s="175">
        <v>2</v>
      </c>
      <c r="AC388" s="67">
        <v>12.5</v>
      </c>
      <c r="AD388" s="195">
        <f t="shared" si="425"/>
        <v>6.25</v>
      </c>
      <c r="AE388" s="194">
        <v>3</v>
      </c>
      <c r="AF388" s="175">
        <v>2</v>
      </c>
      <c r="AG388" s="67">
        <v>12.5</v>
      </c>
      <c r="AH388" s="195">
        <f t="shared" si="426"/>
        <v>6.25</v>
      </c>
      <c r="AI388" s="194">
        <v>3</v>
      </c>
      <c r="AJ388" s="175">
        <v>2</v>
      </c>
      <c r="AK388" s="67">
        <v>11</v>
      </c>
      <c r="AL388" s="195">
        <f t="shared" si="427"/>
        <v>5.5</v>
      </c>
      <c r="AM388" s="188">
        <v>3</v>
      </c>
      <c r="AN388" s="91">
        <v>2</v>
      </c>
      <c r="AO388" s="91">
        <v>16.5</v>
      </c>
      <c r="AP388" s="195">
        <f t="shared" si="428"/>
        <v>8.25</v>
      </c>
      <c r="AQ388" s="188">
        <v>3</v>
      </c>
      <c r="AR388" s="91">
        <v>2</v>
      </c>
      <c r="AS388" s="91">
        <v>12</v>
      </c>
      <c r="AT388" s="195">
        <f t="shared" si="429"/>
        <v>6</v>
      </c>
      <c r="AU388" s="188">
        <v>3</v>
      </c>
      <c r="AV388" s="91">
        <v>3</v>
      </c>
      <c r="AW388" s="91">
        <v>16.5</v>
      </c>
      <c r="AX388" s="213">
        <f t="shared" si="430"/>
        <v>5.5</v>
      </c>
      <c r="AY388" s="304">
        <f t="shared" si="409"/>
        <v>9</v>
      </c>
      <c r="AZ388" s="305">
        <f t="shared" si="409"/>
        <v>8</v>
      </c>
      <c r="BA388" s="305">
        <f t="shared" si="409"/>
        <v>81.50333333333333</v>
      </c>
      <c r="BB388" s="317">
        <f t="shared" si="413"/>
        <v>10.187916666666666</v>
      </c>
      <c r="BC388" s="540">
        <f t="shared" si="416"/>
        <v>36</v>
      </c>
      <c r="BD388" s="541">
        <f t="shared" si="417"/>
        <v>27</v>
      </c>
      <c r="BE388" s="541">
        <f t="shared" si="418"/>
        <v>203.50333333333333</v>
      </c>
      <c r="BF388" s="546">
        <f t="shared" si="414"/>
        <v>7.5371604938271606</v>
      </c>
    </row>
    <row r="389" spans="2:58" s="76" customFormat="1" ht="14.1" customHeight="1" outlineLevel="1">
      <c r="B389" s="270" t="s">
        <v>53</v>
      </c>
      <c r="C389" s="186">
        <f>SUM(C390:C392)</f>
        <v>136</v>
      </c>
      <c r="D389" s="174">
        <v>134</v>
      </c>
      <c r="E389" s="90">
        <f>SUM(E390:E392)</f>
        <v>2060.5</v>
      </c>
      <c r="F389" s="187">
        <f t="shared" si="419"/>
        <v>15.376865671641792</v>
      </c>
      <c r="G389" s="186">
        <f>SUM(G390:G392)</f>
        <v>136</v>
      </c>
      <c r="H389" s="174">
        <v>134</v>
      </c>
      <c r="I389" s="90">
        <f>SUM(I390:I392)</f>
        <v>2083</v>
      </c>
      <c r="J389" s="187">
        <f t="shared" si="420"/>
        <v>15.544776119402986</v>
      </c>
      <c r="K389" s="186">
        <f>SUM(K390:K392)</f>
        <v>138</v>
      </c>
      <c r="L389" s="174">
        <v>136</v>
      </c>
      <c r="M389" s="90">
        <f>SUM(M390:M392)</f>
        <v>2138.5</v>
      </c>
      <c r="N389" s="187">
        <f t="shared" si="421"/>
        <v>15.724264705882353</v>
      </c>
      <c r="O389" s="186">
        <f>SUM(O390:O392)</f>
        <v>138</v>
      </c>
      <c r="P389" s="174">
        <v>136</v>
      </c>
      <c r="Q389" s="90">
        <f>SUM(Q390:Q392)</f>
        <v>2140</v>
      </c>
      <c r="R389" s="187">
        <f t="shared" si="422"/>
        <v>15.735294117647058</v>
      </c>
      <c r="S389" s="186">
        <f>SUM(S390:S392)</f>
        <v>138</v>
      </c>
      <c r="T389" s="174">
        <v>134</v>
      </c>
      <c r="U389" s="90">
        <f>SUM(U390:U392)</f>
        <v>2129</v>
      </c>
      <c r="V389" s="187">
        <f t="shared" si="423"/>
        <v>15.888059701492537</v>
      </c>
      <c r="W389" s="186">
        <f>SUM(W390:W392)</f>
        <v>138</v>
      </c>
      <c r="X389" s="174">
        <v>134</v>
      </c>
      <c r="Y389" s="90">
        <f>SUM(Y390:Y392)</f>
        <v>2092</v>
      </c>
      <c r="Z389" s="187">
        <f t="shared" si="424"/>
        <v>15.611940298507463</v>
      </c>
      <c r="AA389" s="186">
        <f>SUM(AA390:AA392)</f>
        <v>138</v>
      </c>
      <c r="AB389" s="174">
        <v>134</v>
      </c>
      <c r="AC389" s="90">
        <f>SUM(AC390:AC392)</f>
        <v>3179.5</v>
      </c>
      <c r="AD389" s="187">
        <f t="shared" si="425"/>
        <v>23.727611940298509</v>
      </c>
      <c r="AE389" s="186">
        <f>SUM(AE390:AE392)</f>
        <v>142</v>
      </c>
      <c r="AF389" s="174">
        <v>139</v>
      </c>
      <c r="AG389" s="90">
        <f>SUM(AG390:AG392)</f>
        <v>2168</v>
      </c>
      <c r="AH389" s="187">
        <f t="shared" si="426"/>
        <v>15.597122302158274</v>
      </c>
      <c r="AI389" s="186">
        <f>SUM(AI390:AI392)</f>
        <v>142</v>
      </c>
      <c r="AJ389" s="174">
        <v>139</v>
      </c>
      <c r="AK389" s="90">
        <f>SUM(AK390:AK392)</f>
        <v>2150</v>
      </c>
      <c r="AL389" s="187">
        <f t="shared" si="427"/>
        <v>15.467625899280575</v>
      </c>
      <c r="AM389" s="186">
        <f>SUM(AM390:AM392)</f>
        <v>142</v>
      </c>
      <c r="AN389" s="90">
        <v>140</v>
      </c>
      <c r="AO389" s="90">
        <f>SUM(AO390:AO392)</f>
        <v>2190</v>
      </c>
      <c r="AP389" s="187">
        <f t="shared" si="428"/>
        <v>15.642857142857142</v>
      </c>
      <c r="AQ389" s="186">
        <f>SUM(AQ390:AQ392)</f>
        <v>142</v>
      </c>
      <c r="AR389" s="90">
        <f>SUM(AR390:AR392)</f>
        <v>140</v>
      </c>
      <c r="AS389" s="90">
        <f>SUM(AS390:AS392)</f>
        <v>1627.5</v>
      </c>
      <c r="AT389" s="187">
        <f t="shared" si="429"/>
        <v>11.625</v>
      </c>
      <c r="AU389" s="186">
        <f>SUM(AU390:AU392)</f>
        <v>140</v>
      </c>
      <c r="AV389" s="90">
        <f>SUM(AV390:AV392)</f>
        <v>137</v>
      </c>
      <c r="AW389" s="90">
        <f>SUM(AW390:AW392)</f>
        <v>2073.5</v>
      </c>
      <c r="AX389" s="209">
        <f t="shared" si="430"/>
        <v>15.135036496350365</v>
      </c>
      <c r="AY389" s="302">
        <f t="shared" si="409"/>
        <v>410</v>
      </c>
      <c r="AZ389" s="303">
        <f t="shared" si="409"/>
        <v>404</v>
      </c>
      <c r="BA389" s="303">
        <f t="shared" si="409"/>
        <v>6282</v>
      </c>
      <c r="BB389" s="314">
        <f t="shared" si="413"/>
        <v>15.549504950495049</v>
      </c>
      <c r="BC389" s="537">
        <f t="shared" si="416"/>
        <v>1670</v>
      </c>
      <c r="BD389" s="538">
        <f t="shared" si="417"/>
        <v>1637</v>
      </c>
      <c r="BE389" s="538">
        <f t="shared" si="418"/>
        <v>26031.5</v>
      </c>
      <c r="BF389" s="539">
        <f t="shared" si="414"/>
        <v>15.90195479535736</v>
      </c>
    </row>
    <row r="390" spans="2:58" ht="14.1" customHeight="1" outlineLevel="1">
      <c r="B390" s="276" t="s">
        <v>142</v>
      </c>
      <c r="C390" s="194">
        <v>2</v>
      </c>
      <c r="D390" s="175">
        <v>2</v>
      </c>
      <c r="E390" s="67">
        <v>19</v>
      </c>
      <c r="F390" s="195">
        <f t="shared" si="419"/>
        <v>9.5</v>
      </c>
      <c r="G390" s="194">
        <v>2</v>
      </c>
      <c r="H390" s="175">
        <v>2</v>
      </c>
      <c r="I390" s="67">
        <v>25.5</v>
      </c>
      <c r="J390" s="195">
        <f t="shared" si="420"/>
        <v>12.75</v>
      </c>
      <c r="K390" s="194">
        <v>3</v>
      </c>
      <c r="L390" s="175">
        <v>3</v>
      </c>
      <c r="M390" s="67">
        <v>32.5</v>
      </c>
      <c r="N390" s="195">
        <f t="shared" si="421"/>
        <v>10.833333333333334</v>
      </c>
      <c r="O390" s="194">
        <v>3</v>
      </c>
      <c r="P390" s="175">
        <v>3</v>
      </c>
      <c r="Q390" s="67">
        <v>34</v>
      </c>
      <c r="R390" s="195">
        <f t="shared" si="422"/>
        <v>11.333333333333334</v>
      </c>
      <c r="S390" s="194">
        <v>3</v>
      </c>
      <c r="T390" s="175">
        <v>2</v>
      </c>
      <c r="U390" s="67">
        <v>28</v>
      </c>
      <c r="V390" s="195">
        <f t="shared" si="423"/>
        <v>14</v>
      </c>
      <c r="W390" s="194">
        <v>3</v>
      </c>
      <c r="X390" s="175">
        <v>2</v>
      </c>
      <c r="Y390" s="67">
        <v>27.5</v>
      </c>
      <c r="Z390" s="195">
        <f t="shared" si="424"/>
        <v>13.75</v>
      </c>
      <c r="AA390" s="194">
        <v>3</v>
      </c>
      <c r="AB390" s="175">
        <v>2</v>
      </c>
      <c r="AC390" s="67">
        <v>44</v>
      </c>
      <c r="AD390" s="195">
        <f t="shared" si="425"/>
        <v>22</v>
      </c>
      <c r="AE390" s="194">
        <v>3</v>
      </c>
      <c r="AF390" s="175">
        <v>2</v>
      </c>
      <c r="AG390" s="67">
        <v>28</v>
      </c>
      <c r="AH390" s="195">
        <f t="shared" si="426"/>
        <v>14</v>
      </c>
      <c r="AI390" s="194">
        <v>3</v>
      </c>
      <c r="AJ390" s="175">
        <v>2</v>
      </c>
      <c r="AK390" s="67">
        <v>26</v>
      </c>
      <c r="AL390" s="195">
        <f t="shared" si="427"/>
        <v>13</v>
      </c>
      <c r="AM390" s="188">
        <v>3</v>
      </c>
      <c r="AN390" s="91">
        <v>2</v>
      </c>
      <c r="AO390" s="91">
        <v>28.5</v>
      </c>
      <c r="AP390" s="195">
        <f t="shared" si="428"/>
        <v>14.25</v>
      </c>
      <c r="AQ390" s="188">
        <v>3</v>
      </c>
      <c r="AR390" s="91">
        <v>2</v>
      </c>
      <c r="AS390" s="91">
        <v>12</v>
      </c>
      <c r="AT390" s="195">
        <f t="shared" si="429"/>
        <v>6</v>
      </c>
      <c r="AU390" s="188">
        <v>2</v>
      </c>
      <c r="AV390" s="91">
        <v>1</v>
      </c>
      <c r="AW390" s="91">
        <v>14</v>
      </c>
      <c r="AX390" s="213">
        <f t="shared" si="430"/>
        <v>14</v>
      </c>
      <c r="AY390" s="304">
        <f t="shared" si="409"/>
        <v>7</v>
      </c>
      <c r="AZ390" s="305">
        <f t="shared" si="409"/>
        <v>7</v>
      </c>
      <c r="BA390" s="305">
        <f t="shared" si="409"/>
        <v>77</v>
      </c>
      <c r="BB390" s="317">
        <f t="shared" si="413"/>
        <v>11</v>
      </c>
      <c r="BC390" s="540">
        <f t="shared" si="416"/>
        <v>33</v>
      </c>
      <c r="BD390" s="541">
        <f t="shared" si="417"/>
        <v>25</v>
      </c>
      <c r="BE390" s="541">
        <f t="shared" si="418"/>
        <v>319</v>
      </c>
      <c r="BF390" s="546">
        <f t="shared" si="414"/>
        <v>12.76</v>
      </c>
    </row>
    <row r="391" spans="2:58" ht="14.1" customHeight="1" outlineLevel="1">
      <c r="B391" s="276" t="s">
        <v>128</v>
      </c>
      <c r="C391" s="194">
        <v>70</v>
      </c>
      <c r="D391" s="175">
        <v>70</v>
      </c>
      <c r="E391" s="67">
        <v>1085</v>
      </c>
      <c r="F391" s="195">
        <f t="shared" si="419"/>
        <v>15.5</v>
      </c>
      <c r="G391" s="194">
        <v>70</v>
      </c>
      <c r="H391" s="175">
        <v>70</v>
      </c>
      <c r="I391" s="67">
        <v>1089</v>
      </c>
      <c r="J391" s="195">
        <f t="shared" si="420"/>
        <v>15.557142857142857</v>
      </c>
      <c r="K391" s="194">
        <v>71</v>
      </c>
      <c r="L391" s="175">
        <v>71</v>
      </c>
      <c r="M391" s="67">
        <v>1121.5</v>
      </c>
      <c r="N391" s="195">
        <f t="shared" si="421"/>
        <v>15.795774647887324</v>
      </c>
      <c r="O391" s="194">
        <v>71</v>
      </c>
      <c r="P391" s="175">
        <v>71</v>
      </c>
      <c r="Q391" s="67">
        <v>1121</v>
      </c>
      <c r="R391" s="195">
        <f t="shared" si="422"/>
        <v>15.788732394366198</v>
      </c>
      <c r="S391" s="194">
        <v>71</v>
      </c>
      <c r="T391" s="175">
        <v>70</v>
      </c>
      <c r="U391" s="67">
        <v>1113</v>
      </c>
      <c r="V391" s="195">
        <f t="shared" si="423"/>
        <v>15.9</v>
      </c>
      <c r="W391" s="194">
        <v>71</v>
      </c>
      <c r="X391" s="175">
        <v>70</v>
      </c>
      <c r="Y391" s="67">
        <v>1105</v>
      </c>
      <c r="Z391" s="195">
        <f t="shared" si="424"/>
        <v>15.785714285714286</v>
      </c>
      <c r="AA391" s="194">
        <v>71</v>
      </c>
      <c r="AB391" s="175">
        <v>70</v>
      </c>
      <c r="AC391" s="67">
        <v>1673</v>
      </c>
      <c r="AD391" s="195">
        <f t="shared" si="425"/>
        <v>23.9</v>
      </c>
      <c r="AE391" s="194">
        <v>71</v>
      </c>
      <c r="AF391" s="175">
        <v>70</v>
      </c>
      <c r="AG391" s="67">
        <v>1119.5</v>
      </c>
      <c r="AH391" s="195">
        <f t="shared" si="426"/>
        <v>15.992857142857142</v>
      </c>
      <c r="AI391" s="194">
        <v>71</v>
      </c>
      <c r="AJ391" s="175">
        <v>70</v>
      </c>
      <c r="AK391" s="67">
        <v>1080</v>
      </c>
      <c r="AL391" s="195">
        <f t="shared" si="427"/>
        <v>15.428571428571429</v>
      </c>
      <c r="AM391" s="188">
        <v>71</v>
      </c>
      <c r="AN391" s="257">
        <v>70</v>
      </c>
      <c r="AO391" s="257">
        <f>1112-9</f>
        <v>1103</v>
      </c>
      <c r="AP391" s="258">
        <f t="shared" si="428"/>
        <v>15.757142857142858</v>
      </c>
      <c r="AQ391" s="259">
        <v>71</v>
      </c>
      <c r="AR391" s="257">
        <v>70</v>
      </c>
      <c r="AS391" s="257">
        <f>857-10.5</f>
        <v>846.5</v>
      </c>
      <c r="AT391" s="195">
        <f t="shared" si="429"/>
        <v>12.092857142857143</v>
      </c>
      <c r="AU391" s="188">
        <v>70</v>
      </c>
      <c r="AV391" s="91">
        <v>68</v>
      </c>
      <c r="AW391" s="91">
        <v>1026.5</v>
      </c>
      <c r="AX391" s="213">
        <f t="shared" si="430"/>
        <v>15.095588235294118</v>
      </c>
      <c r="AY391" s="304">
        <f t="shared" si="409"/>
        <v>211</v>
      </c>
      <c r="AZ391" s="305">
        <f t="shared" si="409"/>
        <v>211</v>
      </c>
      <c r="BA391" s="305">
        <f t="shared" si="409"/>
        <v>3295.5</v>
      </c>
      <c r="BB391" s="317">
        <f t="shared" si="413"/>
        <v>15.618483412322275</v>
      </c>
      <c r="BC391" s="540">
        <f t="shared" si="416"/>
        <v>849</v>
      </c>
      <c r="BD391" s="541">
        <f t="shared" si="417"/>
        <v>840</v>
      </c>
      <c r="BE391" s="541">
        <f t="shared" si="418"/>
        <v>13483</v>
      </c>
      <c r="BF391" s="546">
        <f t="shared" si="414"/>
        <v>16.051190476190477</v>
      </c>
    </row>
    <row r="392" spans="2:58" ht="14.1" customHeight="1" outlineLevel="1">
      <c r="B392" s="276" t="s">
        <v>129</v>
      </c>
      <c r="C392" s="194">
        <v>64</v>
      </c>
      <c r="D392" s="175">
        <v>62</v>
      </c>
      <c r="E392" s="67">
        <v>956.5</v>
      </c>
      <c r="F392" s="195">
        <f t="shared" si="419"/>
        <v>15.42741935483871</v>
      </c>
      <c r="G392" s="194">
        <v>64</v>
      </c>
      <c r="H392" s="175">
        <v>62</v>
      </c>
      <c r="I392" s="67">
        <v>968.5</v>
      </c>
      <c r="J392" s="195">
        <f t="shared" si="420"/>
        <v>15.620967741935484</v>
      </c>
      <c r="K392" s="194">
        <v>64</v>
      </c>
      <c r="L392" s="175">
        <v>62</v>
      </c>
      <c r="M392" s="67">
        <v>984.5</v>
      </c>
      <c r="N392" s="195">
        <f t="shared" si="421"/>
        <v>15.879032258064516</v>
      </c>
      <c r="O392" s="194">
        <v>64</v>
      </c>
      <c r="P392" s="175">
        <v>62</v>
      </c>
      <c r="Q392" s="67">
        <v>985</v>
      </c>
      <c r="R392" s="195">
        <f t="shared" si="422"/>
        <v>15.887096774193548</v>
      </c>
      <c r="S392" s="194">
        <v>64</v>
      </c>
      <c r="T392" s="175">
        <v>62</v>
      </c>
      <c r="U392" s="67">
        <v>988</v>
      </c>
      <c r="V392" s="195">
        <f t="shared" si="423"/>
        <v>15.935483870967742</v>
      </c>
      <c r="W392" s="194">
        <v>64</v>
      </c>
      <c r="X392" s="175">
        <v>62</v>
      </c>
      <c r="Y392" s="67">
        <v>959.5</v>
      </c>
      <c r="Z392" s="195">
        <f t="shared" si="424"/>
        <v>15.475806451612904</v>
      </c>
      <c r="AA392" s="194">
        <v>64</v>
      </c>
      <c r="AB392" s="175">
        <v>62</v>
      </c>
      <c r="AC392" s="67">
        <v>1462.5</v>
      </c>
      <c r="AD392" s="195">
        <f t="shared" si="425"/>
        <v>23.588709677419356</v>
      </c>
      <c r="AE392" s="194">
        <v>68</v>
      </c>
      <c r="AF392" s="175">
        <v>67</v>
      </c>
      <c r="AG392" s="67">
        <v>1020.5</v>
      </c>
      <c r="AH392" s="195">
        <f t="shared" si="426"/>
        <v>15.23134328358209</v>
      </c>
      <c r="AI392" s="194">
        <v>68</v>
      </c>
      <c r="AJ392" s="175">
        <v>67</v>
      </c>
      <c r="AK392" s="67">
        <v>1044</v>
      </c>
      <c r="AL392" s="195">
        <f t="shared" si="427"/>
        <v>15.582089552238806</v>
      </c>
      <c r="AM392" s="188">
        <v>68</v>
      </c>
      <c r="AN392" s="257">
        <v>68</v>
      </c>
      <c r="AO392" s="257">
        <v>1058.5</v>
      </c>
      <c r="AP392" s="258">
        <f t="shared" si="428"/>
        <v>15.566176470588236</v>
      </c>
      <c r="AQ392" s="259">
        <v>68</v>
      </c>
      <c r="AR392" s="257">
        <v>68</v>
      </c>
      <c r="AS392" s="257">
        <v>769</v>
      </c>
      <c r="AT392" s="195">
        <f t="shared" si="429"/>
        <v>11.308823529411764</v>
      </c>
      <c r="AU392" s="188">
        <v>68</v>
      </c>
      <c r="AV392" s="91">
        <v>68</v>
      </c>
      <c r="AW392" s="91">
        <v>1033</v>
      </c>
      <c r="AX392" s="213">
        <f t="shared" si="430"/>
        <v>15.191176470588236</v>
      </c>
      <c r="AY392" s="304">
        <f t="shared" si="409"/>
        <v>192</v>
      </c>
      <c r="AZ392" s="305">
        <f t="shared" si="409"/>
        <v>186</v>
      </c>
      <c r="BA392" s="305">
        <f t="shared" si="409"/>
        <v>2909.5</v>
      </c>
      <c r="BB392" s="317">
        <f t="shared" si="413"/>
        <v>15.64247311827957</v>
      </c>
      <c r="BC392" s="540">
        <f t="shared" si="416"/>
        <v>788</v>
      </c>
      <c r="BD392" s="541">
        <f t="shared" si="417"/>
        <v>772</v>
      </c>
      <c r="BE392" s="541">
        <f t="shared" si="418"/>
        <v>12229.5</v>
      </c>
      <c r="BF392" s="546">
        <f t="shared" si="414"/>
        <v>15.841321243523316</v>
      </c>
    </row>
    <row r="393" spans="2:58" s="76" customFormat="1" ht="14.1" customHeight="1" outlineLevel="1">
      <c r="B393" s="270" t="s">
        <v>52</v>
      </c>
      <c r="C393" s="192">
        <f>SUM(C394:C395)</f>
        <v>134</v>
      </c>
      <c r="D393" s="177">
        <v>131</v>
      </c>
      <c r="E393" s="69">
        <f>SUM(E394:E395)</f>
        <v>1911</v>
      </c>
      <c r="F393" s="193">
        <f t="shared" si="419"/>
        <v>14.587786259541986</v>
      </c>
      <c r="G393" s="192">
        <f>SUM(G394:G395)</f>
        <v>135</v>
      </c>
      <c r="H393" s="177">
        <v>133</v>
      </c>
      <c r="I393" s="69">
        <f>SUM(I394:I395)</f>
        <v>2007.5</v>
      </c>
      <c r="J393" s="193">
        <f t="shared" si="420"/>
        <v>15.093984962406015</v>
      </c>
      <c r="K393" s="192">
        <f>SUM(K394:K395)</f>
        <v>135</v>
      </c>
      <c r="L393" s="177">
        <v>134</v>
      </c>
      <c r="M393" s="69">
        <f>SUM(M394:M395)</f>
        <v>2084</v>
      </c>
      <c r="N393" s="193">
        <f t="shared" si="421"/>
        <v>15.552238805970148</v>
      </c>
      <c r="O393" s="192">
        <f>SUM(O394:O395)</f>
        <v>135</v>
      </c>
      <c r="P393" s="177">
        <v>134</v>
      </c>
      <c r="Q393" s="69">
        <f>SUM(Q394:Q395)</f>
        <v>2055</v>
      </c>
      <c r="R393" s="193">
        <f t="shared" si="422"/>
        <v>15.335820895522389</v>
      </c>
      <c r="S393" s="192">
        <f>SUM(S394:S395)</f>
        <v>135</v>
      </c>
      <c r="T393" s="177">
        <v>133</v>
      </c>
      <c r="U393" s="69">
        <f>SUM(U394:U395)</f>
        <v>2003.5</v>
      </c>
      <c r="V393" s="193">
        <f t="shared" si="423"/>
        <v>15.063909774436091</v>
      </c>
      <c r="W393" s="192">
        <f>SUM(W394:W395)</f>
        <v>137</v>
      </c>
      <c r="X393" s="177">
        <v>135</v>
      </c>
      <c r="Y393" s="69">
        <f>SUM(Y394:Y395)</f>
        <v>2177</v>
      </c>
      <c r="Z393" s="193">
        <f t="shared" si="424"/>
        <v>16.125925925925927</v>
      </c>
      <c r="AA393" s="192">
        <f>SUM(AA394:AA395)</f>
        <v>136</v>
      </c>
      <c r="AB393" s="177">
        <v>133</v>
      </c>
      <c r="AC393" s="69">
        <f>SUM(AC394:AC395)</f>
        <v>2897.5</v>
      </c>
      <c r="AD393" s="193">
        <f t="shared" si="425"/>
        <v>21.785714285714285</v>
      </c>
      <c r="AE393" s="192">
        <f>SUM(AE394:AE395)</f>
        <v>136</v>
      </c>
      <c r="AF393" s="177">
        <v>134</v>
      </c>
      <c r="AG393" s="69">
        <f>SUM(AG394:AG395)</f>
        <v>2055.5</v>
      </c>
      <c r="AH393" s="193">
        <f t="shared" si="426"/>
        <v>15.33955223880597</v>
      </c>
      <c r="AI393" s="192">
        <f>SUM(AI394:AI395)</f>
        <v>136</v>
      </c>
      <c r="AJ393" s="177">
        <v>133</v>
      </c>
      <c r="AK393" s="69">
        <f>SUM(AK394:AK395)</f>
        <v>2016</v>
      </c>
      <c r="AL393" s="193">
        <f t="shared" si="427"/>
        <v>15.157894736842104</v>
      </c>
      <c r="AM393" s="186">
        <f>SUM(AM394:AM395)</f>
        <v>136</v>
      </c>
      <c r="AN393" s="90">
        <v>134</v>
      </c>
      <c r="AO393" s="90">
        <f>SUM(AO394:AO395)</f>
        <v>2059.5</v>
      </c>
      <c r="AP393" s="193">
        <f t="shared" si="428"/>
        <v>15.369402985074627</v>
      </c>
      <c r="AQ393" s="186">
        <f>SUM(AQ394:AQ395)</f>
        <v>136</v>
      </c>
      <c r="AR393" s="90">
        <f>SUM(AR394:AR395)</f>
        <v>133</v>
      </c>
      <c r="AS393" s="90">
        <f>SUM(AS394:AS395)</f>
        <v>1438</v>
      </c>
      <c r="AT393" s="193">
        <f t="shared" si="429"/>
        <v>10.81203007518797</v>
      </c>
      <c r="AU393" s="186">
        <f>SUM(AU394:AU395)</f>
        <v>137</v>
      </c>
      <c r="AV393" s="90">
        <f>SUM(AV394:AV395)</f>
        <v>134</v>
      </c>
      <c r="AW393" s="90">
        <f>SUM(AW394:AW395)</f>
        <v>2023</v>
      </c>
      <c r="AX393" s="212">
        <f t="shared" si="430"/>
        <v>15.097014925373134</v>
      </c>
      <c r="AY393" s="302">
        <f t="shared" si="409"/>
        <v>404</v>
      </c>
      <c r="AZ393" s="303">
        <f t="shared" si="409"/>
        <v>398</v>
      </c>
      <c r="BA393" s="303">
        <f t="shared" si="409"/>
        <v>6002.5</v>
      </c>
      <c r="BB393" s="314">
        <f t="shared" si="413"/>
        <v>15.081658291457286</v>
      </c>
      <c r="BC393" s="537">
        <f t="shared" si="416"/>
        <v>1628</v>
      </c>
      <c r="BD393" s="538">
        <f t="shared" si="417"/>
        <v>1601</v>
      </c>
      <c r="BE393" s="538">
        <f t="shared" si="418"/>
        <v>24727.5</v>
      </c>
      <c r="BF393" s="539">
        <f t="shared" si="414"/>
        <v>15.445034353529044</v>
      </c>
    </row>
    <row r="394" spans="2:58" ht="14.1" customHeight="1" outlineLevel="1">
      <c r="B394" s="276" t="s">
        <v>134</v>
      </c>
      <c r="C394" s="194">
        <v>87</v>
      </c>
      <c r="D394" s="175">
        <v>84</v>
      </c>
      <c r="E394" s="67">
        <v>1195.5</v>
      </c>
      <c r="F394" s="195">
        <f t="shared" si="419"/>
        <v>14.232142857142858</v>
      </c>
      <c r="G394" s="194">
        <v>88</v>
      </c>
      <c r="H394" s="175">
        <v>86</v>
      </c>
      <c r="I394" s="67">
        <v>1289</v>
      </c>
      <c r="J394" s="195">
        <f t="shared" si="420"/>
        <v>14.988372093023257</v>
      </c>
      <c r="K394" s="194">
        <v>88</v>
      </c>
      <c r="L394" s="175">
        <v>87</v>
      </c>
      <c r="M394" s="67">
        <v>1345</v>
      </c>
      <c r="N394" s="195">
        <f t="shared" si="421"/>
        <v>15.459770114942529</v>
      </c>
      <c r="O394" s="194">
        <v>88</v>
      </c>
      <c r="P394" s="175">
        <v>87</v>
      </c>
      <c r="Q394" s="67">
        <v>1324</v>
      </c>
      <c r="R394" s="195">
        <f t="shared" si="422"/>
        <v>15.218390804597702</v>
      </c>
      <c r="S394" s="194">
        <v>88</v>
      </c>
      <c r="T394" s="175">
        <v>86</v>
      </c>
      <c r="U394" s="67">
        <v>1282</v>
      </c>
      <c r="V394" s="195">
        <f t="shared" si="423"/>
        <v>14.906976744186046</v>
      </c>
      <c r="W394" s="194">
        <v>90</v>
      </c>
      <c r="X394" s="175">
        <v>88</v>
      </c>
      <c r="Y394" s="67">
        <v>1469.5</v>
      </c>
      <c r="Z394" s="195">
        <f t="shared" si="424"/>
        <v>16.698863636363637</v>
      </c>
      <c r="AA394" s="194">
        <v>89</v>
      </c>
      <c r="AB394" s="175">
        <v>87</v>
      </c>
      <c r="AC394" s="67">
        <v>1832</v>
      </c>
      <c r="AD394" s="195">
        <f t="shared" si="425"/>
        <v>21.057471264367816</v>
      </c>
      <c r="AE394" s="194">
        <v>89</v>
      </c>
      <c r="AF394" s="175">
        <v>87</v>
      </c>
      <c r="AG394" s="67">
        <v>1348.5</v>
      </c>
      <c r="AH394" s="195">
        <f t="shared" si="426"/>
        <v>15.5</v>
      </c>
      <c r="AI394" s="194">
        <v>89</v>
      </c>
      <c r="AJ394" s="175">
        <v>86</v>
      </c>
      <c r="AK394" s="67">
        <v>1326</v>
      </c>
      <c r="AL394" s="195">
        <f t="shared" si="427"/>
        <v>15.418604651162791</v>
      </c>
      <c r="AM394" s="188">
        <v>89</v>
      </c>
      <c r="AN394" s="91">
        <v>87</v>
      </c>
      <c r="AO394" s="91">
        <v>1358</v>
      </c>
      <c r="AP394" s="195">
        <f t="shared" si="428"/>
        <v>15.60919540229885</v>
      </c>
      <c r="AQ394" s="188">
        <v>89</v>
      </c>
      <c r="AR394" s="91">
        <v>87</v>
      </c>
      <c r="AS394" s="91">
        <v>941</v>
      </c>
      <c r="AT394" s="195">
        <f t="shared" si="429"/>
        <v>10.816091954022989</v>
      </c>
      <c r="AU394" s="188">
        <v>90</v>
      </c>
      <c r="AV394" s="91">
        <v>88</v>
      </c>
      <c r="AW394" s="91">
        <v>1325</v>
      </c>
      <c r="AX394" s="213">
        <f t="shared" si="430"/>
        <v>15.056818181818182</v>
      </c>
      <c r="AY394" s="304">
        <f t="shared" si="409"/>
        <v>263</v>
      </c>
      <c r="AZ394" s="305">
        <f t="shared" si="409"/>
        <v>257</v>
      </c>
      <c r="BA394" s="305">
        <f t="shared" si="409"/>
        <v>3829.5</v>
      </c>
      <c r="BB394" s="317">
        <f t="shared" si="413"/>
        <v>14.900778210116732</v>
      </c>
      <c r="BC394" s="540">
        <f t="shared" si="416"/>
        <v>1064</v>
      </c>
      <c r="BD394" s="541">
        <f t="shared" si="417"/>
        <v>1040</v>
      </c>
      <c r="BE394" s="541">
        <f t="shared" si="418"/>
        <v>16035.5</v>
      </c>
      <c r="BF394" s="546">
        <f t="shared" si="414"/>
        <v>15.418749999999999</v>
      </c>
    </row>
    <row r="395" spans="2:58" ht="14.1" customHeight="1" outlineLevel="1">
      <c r="B395" s="276" t="s">
        <v>131</v>
      </c>
      <c r="C395" s="194">
        <v>47</v>
      </c>
      <c r="D395" s="175">
        <v>47</v>
      </c>
      <c r="E395" s="67">
        <v>715.5</v>
      </c>
      <c r="F395" s="195">
        <f t="shared" si="419"/>
        <v>15.223404255319149</v>
      </c>
      <c r="G395" s="194">
        <v>47</v>
      </c>
      <c r="H395" s="175">
        <v>47</v>
      </c>
      <c r="I395" s="67">
        <v>718.5</v>
      </c>
      <c r="J395" s="195">
        <f t="shared" si="420"/>
        <v>15.287234042553191</v>
      </c>
      <c r="K395" s="194">
        <v>47</v>
      </c>
      <c r="L395" s="175">
        <v>47</v>
      </c>
      <c r="M395" s="67">
        <v>739</v>
      </c>
      <c r="N395" s="195">
        <f t="shared" si="421"/>
        <v>15.723404255319149</v>
      </c>
      <c r="O395" s="194">
        <v>47</v>
      </c>
      <c r="P395" s="175">
        <v>47</v>
      </c>
      <c r="Q395" s="67">
        <v>731</v>
      </c>
      <c r="R395" s="195">
        <f t="shared" si="422"/>
        <v>15.553191489361701</v>
      </c>
      <c r="S395" s="194">
        <v>47</v>
      </c>
      <c r="T395" s="175">
        <v>47</v>
      </c>
      <c r="U395" s="67">
        <v>721.5</v>
      </c>
      <c r="V395" s="195">
        <f t="shared" si="423"/>
        <v>15.351063829787234</v>
      </c>
      <c r="W395" s="194">
        <v>47</v>
      </c>
      <c r="X395" s="175">
        <v>47</v>
      </c>
      <c r="Y395" s="67">
        <v>707.5</v>
      </c>
      <c r="Z395" s="195">
        <f t="shared" si="424"/>
        <v>15.053191489361701</v>
      </c>
      <c r="AA395" s="194">
        <v>47</v>
      </c>
      <c r="AB395" s="175">
        <v>46</v>
      </c>
      <c r="AC395" s="67">
        <v>1065.5</v>
      </c>
      <c r="AD395" s="195">
        <f t="shared" si="425"/>
        <v>23.163043478260871</v>
      </c>
      <c r="AE395" s="194">
        <v>47</v>
      </c>
      <c r="AF395" s="175">
        <v>47</v>
      </c>
      <c r="AG395" s="67">
        <v>707</v>
      </c>
      <c r="AH395" s="195">
        <f t="shared" si="426"/>
        <v>15.042553191489361</v>
      </c>
      <c r="AI395" s="194">
        <v>47</v>
      </c>
      <c r="AJ395" s="175">
        <v>47</v>
      </c>
      <c r="AK395" s="260">
        <f>701-2-9</f>
        <v>690</v>
      </c>
      <c r="AL395" s="195">
        <f t="shared" si="427"/>
        <v>14.680851063829786</v>
      </c>
      <c r="AM395" s="188">
        <v>47</v>
      </c>
      <c r="AN395" s="91">
        <v>47</v>
      </c>
      <c r="AO395" s="91">
        <v>701.5</v>
      </c>
      <c r="AP395" s="195">
        <f t="shared" si="428"/>
        <v>14.925531914893616</v>
      </c>
      <c r="AQ395" s="188">
        <v>47</v>
      </c>
      <c r="AR395" s="91">
        <v>46</v>
      </c>
      <c r="AS395" s="91">
        <v>497</v>
      </c>
      <c r="AT395" s="195">
        <f t="shared" si="429"/>
        <v>10.804347826086957</v>
      </c>
      <c r="AU395" s="188">
        <v>47</v>
      </c>
      <c r="AV395" s="91">
        <v>46</v>
      </c>
      <c r="AW395" s="91">
        <v>698</v>
      </c>
      <c r="AX395" s="213">
        <f>IFERROR(AW395/AV395,0)</f>
        <v>15.173913043478262</v>
      </c>
      <c r="AY395" s="304">
        <f t="shared" si="409"/>
        <v>141</v>
      </c>
      <c r="AZ395" s="305">
        <f t="shared" si="409"/>
        <v>141</v>
      </c>
      <c r="BA395" s="305">
        <f t="shared" si="409"/>
        <v>2173</v>
      </c>
      <c r="BB395" s="317">
        <f t="shared" si="413"/>
        <v>15.411347517730496</v>
      </c>
      <c r="BC395" s="540">
        <f t="shared" si="416"/>
        <v>564</v>
      </c>
      <c r="BD395" s="541">
        <f t="shared" si="417"/>
        <v>561</v>
      </c>
      <c r="BE395" s="541">
        <f t="shared" si="418"/>
        <v>8692</v>
      </c>
      <c r="BF395" s="546">
        <f t="shared" si="414"/>
        <v>15.493761140819965</v>
      </c>
    </row>
    <row r="396" spans="2:58" s="76" customFormat="1" ht="14.1" customHeight="1" outlineLevel="1">
      <c r="B396" s="270" t="s">
        <v>266</v>
      </c>
      <c r="C396" s="192">
        <f>SUM(C397:C398)</f>
        <v>11</v>
      </c>
      <c r="D396" s="177">
        <v>9</v>
      </c>
      <c r="E396" s="69">
        <f>SUM(E397:E398)</f>
        <v>69.960000000000008</v>
      </c>
      <c r="F396" s="193">
        <f t="shared" si="419"/>
        <v>7.7733333333333343</v>
      </c>
      <c r="G396" s="192">
        <f>SUM(G397:G398)</f>
        <v>11</v>
      </c>
      <c r="H396" s="177">
        <v>8</v>
      </c>
      <c r="I396" s="69">
        <f>SUM(I397:I398)</f>
        <v>88.5</v>
      </c>
      <c r="J396" s="193">
        <f t="shared" si="420"/>
        <v>11.0625</v>
      </c>
      <c r="K396" s="192">
        <f>SUM(K397:K398)</f>
        <v>11</v>
      </c>
      <c r="L396" s="177">
        <v>11</v>
      </c>
      <c r="M396" s="69">
        <f>SUM(M397:M398)</f>
        <v>82.5</v>
      </c>
      <c r="N396" s="193">
        <f t="shared" si="421"/>
        <v>7.5</v>
      </c>
      <c r="O396" s="192">
        <f>SUM(O397:O398)</f>
        <v>11</v>
      </c>
      <c r="P396" s="177">
        <v>10</v>
      </c>
      <c r="Q396" s="69">
        <f>SUM(Q397:Q398)</f>
        <v>102</v>
      </c>
      <c r="R396" s="193">
        <f t="shared" si="422"/>
        <v>10.199999999999999</v>
      </c>
      <c r="S396" s="192">
        <f>SUM(S397:S398)</f>
        <v>12</v>
      </c>
      <c r="T396" s="177">
        <v>9</v>
      </c>
      <c r="U396" s="69">
        <f>SUM(U397:U398)</f>
        <v>58.5</v>
      </c>
      <c r="V396" s="193">
        <f t="shared" si="423"/>
        <v>6.5</v>
      </c>
      <c r="W396" s="192">
        <f>SUM(W397:W398)</f>
        <v>12</v>
      </c>
      <c r="X396" s="177">
        <v>10</v>
      </c>
      <c r="Y396" s="69">
        <f>SUM(Y397:Y398)</f>
        <v>76.5</v>
      </c>
      <c r="Z396" s="193">
        <f t="shared" si="424"/>
        <v>7.65</v>
      </c>
      <c r="AA396" s="192">
        <f>SUM(AA397:AA398)</f>
        <v>12</v>
      </c>
      <c r="AB396" s="177">
        <v>11</v>
      </c>
      <c r="AC396" s="69">
        <f>SUM(AC397:AC398)</f>
        <v>110.5</v>
      </c>
      <c r="AD396" s="193">
        <f t="shared" si="425"/>
        <v>10.045454545454545</v>
      </c>
      <c r="AE396" s="192">
        <f>SUM(AE397:AE398)</f>
        <v>12</v>
      </c>
      <c r="AF396" s="177">
        <v>10</v>
      </c>
      <c r="AG396" s="69">
        <f>SUM(AG397:AG398)</f>
        <v>104</v>
      </c>
      <c r="AH396" s="193">
        <f t="shared" si="426"/>
        <v>10.4</v>
      </c>
      <c r="AI396" s="192">
        <f>SUM(AI397:AI398)</f>
        <v>12</v>
      </c>
      <c r="AJ396" s="177">
        <v>8</v>
      </c>
      <c r="AK396" s="69">
        <f>SUM(AK397:AK398)</f>
        <v>51</v>
      </c>
      <c r="AL396" s="193">
        <f t="shared" si="427"/>
        <v>6.375</v>
      </c>
      <c r="AM396" s="186">
        <f>SUM(AM397:AM398)</f>
        <v>12</v>
      </c>
      <c r="AN396" s="90">
        <v>10</v>
      </c>
      <c r="AO396" s="90">
        <f>SUM(AO397:AO398)</f>
        <v>84.5</v>
      </c>
      <c r="AP396" s="193">
        <f t="shared" si="428"/>
        <v>8.4499999999999993</v>
      </c>
      <c r="AQ396" s="186">
        <f>SUM(AQ397:AQ398)</f>
        <v>12</v>
      </c>
      <c r="AR396" s="90">
        <f>SUM(AR397:AR398)</f>
        <v>9</v>
      </c>
      <c r="AS396" s="90">
        <f>SUM(AS397:AS398)</f>
        <v>65.5</v>
      </c>
      <c r="AT396" s="193">
        <f t="shared" si="429"/>
        <v>7.2777777777777777</v>
      </c>
      <c r="AU396" s="186">
        <f>SUM(AU397:AU398)</f>
        <v>12</v>
      </c>
      <c r="AV396" s="90">
        <f>SUM(AV397:AV398)</f>
        <v>11</v>
      </c>
      <c r="AW396" s="90">
        <f>SUM(AW397:AW398)</f>
        <v>86</v>
      </c>
      <c r="AX396" s="212">
        <f t="shared" ref="AX396:AX402" si="431">IFERROR(AW396/AV396,0)</f>
        <v>7.8181818181818183</v>
      </c>
      <c r="AY396" s="302">
        <f t="shared" si="409"/>
        <v>33</v>
      </c>
      <c r="AZ396" s="303">
        <f t="shared" si="409"/>
        <v>28</v>
      </c>
      <c r="BA396" s="303">
        <f t="shared" si="409"/>
        <v>240.96</v>
      </c>
      <c r="BB396" s="314">
        <f t="shared" si="413"/>
        <v>8.6057142857142868</v>
      </c>
      <c r="BC396" s="537">
        <f t="shared" si="416"/>
        <v>140</v>
      </c>
      <c r="BD396" s="538">
        <f t="shared" si="417"/>
        <v>116</v>
      </c>
      <c r="BE396" s="538">
        <f t="shared" si="418"/>
        <v>979.46</v>
      </c>
      <c r="BF396" s="539">
        <f t="shared" si="414"/>
        <v>8.4436206896551731</v>
      </c>
    </row>
    <row r="397" spans="2:58" ht="14.1" customHeight="1" outlineLevel="1">
      <c r="B397" s="276" t="s">
        <v>49</v>
      </c>
      <c r="C397" s="194">
        <v>6</v>
      </c>
      <c r="D397" s="175">
        <v>4</v>
      </c>
      <c r="E397" s="67">
        <v>31.46</v>
      </c>
      <c r="F397" s="195">
        <f t="shared" si="419"/>
        <v>7.8650000000000002</v>
      </c>
      <c r="G397" s="194">
        <v>6</v>
      </c>
      <c r="H397" s="175">
        <v>4</v>
      </c>
      <c r="I397" s="67">
        <v>41</v>
      </c>
      <c r="J397" s="195">
        <f t="shared" si="420"/>
        <v>10.25</v>
      </c>
      <c r="K397" s="194">
        <v>6</v>
      </c>
      <c r="L397" s="175">
        <v>6</v>
      </c>
      <c r="M397" s="67">
        <v>43</v>
      </c>
      <c r="N397" s="195">
        <f t="shared" si="421"/>
        <v>7.166666666666667</v>
      </c>
      <c r="O397" s="194">
        <v>6</v>
      </c>
      <c r="P397" s="175">
        <v>5</v>
      </c>
      <c r="Q397" s="67">
        <v>52</v>
      </c>
      <c r="R397" s="195">
        <f t="shared" si="422"/>
        <v>10.4</v>
      </c>
      <c r="S397" s="194">
        <v>6</v>
      </c>
      <c r="T397" s="175">
        <v>5</v>
      </c>
      <c r="U397" s="67">
        <v>31</v>
      </c>
      <c r="V397" s="195">
        <f t="shared" si="423"/>
        <v>6.2</v>
      </c>
      <c r="W397" s="194">
        <v>6</v>
      </c>
      <c r="X397" s="175">
        <v>5</v>
      </c>
      <c r="Y397" s="67">
        <v>31</v>
      </c>
      <c r="Z397" s="195">
        <f t="shared" si="424"/>
        <v>6.2</v>
      </c>
      <c r="AA397" s="194">
        <v>6</v>
      </c>
      <c r="AB397" s="175">
        <v>6</v>
      </c>
      <c r="AC397" s="67">
        <v>51.5</v>
      </c>
      <c r="AD397" s="195">
        <f t="shared" si="425"/>
        <v>8.5833333333333339</v>
      </c>
      <c r="AE397" s="194">
        <v>6</v>
      </c>
      <c r="AF397" s="175">
        <v>6</v>
      </c>
      <c r="AG397" s="67">
        <v>59</v>
      </c>
      <c r="AH397" s="195">
        <f t="shared" si="426"/>
        <v>9.8333333333333339</v>
      </c>
      <c r="AI397" s="194">
        <v>6</v>
      </c>
      <c r="AJ397" s="175">
        <v>5</v>
      </c>
      <c r="AK397" s="67">
        <v>36</v>
      </c>
      <c r="AL397" s="195">
        <f t="shared" si="427"/>
        <v>7.2</v>
      </c>
      <c r="AM397" s="188">
        <v>6</v>
      </c>
      <c r="AN397" s="91">
        <v>6</v>
      </c>
      <c r="AO397" s="91">
        <v>57.5</v>
      </c>
      <c r="AP397" s="195">
        <f t="shared" si="428"/>
        <v>9.5833333333333339</v>
      </c>
      <c r="AQ397" s="188">
        <v>6</v>
      </c>
      <c r="AR397" s="91">
        <v>5</v>
      </c>
      <c r="AS397" s="91">
        <v>38</v>
      </c>
      <c r="AT397" s="195">
        <f t="shared" si="429"/>
        <v>7.6</v>
      </c>
      <c r="AU397" s="188">
        <v>6</v>
      </c>
      <c r="AV397" s="91">
        <v>6</v>
      </c>
      <c r="AW397" s="91">
        <v>49</v>
      </c>
      <c r="AX397" s="213">
        <f t="shared" si="431"/>
        <v>8.1666666666666661</v>
      </c>
      <c r="AY397" s="304">
        <f t="shared" si="409"/>
        <v>18</v>
      </c>
      <c r="AZ397" s="305">
        <f t="shared" si="409"/>
        <v>14</v>
      </c>
      <c r="BA397" s="305">
        <f t="shared" si="409"/>
        <v>115.46000000000001</v>
      </c>
      <c r="BB397" s="317">
        <f t="shared" si="413"/>
        <v>8.2471428571428582</v>
      </c>
      <c r="BC397" s="540">
        <f t="shared" si="416"/>
        <v>72</v>
      </c>
      <c r="BD397" s="541">
        <f t="shared" si="417"/>
        <v>63</v>
      </c>
      <c r="BE397" s="541">
        <f t="shared" si="418"/>
        <v>520.46</v>
      </c>
      <c r="BF397" s="546">
        <f t="shared" si="414"/>
        <v>8.2612698412698418</v>
      </c>
    </row>
    <row r="398" spans="2:58" ht="14.1" customHeight="1" outlineLevel="1">
      <c r="B398" s="276" t="s">
        <v>146</v>
      </c>
      <c r="C398" s="194">
        <v>5</v>
      </c>
      <c r="D398" s="175">
        <v>5</v>
      </c>
      <c r="E398" s="67">
        <v>38.5</v>
      </c>
      <c r="F398" s="195">
        <f t="shared" si="419"/>
        <v>7.7</v>
      </c>
      <c r="G398" s="194">
        <v>5</v>
      </c>
      <c r="H398" s="175">
        <v>4</v>
      </c>
      <c r="I398" s="67">
        <v>47.5</v>
      </c>
      <c r="J398" s="195">
        <f t="shared" si="420"/>
        <v>11.875</v>
      </c>
      <c r="K398" s="194">
        <v>5</v>
      </c>
      <c r="L398" s="175">
        <v>5</v>
      </c>
      <c r="M398" s="67">
        <v>39.5</v>
      </c>
      <c r="N398" s="195">
        <f t="shared" si="421"/>
        <v>7.9</v>
      </c>
      <c r="O398" s="194">
        <v>5</v>
      </c>
      <c r="P398" s="175">
        <v>5</v>
      </c>
      <c r="Q398" s="67">
        <v>50</v>
      </c>
      <c r="R398" s="195">
        <f t="shared" si="422"/>
        <v>10</v>
      </c>
      <c r="S398" s="194">
        <v>6</v>
      </c>
      <c r="T398" s="175">
        <v>4</v>
      </c>
      <c r="U398" s="67">
        <v>27.5</v>
      </c>
      <c r="V398" s="195">
        <f t="shared" si="423"/>
        <v>6.875</v>
      </c>
      <c r="W398" s="194">
        <v>6</v>
      </c>
      <c r="X398" s="175">
        <v>5</v>
      </c>
      <c r="Y398" s="67">
        <v>45.5</v>
      </c>
      <c r="Z398" s="195">
        <f t="shared" si="424"/>
        <v>9.1</v>
      </c>
      <c r="AA398" s="194">
        <v>6</v>
      </c>
      <c r="AB398" s="175">
        <v>5</v>
      </c>
      <c r="AC398" s="67">
        <v>59</v>
      </c>
      <c r="AD398" s="195">
        <f t="shared" si="425"/>
        <v>11.8</v>
      </c>
      <c r="AE398" s="194">
        <v>6</v>
      </c>
      <c r="AF398" s="175">
        <v>4</v>
      </c>
      <c r="AG398" s="67">
        <v>45</v>
      </c>
      <c r="AH398" s="195">
        <f t="shared" si="426"/>
        <v>11.25</v>
      </c>
      <c r="AI398" s="194">
        <v>6</v>
      </c>
      <c r="AJ398" s="175">
        <v>3</v>
      </c>
      <c r="AK398" s="67">
        <v>15</v>
      </c>
      <c r="AL398" s="195">
        <f t="shared" si="427"/>
        <v>5</v>
      </c>
      <c r="AM398" s="188">
        <v>6</v>
      </c>
      <c r="AN398" s="91">
        <v>4</v>
      </c>
      <c r="AO398" s="91">
        <v>27</v>
      </c>
      <c r="AP398" s="195">
        <f t="shared" si="428"/>
        <v>6.75</v>
      </c>
      <c r="AQ398" s="188">
        <v>6</v>
      </c>
      <c r="AR398" s="91">
        <v>4</v>
      </c>
      <c r="AS398" s="91">
        <v>27.5</v>
      </c>
      <c r="AT398" s="195">
        <f t="shared" si="429"/>
        <v>6.875</v>
      </c>
      <c r="AU398" s="188">
        <v>6</v>
      </c>
      <c r="AV398" s="91">
        <v>5</v>
      </c>
      <c r="AW398" s="91">
        <v>37</v>
      </c>
      <c r="AX398" s="213">
        <f t="shared" si="431"/>
        <v>7.4</v>
      </c>
      <c r="AY398" s="304">
        <f t="shared" si="409"/>
        <v>15</v>
      </c>
      <c r="AZ398" s="305">
        <f t="shared" si="409"/>
        <v>14</v>
      </c>
      <c r="BA398" s="305">
        <f t="shared" si="409"/>
        <v>125.5</v>
      </c>
      <c r="BB398" s="317">
        <f t="shared" si="413"/>
        <v>8.9642857142857135</v>
      </c>
      <c r="BC398" s="540">
        <f t="shared" si="416"/>
        <v>68</v>
      </c>
      <c r="BD398" s="541">
        <f t="shared" si="417"/>
        <v>53</v>
      </c>
      <c r="BE398" s="541">
        <f t="shared" si="418"/>
        <v>459</v>
      </c>
      <c r="BF398" s="546">
        <f t="shared" si="414"/>
        <v>8.6603773584905657</v>
      </c>
    </row>
    <row r="399" spans="2:58" s="76" customFormat="1" ht="14.1" customHeight="1" outlineLevel="1">
      <c r="B399" s="270" t="s">
        <v>56</v>
      </c>
      <c r="C399" s="192">
        <f>SUM(C400:C402)</f>
        <v>166</v>
      </c>
      <c r="D399" s="177">
        <v>165</v>
      </c>
      <c r="E399" s="69">
        <f>SUM(E400:E402)</f>
        <v>2195</v>
      </c>
      <c r="F399" s="193">
        <f t="shared" si="419"/>
        <v>13.303030303030303</v>
      </c>
      <c r="G399" s="192">
        <f>SUM(G400:G402)</f>
        <v>166</v>
      </c>
      <c r="H399" s="177">
        <v>165</v>
      </c>
      <c r="I399" s="69">
        <f>SUM(I400:I402)</f>
        <v>2299.0100000000002</v>
      </c>
      <c r="J399" s="193">
        <f t="shared" si="420"/>
        <v>13.933393939393941</v>
      </c>
      <c r="K399" s="192">
        <f>SUM(K400:K402)</f>
        <v>168</v>
      </c>
      <c r="L399" s="177">
        <v>165</v>
      </c>
      <c r="M399" s="69">
        <f>SUM(M400:M402)</f>
        <v>2438</v>
      </c>
      <c r="N399" s="193">
        <f t="shared" si="421"/>
        <v>14.775757575757575</v>
      </c>
      <c r="O399" s="192">
        <f>SUM(O400:O402)</f>
        <v>166</v>
      </c>
      <c r="P399" s="177">
        <v>166</v>
      </c>
      <c r="Q399" s="69">
        <f>SUM(Q400:Q402)</f>
        <v>2504.5</v>
      </c>
      <c r="R399" s="193">
        <f t="shared" si="422"/>
        <v>15.087349397590362</v>
      </c>
      <c r="S399" s="192">
        <f>SUM(S400:S402)</f>
        <v>169</v>
      </c>
      <c r="T399" s="177">
        <v>166</v>
      </c>
      <c r="U399" s="69">
        <f>SUM(U400:U402)</f>
        <v>2445</v>
      </c>
      <c r="V399" s="193">
        <f t="shared" si="423"/>
        <v>14.728915662650602</v>
      </c>
      <c r="W399" s="192">
        <f>SUM(W400:W402)</f>
        <v>168</v>
      </c>
      <c r="X399" s="177">
        <v>165</v>
      </c>
      <c r="Y399" s="69">
        <f>SUM(Y400:Y402)</f>
        <v>3665.5</v>
      </c>
      <c r="Z399" s="193">
        <f t="shared" si="424"/>
        <v>22.215151515151515</v>
      </c>
      <c r="AA399" s="192">
        <f>SUM(AA400:AA402)</f>
        <v>167</v>
      </c>
      <c r="AB399" s="177">
        <v>165</v>
      </c>
      <c r="AC399" s="69">
        <f>SUM(AC400:AC402)</f>
        <v>2432.5</v>
      </c>
      <c r="AD399" s="193">
        <f t="shared" si="425"/>
        <v>14.742424242424242</v>
      </c>
      <c r="AE399" s="192">
        <f>SUM(AE400:AE402)</f>
        <v>167</v>
      </c>
      <c r="AF399" s="177">
        <v>164</v>
      </c>
      <c r="AG399" s="69">
        <f>SUM(AG400:AG402)</f>
        <v>2481</v>
      </c>
      <c r="AH399" s="193">
        <f t="shared" si="426"/>
        <v>15.128048780487806</v>
      </c>
      <c r="AI399" s="192">
        <f>SUM(AI400:AI402)</f>
        <v>166</v>
      </c>
      <c r="AJ399" s="177">
        <v>164</v>
      </c>
      <c r="AK399" s="69">
        <f>SUM(AK400:AK402)</f>
        <v>2407.5</v>
      </c>
      <c r="AL399" s="193">
        <f t="shared" si="427"/>
        <v>14.679878048780488</v>
      </c>
      <c r="AM399" s="186">
        <f>SUM(AM400:AM402)</f>
        <v>166</v>
      </c>
      <c r="AN399" s="90">
        <v>163</v>
      </c>
      <c r="AO399" s="90">
        <f>SUM(AO400:AO402)</f>
        <v>2439.5</v>
      </c>
      <c r="AP399" s="193">
        <f t="shared" si="428"/>
        <v>14.966257668711657</v>
      </c>
      <c r="AQ399" s="186">
        <f>SUM(AQ400:AQ402)</f>
        <v>165</v>
      </c>
      <c r="AR399" s="90">
        <f>SUM(AR400:AR402)</f>
        <v>163</v>
      </c>
      <c r="AS399" s="90">
        <f>SUM(AS400:AS402)</f>
        <v>1629</v>
      </c>
      <c r="AT399" s="193">
        <f t="shared" si="429"/>
        <v>9.9938650306748471</v>
      </c>
      <c r="AU399" s="186">
        <f>SUM(AU400:AU402)</f>
        <v>165</v>
      </c>
      <c r="AV399" s="90">
        <f>SUM(AV400:AV402)</f>
        <v>163</v>
      </c>
      <c r="AW399" s="90">
        <f>SUM(AW400:AW402)</f>
        <v>2254</v>
      </c>
      <c r="AX399" s="212">
        <f t="shared" si="431"/>
        <v>13.828220858895705</v>
      </c>
      <c r="AY399" s="302">
        <f t="shared" si="409"/>
        <v>500</v>
      </c>
      <c r="AZ399" s="303">
        <f t="shared" si="409"/>
        <v>495</v>
      </c>
      <c r="BA399" s="303">
        <f t="shared" si="409"/>
        <v>6932.01</v>
      </c>
      <c r="BB399" s="314">
        <f t="shared" si="413"/>
        <v>14.004060606060607</v>
      </c>
      <c r="BC399" s="537">
        <f t="shared" si="416"/>
        <v>1999</v>
      </c>
      <c r="BD399" s="538">
        <f t="shared" si="417"/>
        <v>1974</v>
      </c>
      <c r="BE399" s="538">
        <f t="shared" si="418"/>
        <v>29190.510000000002</v>
      </c>
      <c r="BF399" s="539">
        <f t="shared" si="414"/>
        <v>14.787492401215806</v>
      </c>
    </row>
    <row r="400" spans="2:58" ht="14.1" customHeight="1" outlineLevel="1">
      <c r="B400" s="276" t="s">
        <v>144</v>
      </c>
      <c r="C400" s="194">
        <v>1</v>
      </c>
      <c r="D400" s="175">
        <v>1</v>
      </c>
      <c r="E400" s="67">
        <v>10</v>
      </c>
      <c r="F400" s="195">
        <f t="shared" si="419"/>
        <v>10</v>
      </c>
      <c r="G400" s="194">
        <v>1</v>
      </c>
      <c r="H400" s="175">
        <v>1</v>
      </c>
      <c r="I400" s="67">
        <v>15.5</v>
      </c>
      <c r="J400" s="195">
        <f t="shared" si="420"/>
        <v>15.5</v>
      </c>
      <c r="K400" s="194">
        <v>1</v>
      </c>
      <c r="L400" s="175">
        <v>1</v>
      </c>
      <c r="M400" s="67">
        <v>14</v>
      </c>
      <c r="N400" s="195">
        <f t="shared" si="421"/>
        <v>14</v>
      </c>
      <c r="O400" s="194">
        <v>1</v>
      </c>
      <c r="P400" s="175">
        <v>1</v>
      </c>
      <c r="Q400" s="67">
        <v>15.5</v>
      </c>
      <c r="R400" s="195">
        <f t="shared" si="422"/>
        <v>15.5</v>
      </c>
      <c r="S400" s="194">
        <v>1</v>
      </c>
      <c r="T400" s="175">
        <v>1</v>
      </c>
      <c r="U400" s="67">
        <v>15</v>
      </c>
      <c r="V400" s="195">
        <f t="shared" si="423"/>
        <v>15</v>
      </c>
      <c r="W400" s="194">
        <v>1</v>
      </c>
      <c r="X400" s="175">
        <v>1</v>
      </c>
      <c r="Y400" s="67">
        <v>20</v>
      </c>
      <c r="Z400" s="195">
        <f t="shared" si="424"/>
        <v>20</v>
      </c>
      <c r="AA400" s="194">
        <v>1</v>
      </c>
      <c r="AB400" s="175">
        <v>1</v>
      </c>
      <c r="AC400" s="67">
        <v>14.5</v>
      </c>
      <c r="AD400" s="195">
        <f t="shared" si="425"/>
        <v>14.5</v>
      </c>
      <c r="AE400" s="194">
        <v>1</v>
      </c>
      <c r="AF400" s="175">
        <v>1</v>
      </c>
      <c r="AG400" s="67">
        <v>14</v>
      </c>
      <c r="AH400" s="195">
        <f t="shared" si="426"/>
        <v>14</v>
      </c>
      <c r="AI400" s="194">
        <v>1</v>
      </c>
      <c r="AJ400" s="175">
        <v>1</v>
      </c>
      <c r="AK400" s="67">
        <v>14</v>
      </c>
      <c r="AL400" s="195">
        <f t="shared" si="427"/>
        <v>14</v>
      </c>
      <c r="AM400" s="188">
        <v>1</v>
      </c>
      <c r="AN400" s="91">
        <v>1</v>
      </c>
      <c r="AO400" s="91">
        <v>15</v>
      </c>
      <c r="AP400" s="195">
        <f t="shared" si="428"/>
        <v>15</v>
      </c>
      <c r="AQ400" s="188">
        <v>1</v>
      </c>
      <c r="AR400" s="91">
        <v>1</v>
      </c>
      <c r="AS400" s="91">
        <v>8.5</v>
      </c>
      <c r="AT400" s="195">
        <f t="shared" si="429"/>
        <v>8.5</v>
      </c>
      <c r="AU400" s="188">
        <v>1</v>
      </c>
      <c r="AV400" s="91">
        <v>1</v>
      </c>
      <c r="AW400" s="91">
        <v>15</v>
      </c>
      <c r="AX400" s="213">
        <f t="shared" si="431"/>
        <v>15</v>
      </c>
      <c r="AY400" s="304">
        <f t="shared" si="409"/>
        <v>3</v>
      </c>
      <c r="AZ400" s="305">
        <f t="shared" si="409"/>
        <v>3</v>
      </c>
      <c r="BA400" s="305">
        <f t="shared" si="409"/>
        <v>39.5</v>
      </c>
      <c r="BB400" s="317">
        <f t="shared" si="413"/>
        <v>13.166666666666666</v>
      </c>
      <c r="BC400" s="540">
        <f t="shared" si="416"/>
        <v>12</v>
      </c>
      <c r="BD400" s="541">
        <f t="shared" si="417"/>
        <v>12</v>
      </c>
      <c r="BE400" s="541">
        <f t="shared" si="418"/>
        <v>171</v>
      </c>
      <c r="BF400" s="546">
        <f t="shared" si="414"/>
        <v>14.25</v>
      </c>
    </row>
    <row r="401" spans="1:60" ht="14.1" customHeight="1" outlineLevel="1">
      <c r="B401" s="276" t="s">
        <v>126</v>
      </c>
      <c r="C401" s="194">
        <v>98</v>
      </c>
      <c r="D401" s="175">
        <v>97</v>
      </c>
      <c r="E401" s="67">
        <v>1247.5</v>
      </c>
      <c r="F401" s="195">
        <f t="shared" si="419"/>
        <v>12.860824742268042</v>
      </c>
      <c r="G401" s="194">
        <v>99</v>
      </c>
      <c r="H401" s="175">
        <v>98</v>
      </c>
      <c r="I401" s="67">
        <v>1306</v>
      </c>
      <c r="J401" s="195">
        <f t="shared" si="420"/>
        <v>13.326530612244898</v>
      </c>
      <c r="K401" s="194">
        <v>101</v>
      </c>
      <c r="L401" s="175">
        <v>98</v>
      </c>
      <c r="M401" s="67">
        <v>1425</v>
      </c>
      <c r="N401" s="195">
        <f t="shared" si="421"/>
        <v>14.540816326530612</v>
      </c>
      <c r="O401" s="194">
        <v>99</v>
      </c>
      <c r="P401" s="175">
        <v>99</v>
      </c>
      <c r="Q401" s="67">
        <v>1510</v>
      </c>
      <c r="R401" s="195">
        <f t="shared" si="422"/>
        <v>15.252525252525253</v>
      </c>
      <c r="S401" s="194">
        <v>98</v>
      </c>
      <c r="T401" s="175">
        <v>98</v>
      </c>
      <c r="U401" s="67">
        <v>1395.5</v>
      </c>
      <c r="V401" s="195">
        <f t="shared" si="423"/>
        <v>14.239795918367347</v>
      </c>
      <c r="W401" s="194">
        <v>100</v>
      </c>
      <c r="X401" s="175">
        <v>98</v>
      </c>
      <c r="Y401" s="67">
        <v>2150.5</v>
      </c>
      <c r="Z401" s="195">
        <f t="shared" si="424"/>
        <v>21.943877551020407</v>
      </c>
      <c r="AA401" s="194">
        <v>98</v>
      </c>
      <c r="AB401" s="175">
        <v>98</v>
      </c>
      <c r="AC401" s="67">
        <v>1423.5</v>
      </c>
      <c r="AD401" s="195">
        <f t="shared" si="425"/>
        <v>14.525510204081632</v>
      </c>
      <c r="AE401" s="194">
        <v>98</v>
      </c>
      <c r="AF401" s="175">
        <v>98</v>
      </c>
      <c r="AG401" s="67">
        <v>1467</v>
      </c>
      <c r="AH401" s="195">
        <f t="shared" si="426"/>
        <v>14.969387755102041</v>
      </c>
      <c r="AI401" s="194">
        <v>98</v>
      </c>
      <c r="AJ401" s="175">
        <v>97</v>
      </c>
      <c r="AK401" s="67">
        <f>1392.5+10</f>
        <v>1402.5</v>
      </c>
      <c r="AL401" s="195">
        <f t="shared" si="427"/>
        <v>14.458762886597938</v>
      </c>
      <c r="AM401" s="188">
        <v>98</v>
      </c>
      <c r="AN401" s="91">
        <v>98</v>
      </c>
      <c r="AO401" s="91">
        <v>1432.5</v>
      </c>
      <c r="AP401" s="195">
        <f t="shared" si="428"/>
        <v>14.61734693877551</v>
      </c>
      <c r="AQ401" s="188">
        <v>98</v>
      </c>
      <c r="AR401" s="91">
        <v>97</v>
      </c>
      <c r="AS401" s="91">
        <v>921.5</v>
      </c>
      <c r="AT401" s="195">
        <f t="shared" si="429"/>
        <v>9.5</v>
      </c>
      <c r="AU401" s="188">
        <v>98</v>
      </c>
      <c r="AV401" s="91">
        <v>97</v>
      </c>
      <c r="AW401" s="91">
        <v>1261.5</v>
      </c>
      <c r="AX401" s="213">
        <f t="shared" si="431"/>
        <v>13.005154639175258</v>
      </c>
      <c r="AY401" s="304">
        <f t="shared" si="409"/>
        <v>298</v>
      </c>
      <c r="AZ401" s="305">
        <f t="shared" si="409"/>
        <v>293</v>
      </c>
      <c r="BA401" s="305">
        <f t="shared" si="409"/>
        <v>3978.5</v>
      </c>
      <c r="BB401" s="317">
        <f t="shared" si="413"/>
        <v>13.578498293515358</v>
      </c>
      <c r="BC401" s="540">
        <f t="shared" si="416"/>
        <v>1183</v>
      </c>
      <c r="BD401" s="541">
        <f t="shared" si="417"/>
        <v>1173</v>
      </c>
      <c r="BE401" s="541">
        <f t="shared" si="418"/>
        <v>16943</v>
      </c>
      <c r="BF401" s="546">
        <f t="shared" si="414"/>
        <v>14.444160272804774</v>
      </c>
    </row>
    <row r="402" spans="1:60" ht="14.1" customHeight="1" outlineLevel="1">
      <c r="B402" s="276" t="s">
        <v>132</v>
      </c>
      <c r="C402" s="194">
        <v>67</v>
      </c>
      <c r="D402" s="175">
        <v>67</v>
      </c>
      <c r="E402" s="67">
        <v>937.5</v>
      </c>
      <c r="F402" s="195">
        <f t="shared" si="419"/>
        <v>13.992537313432836</v>
      </c>
      <c r="G402" s="194">
        <v>66</v>
      </c>
      <c r="H402" s="175">
        <v>66</v>
      </c>
      <c r="I402" s="67">
        <v>977.51</v>
      </c>
      <c r="J402" s="195">
        <f t="shared" si="420"/>
        <v>14.810757575757576</v>
      </c>
      <c r="K402" s="194">
        <v>66</v>
      </c>
      <c r="L402" s="175">
        <v>66</v>
      </c>
      <c r="M402" s="67">
        <v>999</v>
      </c>
      <c r="N402" s="195">
        <f t="shared" si="421"/>
        <v>15.136363636363637</v>
      </c>
      <c r="O402" s="194">
        <v>66</v>
      </c>
      <c r="P402" s="175">
        <v>66</v>
      </c>
      <c r="Q402" s="67">
        <v>979</v>
      </c>
      <c r="R402" s="195">
        <f t="shared" si="422"/>
        <v>14.833333333333334</v>
      </c>
      <c r="S402" s="194">
        <v>70</v>
      </c>
      <c r="T402" s="175">
        <v>67</v>
      </c>
      <c r="U402" s="67">
        <v>1034.5</v>
      </c>
      <c r="V402" s="195">
        <f t="shared" si="423"/>
        <v>15.440298507462687</v>
      </c>
      <c r="W402" s="194">
        <v>67</v>
      </c>
      <c r="X402" s="175">
        <v>66</v>
      </c>
      <c r="Y402" s="67">
        <v>1495</v>
      </c>
      <c r="Z402" s="195">
        <f t="shared" si="424"/>
        <v>22.651515151515152</v>
      </c>
      <c r="AA402" s="194">
        <v>68</v>
      </c>
      <c r="AB402" s="175">
        <v>66</v>
      </c>
      <c r="AC402" s="67">
        <v>994.5</v>
      </c>
      <c r="AD402" s="195">
        <f t="shared" si="425"/>
        <v>15.068181818181818</v>
      </c>
      <c r="AE402" s="194">
        <v>68</v>
      </c>
      <c r="AF402" s="175">
        <v>65</v>
      </c>
      <c r="AG402" s="67">
        <v>1000</v>
      </c>
      <c r="AH402" s="195">
        <f t="shared" si="426"/>
        <v>15.384615384615385</v>
      </c>
      <c r="AI402" s="194">
        <v>67</v>
      </c>
      <c r="AJ402" s="175">
        <v>66</v>
      </c>
      <c r="AK402" s="67">
        <v>991</v>
      </c>
      <c r="AL402" s="195">
        <f t="shared" si="427"/>
        <v>15.015151515151516</v>
      </c>
      <c r="AM402" s="188">
        <v>67</v>
      </c>
      <c r="AN402" s="91">
        <v>64</v>
      </c>
      <c r="AO402" s="91">
        <v>992</v>
      </c>
      <c r="AP402" s="195">
        <f t="shared" si="428"/>
        <v>15.5</v>
      </c>
      <c r="AQ402" s="188">
        <v>66</v>
      </c>
      <c r="AR402" s="91">
        <v>65</v>
      </c>
      <c r="AS402" s="91">
        <v>699</v>
      </c>
      <c r="AT402" s="195">
        <f t="shared" si="429"/>
        <v>10.753846153846155</v>
      </c>
      <c r="AU402" s="188">
        <v>66</v>
      </c>
      <c r="AV402" s="91">
        <v>65</v>
      </c>
      <c r="AW402" s="91">
        <v>977.5</v>
      </c>
      <c r="AX402" s="213">
        <f t="shared" si="431"/>
        <v>15.038461538461538</v>
      </c>
      <c r="AY402" s="304">
        <f t="shared" si="409"/>
        <v>199</v>
      </c>
      <c r="AZ402" s="305">
        <f t="shared" si="409"/>
        <v>199</v>
      </c>
      <c r="BA402" s="305">
        <f t="shared" si="409"/>
        <v>2914.01</v>
      </c>
      <c r="BB402" s="317">
        <f t="shared" si="413"/>
        <v>14.643266331658293</v>
      </c>
      <c r="BC402" s="540">
        <f t="shared" si="416"/>
        <v>804</v>
      </c>
      <c r="BD402" s="541">
        <f t="shared" si="417"/>
        <v>789</v>
      </c>
      <c r="BE402" s="541">
        <f t="shared" si="418"/>
        <v>12076.51</v>
      </c>
      <c r="BF402" s="546">
        <f t="shared" si="414"/>
        <v>15.306096324461343</v>
      </c>
    </row>
    <row r="403" spans="1:60" s="76" customFormat="1" outlineLevel="1">
      <c r="B403" s="277" t="s">
        <v>161</v>
      </c>
      <c r="C403" s="192">
        <v>0</v>
      </c>
      <c r="D403" s="175">
        <v>0</v>
      </c>
      <c r="E403" s="69">
        <v>0</v>
      </c>
      <c r="F403" s="193">
        <f>IFERROR(E403/D403,0)</f>
        <v>0</v>
      </c>
      <c r="G403" s="192">
        <v>1</v>
      </c>
      <c r="H403" s="175">
        <v>1</v>
      </c>
      <c r="I403" s="69">
        <v>1</v>
      </c>
      <c r="J403" s="193">
        <f>IFERROR(I403/H403,0)</f>
        <v>1</v>
      </c>
      <c r="K403" s="192">
        <v>0</v>
      </c>
      <c r="L403" s="175">
        <v>0</v>
      </c>
      <c r="M403" s="69">
        <v>0</v>
      </c>
      <c r="N403" s="193">
        <f>IFERROR(M403/L403,0)</f>
        <v>0</v>
      </c>
      <c r="O403" s="192">
        <v>0</v>
      </c>
      <c r="P403" s="175">
        <v>0</v>
      </c>
      <c r="Q403" s="69">
        <v>0</v>
      </c>
      <c r="R403" s="193">
        <f>IFERROR(Q403/P403,0)</f>
        <v>0</v>
      </c>
      <c r="S403" s="192">
        <v>2</v>
      </c>
      <c r="T403" s="175">
        <v>0</v>
      </c>
      <c r="U403" s="69">
        <v>0</v>
      </c>
      <c r="V403" s="193">
        <f>IFERROR(U403/T403,0)</f>
        <v>0</v>
      </c>
      <c r="W403" s="192">
        <v>2</v>
      </c>
      <c r="X403" s="175">
        <v>0</v>
      </c>
      <c r="Y403" s="69">
        <v>0</v>
      </c>
      <c r="Z403" s="193">
        <f>IFERROR(Y403/X403,0)</f>
        <v>0</v>
      </c>
      <c r="AA403" s="192">
        <v>2</v>
      </c>
      <c r="AB403" s="175">
        <v>0</v>
      </c>
      <c r="AC403" s="69">
        <v>0</v>
      </c>
      <c r="AD403" s="193">
        <f>IFERROR(AC403/AB403,0)</f>
        <v>0</v>
      </c>
      <c r="AE403" s="192">
        <v>2</v>
      </c>
      <c r="AF403" s="175">
        <v>0</v>
      </c>
      <c r="AG403" s="69">
        <v>0</v>
      </c>
      <c r="AH403" s="193">
        <f>IFERROR(AG403/AF403,0)</f>
        <v>0</v>
      </c>
      <c r="AI403" s="192">
        <v>2</v>
      </c>
      <c r="AJ403" s="175">
        <v>0</v>
      </c>
      <c r="AK403" s="69">
        <v>0</v>
      </c>
      <c r="AL403" s="193">
        <f>IFERROR(AK403/AJ403,0)</f>
        <v>0</v>
      </c>
      <c r="AM403" s="192">
        <v>2</v>
      </c>
      <c r="AN403" s="91">
        <v>0</v>
      </c>
      <c r="AO403" s="69">
        <v>0</v>
      </c>
      <c r="AP403" s="193">
        <f>IFERROR(AO403/AN403,0)</f>
        <v>0</v>
      </c>
      <c r="AQ403" s="192">
        <v>2</v>
      </c>
      <c r="AR403" s="69">
        <v>0</v>
      </c>
      <c r="AS403" s="69">
        <v>0</v>
      </c>
      <c r="AT403" s="193">
        <f>IFERROR(AS403/AR403,0)</f>
        <v>0</v>
      </c>
      <c r="AU403" s="192">
        <v>2</v>
      </c>
      <c r="AV403" s="69">
        <v>0</v>
      </c>
      <c r="AW403" s="69">
        <v>0</v>
      </c>
      <c r="AX403" s="212">
        <f>IFERROR(AW403/AV403,0)</f>
        <v>0</v>
      </c>
      <c r="AY403" s="302">
        <f t="shared" si="409"/>
        <v>1</v>
      </c>
      <c r="AZ403" s="303">
        <f t="shared" si="409"/>
        <v>1</v>
      </c>
      <c r="BA403" s="303">
        <f t="shared" si="409"/>
        <v>1</v>
      </c>
      <c r="BB403" s="314">
        <f t="shared" si="413"/>
        <v>1</v>
      </c>
      <c r="BC403" s="537">
        <f t="shared" si="416"/>
        <v>17</v>
      </c>
      <c r="BD403" s="538">
        <f t="shared" si="417"/>
        <v>1</v>
      </c>
      <c r="BE403" s="538">
        <f t="shared" si="418"/>
        <v>1</v>
      </c>
      <c r="BF403" s="539">
        <f t="shared" si="414"/>
        <v>1</v>
      </c>
    </row>
    <row r="404" spans="1:60" s="66" customFormat="1">
      <c r="B404" s="272" t="s">
        <v>244</v>
      </c>
      <c r="C404" s="190">
        <f>SUM(C405,C406,C410)</f>
        <v>35</v>
      </c>
      <c r="D404" s="176">
        <f t="shared" ref="D404:E404" si="432">SUM(D405,D406,D410)</f>
        <v>8</v>
      </c>
      <c r="E404" s="89">
        <f t="shared" si="432"/>
        <v>51</v>
      </c>
      <c r="F404" s="191">
        <f t="shared" si="419"/>
        <v>6.375</v>
      </c>
      <c r="G404" s="190">
        <f t="shared" ref="G404:I404" si="433">SUM(G405,G406,G410)</f>
        <v>34</v>
      </c>
      <c r="H404" s="176">
        <f t="shared" si="433"/>
        <v>9</v>
      </c>
      <c r="I404" s="89">
        <f t="shared" si="433"/>
        <v>49</v>
      </c>
      <c r="J404" s="191">
        <f t="shared" ref="J404" si="434">IFERROR(I404/H404,0)</f>
        <v>5.4444444444444446</v>
      </c>
      <c r="K404" s="190">
        <f t="shared" ref="K404:M404" si="435">SUM(K405,K406,K410)</f>
        <v>34</v>
      </c>
      <c r="L404" s="176">
        <f t="shared" si="435"/>
        <v>13</v>
      </c>
      <c r="M404" s="89">
        <f t="shared" si="435"/>
        <v>122</v>
      </c>
      <c r="N404" s="191">
        <f t="shared" ref="N404" si="436">IFERROR(M404/L404,0)</f>
        <v>9.384615384615385</v>
      </c>
      <c r="O404" s="190">
        <f t="shared" ref="O404:Q404" si="437">SUM(O405,O406,O410)</f>
        <v>35</v>
      </c>
      <c r="P404" s="176">
        <f t="shared" si="437"/>
        <v>16</v>
      </c>
      <c r="Q404" s="89">
        <f t="shared" si="437"/>
        <v>89</v>
      </c>
      <c r="R404" s="191">
        <f t="shared" ref="R404" si="438">IFERROR(Q404/P404,0)</f>
        <v>5.5625</v>
      </c>
      <c r="S404" s="190">
        <f t="shared" ref="S404:U404" si="439">SUM(S405,S406,S410)</f>
        <v>36</v>
      </c>
      <c r="T404" s="176">
        <f t="shared" si="439"/>
        <v>12</v>
      </c>
      <c r="U404" s="89">
        <f t="shared" si="439"/>
        <v>83.5</v>
      </c>
      <c r="V404" s="191">
        <f t="shared" ref="V404" si="440">IFERROR(U404/T404,0)</f>
        <v>6.958333333333333</v>
      </c>
      <c r="W404" s="190">
        <f t="shared" ref="W404:Y404" si="441">SUM(W405,W406,W410)</f>
        <v>36</v>
      </c>
      <c r="X404" s="176">
        <f t="shared" si="441"/>
        <v>15</v>
      </c>
      <c r="Y404" s="89">
        <f t="shared" si="441"/>
        <v>141</v>
      </c>
      <c r="Z404" s="191">
        <f t="shared" ref="Z404" si="442">IFERROR(Y404/X404,0)</f>
        <v>9.4</v>
      </c>
      <c r="AA404" s="190">
        <f t="shared" ref="AA404:AC404" si="443">SUM(AA405,AA406,AA410)</f>
        <v>36</v>
      </c>
      <c r="AB404" s="176">
        <f t="shared" si="443"/>
        <v>19</v>
      </c>
      <c r="AC404" s="89">
        <f t="shared" si="443"/>
        <v>174</v>
      </c>
      <c r="AD404" s="191">
        <f t="shared" ref="AD404" si="444">IFERROR(AC404/AB404,0)</f>
        <v>9.1578947368421044</v>
      </c>
      <c r="AE404" s="190">
        <f t="shared" ref="AE404:AG404" si="445">SUM(AE405,AE406,AE410)</f>
        <v>37</v>
      </c>
      <c r="AF404" s="176">
        <f t="shared" si="445"/>
        <v>16</v>
      </c>
      <c r="AG404" s="89">
        <f t="shared" si="445"/>
        <v>135</v>
      </c>
      <c r="AH404" s="191">
        <f t="shared" ref="AH404" si="446">IFERROR(AG404/AF404,0)</f>
        <v>8.4375</v>
      </c>
      <c r="AI404" s="190">
        <f t="shared" ref="AI404:AK404" si="447">SUM(AI405,AI406,AI410)</f>
        <v>37</v>
      </c>
      <c r="AJ404" s="176">
        <f t="shared" si="447"/>
        <v>18</v>
      </c>
      <c r="AK404" s="89">
        <f t="shared" si="447"/>
        <v>173.5</v>
      </c>
      <c r="AL404" s="191">
        <f t="shared" ref="AL404" si="448">IFERROR(AK404/AJ404,0)</f>
        <v>9.6388888888888893</v>
      </c>
      <c r="AM404" s="190">
        <f t="shared" ref="AM404:AO404" si="449">SUM(AM405,AM406,AM410)</f>
        <v>39</v>
      </c>
      <c r="AN404" s="89">
        <f t="shared" si="449"/>
        <v>20</v>
      </c>
      <c r="AO404" s="89">
        <f t="shared" si="449"/>
        <v>298</v>
      </c>
      <c r="AP404" s="191">
        <f t="shared" ref="AP404" si="450">IFERROR(AO404/AN404,0)</f>
        <v>14.9</v>
      </c>
      <c r="AQ404" s="190">
        <f t="shared" ref="AQ404:AS404" si="451">SUM(AQ405,AQ406,AQ410)</f>
        <v>40</v>
      </c>
      <c r="AR404" s="89">
        <f t="shared" si="451"/>
        <v>10</v>
      </c>
      <c r="AS404" s="89">
        <f t="shared" si="451"/>
        <v>39.5</v>
      </c>
      <c r="AT404" s="191">
        <f t="shared" ref="AT404" si="452">IFERROR(AS404/AR404,0)</f>
        <v>3.95</v>
      </c>
      <c r="AU404" s="190">
        <f t="shared" ref="AU404:AW404" si="453">SUM(AU405,AU406,AU410)</f>
        <v>40</v>
      </c>
      <c r="AV404" s="89">
        <f t="shared" si="453"/>
        <v>18</v>
      </c>
      <c r="AW404" s="89">
        <f t="shared" si="453"/>
        <v>85.5</v>
      </c>
      <c r="AX404" s="211">
        <f t="shared" ref="AX404" si="454">IFERROR(AW404/AV404,0)</f>
        <v>4.75</v>
      </c>
      <c r="AY404" s="306">
        <f t="shared" si="409"/>
        <v>103</v>
      </c>
      <c r="AZ404" s="307">
        <f t="shared" si="409"/>
        <v>30</v>
      </c>
      <c r="BA404" s="307">
        <f t="shared" si="409"/>
        <v>222</v>
      </c>
      <c r="BB404" s="316">
        <f t="shared" si="413"/>
        <v>7.4</v>
      </c>
      <c r="BC404" s="543">
        <f t="shared" si="416"/>
        <v>439</v>
      </c>
      <c r="BD404" s="544">
        <f t="shared" si="417"/>
        <v>174</v>
      </c>
      <c r="BE404" s="544">
        <f t="shared" si="418"/>
        <v>1441</v>
      </c>
      <c r="BF404" s="545">
        <f t="shared" si="414"/>
        <v>8.2816091954022983</v>
      </c>
    </row>
    <row r="405" spans="1:60" s="76" customFormat="1">
      <c r="B405" s="277" t="s">
        <v>42</v>
      </c>
      <c r="C405" s="192">
        <v>3</v>
      </c>
      <c r="D405" s="175">
        <v>1</v>
      </c>
      <c r="E405" s="69">
        <v>5.5</v>
      </c>
      <c r="F405" s="193">
        <f t="shared" si="419"/>
        <v>5.5</v>
      </c>
      <c r="G405" s="192">
        <v>3</v>
      </c>
      <c r="H405" s="175">
        <v>0</v>
      </c>
      <c r="I405" s="69">
        <v>0</v>
      </c>
      <c r="J405" s="193">
        <f>IFERROR(I405/H405,0)</f>
        <v>0</v>
      </c>
      <c r="K405" s="192">
        <v>3</v>
      </c>
      <c r="L405" s="175">
        <v>0</v>
      </c>
      <c r="M405" s="69">
        <v>0</v>
      </c>
      <c r="N405" s="193">
        <f>IFERROR(M405/L405,0)</f>
        <v>0</v>
      </c>
      <c r="O405" s="192">
        <v>3</v>
      </c>
      <c r="P405" s="175">
        <v>0</v>
      </c>
      <c r="Q405" s="69">
        <v>0</v>
      </c>
      <c r="R405" s="193">
        <f>IFERROR(Q405/P405,0)</f>
        <v>0</v>
      </c>
      <c r="S405" s="192">
        <v>4</v>
      </c>
      <c r="T405" s="175">
        <v>0</v>
      </c>
      <c r="U405" s="69">
        <v>0</v>
      </c>
      <c r="V405" s="193">
        <f>IFERROR(U405/T405,0)</f>
        <v>0</v>
      </c>
      <c r="W405" s="192">
        <v>4</v>
      </c>
      <c r="X405" s="175">
        <v>0</v>
      </c>
      <c r="Y405" s="69">
        <v>0</v>
      </c>
      <c r="Z405" s="193">
        <f>IFERROR(Y405/X405,0)</f>
        <v>0</v>
      </c>
      <c r="AA405" s="192">
        <v>4</v>
      </c>
      <c r="AB405" s="175">
        <v>0</v>
      </c>
      <c r="AC405" s="69">
        <v>0</v>
      </c>
      <c r="AD405" s="193">
        <f>IFERROR(AC405/AB405,0)</f>
        <v>0</v>
      </c>
      <c r="AE405" s="192">
        <v>4</v>
      </c>
      <c r="AF405" s="175">
        <v>0</v>
      </c>
      <c r="AG405" s="69">
        <v>0</v>
      </c>
      <c r="AH405" s="193">
        <f>IFERROR(AG405/AF405,0)</f>
        <v>0</v>
      </c>
      <c r="AI405" s="192">
        <v>4</v>
      </c>
      <c r="AJ405" s="175">
        <v>0</v>
      </c>
      <c r="AK405" s="69">
        <v>0</v>
      </c>
      <c r="AL405" s="193">
        <f>IFERROR(AK405/AJ405,0)</f>
        <v>0</v>
      </c>
      <c r="AM405" s="192">
        <v>4</v>
      </c>
      <c r="AN405" s="91">
        <v>0</v>
      </c>
      <c r="AO405" s="69">
        <v>0</v>
      </c>
      <c r="AP405" s="193">
        <f>IFERROR(AO405/AN405,0)</f>
        <v>0</v>
      </c>
      <c r="AQ405" s="192">
        <v>4</v>
      </c>
      <c r="AR405" s="69">
        <v>0</v>
      </c>
      <c r="AS405" s="69">
        <v>0</v>
      </c>
      <c r="AT405" s="193">
        <f>IFERROR(AS405/AR405,0)</f>
        <v>0</v>
      </c>
      <c r="AU405" s="192">
        <v>4</v>
      </c>
      <c r="AV405" s="69">
        <v>0</v>
      </c>
      <c r="AW405" s="69">
        <v>0</v>
      </c>
      <c r="AX405" s="212">
        <f>IFERROR(AW405/AV405,0)</f>
        <v>0</v>
      </c>
      <c r="AY405" s="302">
        <f t="shared" si="409"/>
        <v>9</v>
      </c>
      <c r="AZ405" s="303">
        <f t="shared" si="409"/>
        <v>1</v>
      </c>
      <c r="BA405" s="303">
        <f t="shared" si="409"/>
        <v>5.5</v>
      </c>
      <c r="BB405" s="314">
        <f t="shared" si="413"/>
        <v>5.5</v>
      </c>
      <c r="BC405" s="537">
        <f t="shared" si="416"/>
        <v>44</v>
      </c>
      <c r="BD405" s="538">
        <f t="shared" si="417"/>
        <v>1</v>
      </c>
      <c r="BE405" s="538">
        <f t="shared" si="418"/>
        <v>5.5</v>
      </c>
      <c r="BF405" s="539">
        <f t="shared" si="414"/>
        <v>5.5</v>
      </c>
    </row>
    <row r="406" spans="1:60" s="76" customFormat="1">
      <c r="B406" s="277" t="s">
        <v>41</v>
      </c>
      <c r="C406" s="192">
        <f>SUM(C407:C409)</f>
        <v>22</v>
      </c>
      <c r="D406" s="177">
        <v>5</v>
      </c>
      <c r="E406" s="69">
        <f>SUM(E407:E409)</f>
        <v>16.5</v>
      </c>
      <c r="F406" s="193">
        <f t="shared" si="419"/>
        <v>3.3</v>
      </c>
      <c r="G406" s="192">
        <f>SUM(G407:G409)</f>
        <v>21</v>
      </c>
      <c r="H406" s="177">
        <v>5</v>
      </c>
      <c r="I406" s="69">
        <f>SUM(I407:I409)</f>
        <v>23.5</v>
      </c>
      <c r="J406" s="193">
        <f t="shared" ref="J406:J410" si="455">IFERROR(I406/H406,0)</f>
        <v>4.7</v>
      </c>
      <c r="K406" s="192">
        <f>SUM(K407:K409)</f>
        <v>21</v>
      </c>
      <c r="L406" s="177">
        <v>9</v>
      </c>
      <c r="M406" s="69">
        <f>SUM(M407:M409)</f>
        <v>51.5</v>
      </c>
      <c r="N406" s="193">
        <f t="shared" ref="N406:N410" si="456">IFERROR(M406/L406,0)</f>
        <v>5.7222222222222223</v>
      </c>
      <c r="O406" s="192">
        <f>SUM(O407:O409)</f>
        <v>22</v>
      </c>
      <c r="P406" s="177">
        <v>13</v>
      </c>
      <c r="Q406" s="69">
        <f>SUM(Q407:Q409)</f>
        <v>52.5</v>
      </c>
      <c r="R406" s="193">
        <f t="shared" ref="R406:R410" si="457">IFERROR(Q406/P406,0)</f>
        <v>4.0384615384615383</v>
      </c>
      <c r="S406" s="192">
        <f>SUM(S407:S409)</f>
        <v>22</v>
      </c>
      <c r="T406" s="177">
        <v>8</v>
      </c>
      <c r="U406" s="69">
        <f>SUM(U407:U409)</f>
        <v>56.5</v>
      </c>
      <c r="V406" s="193">
        <f t="shared" ref="V406:V410" si="458">IFERROR(U406/T406,0)</f>
        <v>7.0625</v>
      </c>
      <c r="W406" s="192">
        <f>SUM(W407:W409)</f>
        <v>22</v>
      </c>
      <c r="X406" s="177">
        <v>12</v>
      </c>
      <c r="Y406" s="69">
        <f>SUM(Y407:Y409)</f>
        <v>105.5</v>
      </c>
      <c r="Z406" s="193">
        <f t="shared" ref="Z406:Z410" si="459">IFERROR(Y406/X406,0)</f>
        <v>8.7916666666666661</v>
      </c>
      <c r="AA406" s="192">
        <f>SUM(AA407:AA409)</f>
        <v>22</v>
      </c>
      <c r="AB406" s="177">
        <v>13</v>
      </c>
      <c r="AC406" s="69">
        <f>SUM(AC407:AC409)</f>
        <v>99.5</v>
      </c>
      <c r="AD406" s="193">
        <f t="shared" ref="AD406:AD410" si="460">IFERROR(AC406/AB406,0)</f>
        <v>7.6538461538461542</v>
      </c>
      <c r="AE406" s="192">
        <f>SUM(AE407:AE409)</f>
        <v>22</v>
      </c>
      <c r="AF406" s="177">
        <v>10</v>
      </c>
      <c r="AG406" s="69">
        <f>SUM(AG407:AG409)</f>
        <v>71.5</v>
      </c>
      <c r="AH406" s="193">
        <f t="shared" ref="AH406:AH410" si="461">IFERROR(AG406/AF406,0)</f>
        <v>7.15</v>
      </c>
      <c r="AI406" s="192">
        <f>SUM(AI407:AI409)</f>
        <v>22</v>
      </c>
      <c r="AJ406" s="177">
        <v>14</v>
      </c>
      <c r="AK406" s="69">
        <f>SUM(AK407:AK409)</f>
        <v>131.5</v>
      </c>
      <c r="AL406" s="193">
        <f t="shared" ref="AL406:AL410" si="462">IFERROR(AK406/AJ406,0)</f>
        <v>9.3928571428571423</v>
      </c>
      <c r="AM406" s="192">
        <f>SUM(AM407:AM409)</f>
        <v>23</v>
      </c>
      <c r="AN406" s="69">
        <v>15</v>
      </c>
      <c r="AO406" s="69">
        <f>SUM(AO407:AO409)</f>
        <v>250.5</v>
      </c>
      <c r="AP406" s="193">
        <f t="shared" ref="AP406:AP410" si="463">IFERROR(AO406/AN406,0)</f>
        <v>16.7</v>
      </c>
      <c r="AQ406" s="192">
        <f>SUM(AQ407:AQ409)</f>
        <v>24</v>
      </c>
      <c r="AR406" s="69">
        <f>SUM(AR407:AR409)</f>
        <v>9</v>
      </c>
      <c r="AS406" s="69">
        <f>SUM(AS407:AS409)</f>
        <v>31.5</v>
      </c>
      <c r="AT406" s="193">
        <f t="shared" ref="AT406:AT410" si="464">IFERROR(AS406/AR406,0)</f>
        <v>3.5</v>
      </c>
      <c r="AU406" s="192">
        <f>SUM(AU407:AU409)</f>
        <v>24</v>
      </c>
      <c r="AV406" s="69">
        <f>SUM(AV407:AV409)</f>
        <v>14</v>
      </c>
      <c r="AW406" s="69">
        <f>SUM(AW407:AW409)</f>
        <v>77</v>
      </c>
      <c r="AX406" s="212">
        <f t="shared" ref="AX406:AX410" si="465">IFERROR(AW406/AV406,0)</f>
        <v>5.5</v>
      </c>
      <c r="AY406" s="302">
        <f t="shared" si="409"/>
        <v>64</v>
      </c>
      <c r="AZ406" s="303">
        <f t="shared" si="409"/>
        <v>19</v>
      </c>
      <c r="BA406" s="303">
        <f t="shared" si="409"/>
        <v>91.5</v>
      </c>
      <c r="BB406" s="314">
        <f t="shared" si="413"/>
        <v>4.8157894736842106</v>
      </c>
      <c r="BC406" s="537">
        <f t="shared" si="416"/>
        <v>267</v>
      </c>
      <c r="BD406" s="538">
        <f t="shared" si="417"/>
        <v>127</v>
      </c>
      <c r="BE406" s="538">
        <f t="shared" si="418"/>
        <v>967.5</v>
      </c>
      <c r="BF406" s="539">
        <f t="shared" si="414"/>
        <v>7.6181102362204722</v>
      </c>
      <c r="BG406" s="255"/>
      <c r="BH406" s="255"/>
    </row>
    <row r="407" spans="1:60" ht="14.25">
      <c r="B407" s="278" t="s">
        <v>160</v>
      </c>
      <c r="C407" s="198">
        <v>6</v>
      </c>
      <c r="D407" s="175">
        <v>0</v>
      </c>
      <c r="E407" s="73">
        <v>0</v>
      </c>
      <c r="F407" s="197">
        <f t="shared" si="419"/>
        <v>0</v>
      </c>
      <c r="G407" s="198">
        <v>6</v>
      </c>
      <c r="H407" s="175">
        <v>0</v>
      </c>
      <c r="I407" s="73">
        <v>0</v>
      </c>
      <c r="J407" s="197">
        <f t="shared" si="455"/>
        <v>0</v>
      </c>
      <c r="K407" s="198">
        <v>6</v>
      </c>
      <c r="L407" s="175">
        <v>0</v>
      </c>
      <c r="M407" s="73">
        <v>0</v>
      </c>
      <c r="N407" s="197">
        <f t="shared" si="456"/>
        <v>0</v>
      </c>
      <c r="O407" s="198">
        <v>6</v>
      </c>
      <c r="P407" s="175">
        <v>5</v>
      </c>
      <c r="Q407" s="73">
        <v>15</v>
      </c>
      <c r="R407" s="197">
        <f t="shared" si="457"/>
        <v>3</v>
      </c>
      <c r="S407" s="198">
        <v>6</v>
      </c>
      <c r="T407" s="175">
        <v>0</v>
      </c>
      <c r="U407" s="73">
        <v>0</v>
      </c>
      <c r="V407" s="197">
        <f t="shared" si="458"/>
        <v>0</v>
      </c>
      <c r="W407" s="198">
        <v>6</v>
      </c>
      <c r="X407" s="175">
        <v>3</v>
      </c>
      <c r="Y407" s="73">
        <v>8.5</v>
      </c>
      <c r="Z407" s="197">
        <f t="shared" si="459"/>
        <v>2.8333333333333335</v>
      </c>
      <c r="AA407" s="198">
        <v>6</v>
      </c>
      <c r="AB407" s="175">
        <v>1</v>
      </c>
      <c r="AC407" s="73">
        <v>6</v>
      </c>
      <c r="AD407" s="197">
        <f t="shared" si="460"/>
        <v>6</v>
      </c>
      <c r="AE407" s="198">
        <v>6</v>
      </c>
      <c r="AF407" s="175">
        <v>2</v>
      </c>
      <c r="AG407" s="73">
        <v>7</v>
      </c>
      <c r="AH407" s="197">
        <f t="shared" si="461"/>
        <v>3.5</v>
      </c>
      <c r="AI407" s="198">
        <v>6</v>
      </c>
      <c r="AJ407" s="175">
        <v>4</v>
      </c>
      <c r="AK407" s="73">
        <v>21.5</v>
      </c>
      <c r="AL407" s="197">
        <f t="shared" si="462"/>
        <v>5.375</v>
      </c>
      <c r="AM407" s="198">
        <v>6</v>
      </c>
      <c r="AN407" s="91">
        <v>3</v>
      </c>
      <c r="AO407" s="73">
        <v>23.5</v>
      </c>
      <c r="AP407" s="197">
        <f t="shared" si="463"/>
        <v>7.833333333333333</v>
      </c>
      <c r="AQ407" s="198">
        <v>6</v>
      </c>
      <c r="AR407" s="73">
        <v>3</v>
      </c>
      <c r="AS407" s="73">
        <v>6.5</v>
      </c>
      <c r="AT407" s="197">
        <f t="shared" si="464"/>
        <v>2.1666666666666665</v>
      </c>
      <c r="AU407" s="198">
        <v>6</v>
      </c>
      <c r="AV407" s="73">
        <v>4</v>
      </c>
      <c r="AW407" s="73">
        <v>19</v>
      </c>
      <c r="AX407" s="214">
        <f t="shared" si="465"/>
        <v>4.75</v>
      </c>
      <c r="AY407" s="311">
        <f t="shared" si="409"/>
        <v>18</v>
      </c>
      <c r="AZ407" s="312">
        <f t="shared" si="409"/>
        <v>0</v>
      </c>
      <c r="BA407" s="312">
        <f t="shared" si="409"/>
        <v>0</v>
      </c>
      <c r="BB407" s="318">
        <f t="shared" si="413"/>
        <v>0</v>
      </c>
      <c r="BC407" s="550">
        <f t="shared" si="416"/>
        <v>72</v>
      </c>
      <c r="BD407" s="551">
        <f t="shared" si="417"/>
        <v>25</v>
      </c>
      <c r="BE407" s="551">
        <f t="shared" si="418"/>
        <v>107</v>
      </c>
      <c r="BF407" s="552">
        <f t="shared" si="414"/>
        <v>4.28</v>
      </c>
    </row>
    <row r="408" spans="1:60" ht="14.25">
      <c r="B408" s="278" t="s">
        <v>167</v>
      </c>
      <c r="C408" s="198">
        <v>7</v>
      </c>
      <c r="D408" s="175">
        <v>2</v>
      </c>
      <c r="E408" s="73">
        <v>5.5</v>
      </c>
      <c r="F408" s="197">
        <f t="shared" si="419"/>
        <v>2.75</v>
      </c>
      <c r="G408" s="198">
        <v>7</v>
      </c>
      <c r="H408" s="175">
        <v>4</v>
      </c>
      <c r="I408" s="73">
        <v>21</v>
      </c>
      <c r="J408" s="197">
        <f t="shared" si="455"/>
        <v>5.25</v>
      </c>
      <c r="K408" s="198">
        <v>7</v>
      </c>
      <c r="L408" s="175">
        <v>6</v>
      </c>
      <c r="M408" s="73">
        <v>35</v>
      </c>
      <c r="N408" s="197">
        <f t="shared" si="456"/>
        <v>5.833333333333333</v>
      </c>
      <c r="O408" s="198">
        <v>7</v>
      </c>
      <c r="P408" s="175">
        <v>5</v>
      </c>
      <c r="Q408" s="73">
        <v>25.5</v>
      </c>
      <c r="R408" s="197">
        <f t="shared" si="457"/>
        <v>5.0999999999999996</v>
      </c>
      <c r="S408" s="198">
        <v>7</v>
      </c>
      <c r="T408" s="175">
        <v>6</v>
      </c>
      <c r="U408" s="73">
        <v>42.5</v>
      </c>
      <c r="V408" s="197">
        <f t="shared" si="458"/>
        <v>7.083333333333333</v>
      </c>
      <c r="W408" s="198">
        <v>7</v>
      </c>
      <c r="X408" s="175">
        <v>5</v>
      </c>
      <c r="Y408" s="73">
        <v>53</v>
      </c>
      <c r="Z408" s="197">
        <f t="shared" si="459"/>
        <v>10.6</v>
      </c>
      <c r="AA408" s="198">
        <v>7</v>
      </c>
      <c r="AB408" s="175">
        <v>5</v>
      </c>
      <c r="AC408" s="73">
        <v>43</v>
      </c>
      <c r="AD408" s="197">
        <f t="shared" si="460"/>
        <v>8.6</v>
      </c>
      <c r="AE408" s="198">
        <v>7</v>
      </c>
      <c r="AF408" s="175">
        <v>5</v>
      </c>
      <c r="AG408" s="73">
        <v>46.5</v>
      </c>
      <c r="AH408" s="197">
        <f t="shared" si="461"/>
        <v>9.3000000000000007</v>
      </c>
      <c r="AI408" s="198">
        <v>7</v>
      </c>
      <c r="AJ408" s="175">
        <v>6</v>
      </c>
      <c r="AK408" s="73">
        <v>67</v>
      </c>
      <c r="AL408" s="197">
        <f t="shared" si="462"/>
        <v>11.166666666666666</v>
      </c>
      <c r="AM408" s="198">
        <v>9</v>
      </c>
      <c r="AN408" s="91">
        <v>6</v>
      </c>
      <c r="AO408" s="73">
        <v>157</v>
      </c>
      <c r="AP408" s="197">
        <f t="shared" si="463"/>
        <v>26.166666666666668</v>
      </c>
      <c r="AQ408" s="198">
        <v>9</v>
      </c>
      <c r="AR408" s="73">
        <v>4</v>
      </c>
      <c r="AS408" s="73">
        <v>13</v>
      </c>
      <c r="AT408" s="197">
        <f t="shared" si="464"/>
        <v>3.25</v>
      </c>
      <c r="AU408" s="198">
        <v>9</v>
      </c>
      <c r="AV408" s="73">
        <v>4</v>
      </c>
      <c r="AW408" s="73">
        <v>20.5</v>
      </c>
      <c r="AX408" s="214">
        <f t="shared" si="465"/>
        <v>5.125</v>
      </c>
      <c r="AY408" s="311">
        <f t="shared" si="409"/>
        <v>21</v>
      </c>
      <c r="AZ408" s="312">
        <f t="shared" si="409"/>
        <v>12</v>
      </c>
      <c r="BA408" s="312">
        <f t="shared" si="409"/>
        <v>61.5</v>
      </c>
      <c r="BB408" s="318">
        <f t="shared" si="413"/>
        <v>5.125</v>
      </c>
      <c r="BC408" s="550">
        <f t="shared" si="416"/>
        <v>90</v>
      </c>
      <c r="BD408" s="551">
        <f t="shared" si="417"/>
        <v>58</v>
      </c>
      <c r="BE408" s="551">
        <f t="shared" si="418"/>
        <v>529.5</v>
      </c>
      <c r="BF408" s="552">
        <f t="shared" si="414"/>
        <v>9.1293103448275854</v>
      </c>
    </row>
    <row r="409" spans="1:60" ht="14.25">
      <c r="B409" s="278" t="s">
        <v>156</v>
      </c>
      <c r="C409" s="198">
        <v>9</v>
      </c>
      <c r="D409" s="175">
        <v>3</v>
      </c>
      <c r="E409" s="73">
        <v>11</v>
      </c>
      <c r="F409" s="197">
        <f t="shared" si="419"/>
        <v>3.6666666666666665</v>
      </c>
      <c r="G409" s="198">
        <v>8</v>
      </c>
      <c r="H409" s="175">
        <v>1</v>
      </c>
      <c r="I409" s="73">
        <v>2.5</v>
      </c>
      <c r="J409" s="197">
        <f t="shared" si="455"/>
        <v>2.5</v>
      </c>
      <c r="K409" s="198">
        <v>8</v>
      </c>
      <c r="L409" s="175">
        <v>3</v>
      </c>
      <c r="M409" s="73">
        <v>16.5</v>
      </c>
      <c r="N409" s="197">
        <f t="shared" si="456"/>
        <v>5.5</v>
      </c>
      <c r="O409" s="198">
        <v>9</v>
      </c>
      <c r="P409" s="175">
        <v>3</v>
      </c>
      <c r="Q409" s="73">
        <v>12</v>
      </c>
      <c r="R409" s="197">
        <f t="shared" si="457"/>
        <v>4</v>
      </c>
      <c r="S409" s="198">
        <v>9</v>
      </c>
      <c r="T409" s="175">
        <v>2</v>
      </c>
      <c r="U409" s="73">
        <v>14</v>
      </c>
      <c r="V409" s="197">
        <f t="shared" si="458"/>
        <v>7</v>
      </c>
      <c r="W409" s="198">
        <v>9</v>
      </c>
      <c r="X409" s="175">
        <v>4</v>
      </c>
      <c r="Y409" s="73">
        <v>44</v>
      </c>
      <c r="Z409" s="197">
        <f t="shared" si="459"/>
        <v>11</v>
      </c>
      <c r="AA409" s="198">
        <v>9</v>
      </c>
      <c r="AB409" s="175">
        <v>7</v>
      </c>
      <c r="AC409" s="73">
        <v>50.5</v>
      </c>
      <c r="AD409" s="197">
        <f t="shared" si="460"/>
        <v>7.2142857142857144</v>
      </c>
      <c r="AE409" s="198">
        <v>9</v>
      </c>
      <c r="AF409" s="175">
        <v>3</v>
      </c>
      <c r="AG409" s="73">
        <v>18</v>
      </c>
      <c r="AH409" s="197">
        <f t="shared" si="461"/>
        <v>6</v>
      </c>
      <c r="AI409" s="198">
        <v>9</v>
      </c>
      <c r="AJ409" s="175">
        <v>4</v>
      </c>
      <c r="AK409" s="73">
        <v>43</v>
      </c>
      <c r="AL409" s="197">
        <f t="shared" si="462"/>
        <v>10.75</v>
      </c>
      <c r="AM409" s="198">
        <v>8</v>
      </c>
      <c r="AN409" s="91">
        <v>6</v>
      </c>
      <c r="AO409" s="73">
        <v>70</v>
      </c>
      <c r="AP409" s="197">
        <f t="shared" si="463"/>
        <v>11.666666666666666</v>
      </c>
      <c r="AQ409" s="198">
        <v>9</v>
      </c>
      <c r="AR409" s="73">
        <v>2</v>
      </c>
      <c r="AS409" s="73">
        <v>12</v>
      </c>
      <c r="AT409" s="197">
        <f t="shared" si="464"/>
        <v>6</v>
      </c>
      <c r="AU409" s="198">
        <v>9</v>
      </c>
      <c r="AV409" s="73">
        <v>6</v>
      </c>
      <c r="AW409" s="73">
        <v>37.5</v>
      </c>
      <c r="AX409" s="214">
        <f t="shared" si="465"/>
        <v>6.25</v>
      </c>
      <c r="AY409" s="311">
        <f t="shared" si="409"/>
        <v>25</v>
      </c>
      <c r="AZ409" s="312">
        <f t="shared" si="409"/>
        <v>7</v>
      </c>
      <c r="BA409" s="312">
        <f t="shared" si="409"/>
        <v>30</v>
      </c>
      <c r="BB409" s="318">
        <f t="shared" si="413"/>
        <v>4.2857142857142856</v>
      </c>
      <c r="BC409" s="550">
        <f t="shared" si="416"/>
        <v>105</v>
      </c>
      <c r="BD409" s="551">
        <f t="shared" si="417"/>
        <v>44</v>
      </c>
      <c r="BE409" s="551">
        <f t="shared" si="418"/>
        <v>331</v>
      </c>
      <c r="BF409" s="552">
        <f t="shared" si="414"/>
        <v>7.5227272727272725</v>
      </c>
    </row>
    <row r="410" spans="1:60" s="76" customFormat="1">
      <c r="B410" s="277" t="s">
        <v>40</v>
      </c>
      <c r="C410" s="199">
        <v>10</v>
      </c>
      <c r="D410" s="175">
        <v>2</v>
      </c>
      <c r="E410" s="201">
        <v>29</v>
      </c>
      <c r="F410" s="202">
        <f t="shared" si="419"/>
        <v>14.5</v>
      </c>
      <c r="G410" s="199">
        <v>10</v>
      </c>
      <c r="H410" s="175">
        <v>4</v>
      </c>
      <c r="I410" s="201">
        <v>25.5</v>
      </c>
      <c r="J410" s="202">
        <f t="shared" si="455"/>
        <v>6.375</v>
      </c>
      <c r="K410" s="199">
        <v>10</v>
      </c>
      <c r="L410" s="175">
        <v>4</v>
      </c>
      <c r="M410" s="201">
        <v>70.5</v>
      </c>
      <c r="N410" s="202">
        <f t="shared" si="456"/>
        <v>17.625</v>
      </c>
      <c r="O410" s="199">
        <v>10</v>
      </c>
      <c r="P410" s="234">
        <v>3</v>
      </c>
      <c r="Q410" s="201">
        <v>36.5</v>
      </c>
      <c r="R410" s="202">
        <f t="shared" si="457"/>
        <v>12.166666666666666</v>
      </c>
      <c r="S410" s="199">
        <v>10</v>
      </c>
      <c r="T410" s="234">
        <v>4</v>
      </c>
      <c r="U410" s="201">
        <v>27</v>
      </c>
      <c r="V410" s="202">
        <f t="shared" si="458"/>
        <v>6.75</v>
      </c>
      <c r="W410" s="199">
        <v>10</v>
      </c>
      <c r="X410" s="234">
        <v>3</v>
      </c>
      <c r="Y410" s="201">
        <v>35.5</v>
      </c>
      <c r="Z410" s="202">
        <f t="shared" si="459"/>
        <v>11.833333333333334</v>
      </c>
      <c r="AA410" s="199">
        <v>10</v>
      </c>
      <c r="AB410" s="234">
        <v>6</v>
      </c>
      <c r="AC410" s="201">
        <v>74.5</v>
      </c>
      <c r="AD410" s="202">
        <f t="shared" si="460"/>
        <v>12.416666666666666</v>
      </c>
      <c r="AE410" s="199">
        <v>11</v>
      </c>
      <c r="AF410" s="234">
        <v>6</v>
      </c>
      <c r="AG410" s="201">
        <v>63.5</v>
      </c>
      <c r="AH410" s="202">
        <f t="shared" si="461"/>
        <v>10.583333333333334</v>
      </c>
      <c r="AI410" s="199">
        <v>11</v>
      </c>
      <c r="AJ410" s="234">
        <v>4</v>
      </c>
      <c r="AK410" s="201">
        <v>42</v>
      </c>
      <c r="AL410" s="202">
        <f t="shared" si="462"/>
        <v>10.5</v>
      </c>
      <c r="AM410" s="199">
        <v>12</v>
      </c>
      <c r="AN410" s="92">
        <v>5</v>
      </c>
      <c r="AO410" s="201">
        <v>47.5</v>
      </c>
      <c r="AP410" s="202">
        <f t="shared" si="463"/>
        <v>9.5</v>
      </c>
      <c r="AQ410" s="199">
        <v>12</v>
      </c>
      <c r="AR410" s="201">
        <v>1</v>
      </c>
      <c r="AS410" s="201">
        <v>8</v>
      </c>
      <c r="AT410" s="202">
        <f t="shared" si="464"/>
        <v>8</v>
      </c>
      <c r="AU410" s="199">
        <v>12</v>
      </c>
      <c r="AV410" s="201">
        <v>4</v>
      </c>
      <c r="AW410" s="201">
        <v>8.5</v>
      </c>
      <c r="AX410" s="215">
        <f t="shared" si="465"/>
        <v>2.125</v>
      </c>
      <c r="AY410" s="297">
        <f t="shared" si="409"/>
        <v>30</v>
      </c>
      <c r="AZ410" s="298">
        <f t="shared" si="409"/>
        <v>10</v>
      </c>
      <c r="BA410" s="298">
        <f t="shared" si="409"/>
        <v>125</v>
      </c>
      <c r="BB410" s="299">
        <f t="shared" si="413"/>
        <v>12.5</v>
      </c>
      <c r="BC410" s="553">
        <f t="shared" si="416"/>
        <v>128</v>
      </c>
      <c r="BD410" s="554">
        <f t="shared" si="417"/>
        <v>46</v>
      </c>
      <c r="BE410" s="554">
        <f t="shared" si="418"/>
        <v>468</v>
      </c>
      <c r="BF410" s="555">
        <f t="shared" si="414"/>
        <v>10.173913043478262</v>
      </c>
    </row>
    <row r="411" spans="1:60" s="77" customFormat="1" ht="15.75" thickBot="1">
      <c r="B411" s="279" t="s">
        <v>39</v>
      </c>
      <c r="C411" s="203">
        <f>SUM(C284,C288,C292,C295,C301,C304,C308,C314,C318,C322,C326,C330,C336,C337,C338,C341,C344,C348,C349,C354,C355,C359,C360,C368,C372,C375,C378,C381,C384,C389,C393,C396,C399,C403,C405,C406,C410)</f>
        <v>2231</v>
      </c>
      <c r="D411" s="204">
        <f>SUM(D284,D288,D292,D295,D301,D304,D308,D314,D318,D322,D326,D330,D336,D337,D338,D341,D344,D348,D349,D354,D355,D359,D360,D368,D372,D375,D378,D381,D384,D389,D393,D396,D399,D403,D405,D406,D410)</f>
        <v>1669</v>
      </c>
      <c r="E411" s="205">
        <f>SUM(E284,E288,E292,E295,E301,E304,E308,E314,E318,E322,E326,E330,E336,E337,E338,E341,E344,E348,E349,E354,E355,E359,E360,E368,E372,E375,E378,E381,E384,E389,E393,E396,E399,E403,E405,E406,E410)</f>
        <v>21066.47</v>
      </c>
      <c r="F411" s="206">
        <f t="shared" si="419"/>
        <v>12.622210904733373</v>
      </c>
      <c r="G411" s="203">
        <f>SUM(G284,G288,G292,G295,G301,G304,G308,G314,G318,G322,G326,G330,G336,G337,G338,G341,G344,G348,G349,G354,G355,G359,G360,G368,G372,G375,G378,G381,G384,G389,G393,G396,G399,G403,G405,G406,G410)</f>
        <v>2241</v>
      </c>
      <c r="H411" s="204">
        <f>SUM(H284,H288,H292,H295,H301,H304,H308,H314,H318,H322,H326,H330,H336,H337,H338,H341,H344,H348,H349,H354,H355,H359,H360,H368,H372,H375,H378,H381,H384,H389,H393,H396,H399,H403,H405,H406,H410)</f>
        <v>1690</v>
      </c>
      <c r="I411" s="205">
        <f>SUM(I284,I288,I292,I295,I301,I304,I308,I314,I318,I322,I326,I330,I336,I337,I338,I341,I344,I348,I349,I354,I355,I359,I360,I368,I372,I375,I378,I381,I384,I389,I393,I396,I399,I403,I405,I406,I410)</f>
        <v>21352.466666666667</v>
      </c>
      <c r="J411" s="206">
        <f>IFERROR(I411/H411,0)</f>
        <v>12.634595660749508</v>
      </c>
      <c r="K411" s="203">
        <f>SUM(K284,K288,K292,K295,K301,K304,K308,K314,K318,K322,K326,K330,K336,K337,K338,K341,K344,K348,K349,K354,K355,K359,K360,K368,K372,K375,K378,K381,K384,K389,K393,K396,K399,K403,K405,K406,K410)</f>
        <v>2240</v>
      </c>
      <c r="L411" s="204">
        <f>SUM(L284,L288,L292,L295,L301,L304,L308,L314,L318,L322,L326,L330,L336,L337,L338,L341,L344,L348,L349,L354,L355,L359,L360,L368,L372,L375,L378,L381,L384,L389,L393,L396,L399,L403,L405,L406,L410)</f>
        <v>1490</v>
      </c>
      <c r="M411" s="205">
        <f>SUM(M284,M288,M292,M295,M301,M304,M308,M314,M318,M322,M326,M330,M336,M337,M338,M341,M344,M348,M349,M354,M355,M359,M360,M368,M372,M375,M378,M381,M384,M389,M393,M396,M399,M403,M405,M406,M410)</f>
        <v>19170.996666666666</v>
      </c>
      <c r="N411" s="206">
        <f>IFERROR(M411/L411,0)</f>
        <v>12.866440715883668</v>
      </c>
      <c r="O411" s="203">
        <f>SUM(O284,O288,O292,O295,O301,O304,O308,O314,O318,O322,O326,O330,O336,O337,O338,O341,O344,O348,O349,O354,O355,O359,O360,O368,O372,O375,O378,O381,O384,O389,O393,O396,O399,O403,O405,O406,O410)</f>
        <v>2232</v>
      </c>
      <c r="P411" s="204">
        <f>SUM(P284,P288,P292,P295,P301,P304,P308,P314,P318,P322,P326,P330,P336,P337,P338,P341,P344,P348,P349,P354,P355,P359,P360,P368,P372,P375,P378,P381,P384,P389,P393,P396,P399,P403,P405,P406,P410)</f>
        <v>1488</v>
      </c>
      <c r="Q411" s="205">
        <f>SUM(Q284,Q288,Q292,Q295,Q301,Q304,Q308,Q314,Q318,Q322,Q326,Q330,Q336,Q337,Q338,Q341,Q344,Q348,Q349,Q354,Q355,Q359,Q360,Q368,Q372,Q375,Q378,Q381,Q384,Q389,Q393,Q396,Q399,Q403,Q405,Q406,Q410)</f>
        <v>18970</v>
      </c>
      <c r="R411" s="206">
        <f>IFERROR(Q411/P411,0)</f>
        <v>12.748655913978494</v>
      </c>
      <c r="S411" s="203">
        <f>SUM(S284,S288,S292,S295,S301,S304,S308,S314,S318,S322,S326,S330,S336,S337,S338,S341,S344,S348,S349,S354,S355,S359,S360,S368,S372,S375,S378,S381,S384,S389,S393,S396,S399,S403,S405,S406,S410)</f>
        <v>2234</v>
      </c>
      <c r="T411" s="204">
        <f>SUM(T284,T288,T292,T295,T301,T304,T308,T314,T318,T322,T326,T330,T336,T337,T338,T341,T344,T348,T349,T354,T355,T359,T360,T368,T372,T375,T378,T381,T384,T389,T393,T396,T399,T403,T405,T406,T410)</f>
        <v>1613</v>
      </c>
      <c r="U411" s="205">
        <f>SUM(U284,U288,U292,U295,U301,U304,U308,U314,U318,U322,U326,U330,U336,U337,U338,U341,U344,U348,U349,U354,U355,U359,U360,U368,U372,U375,U378,U381,U384,U389,U393,U396,U399,U403,U405,U406,U410)</f>
        <v>21313.516666666666</v>
      </c>
      <c r="V411" s="206">
        <f>IFERROR(U411/T411,0)</f>
        <v>13.213587518082248</v>
      </c>
      <c r="W411" s="203">
        <f>SUM(W284,W288,W292,W295,W301,W304,W308,W314,W318,W322,W326,W330,W336,W337,W338,W341,W344,W348,W349,W354,W355,W359,W360,W368,W372,W375,W378,W381,W384,W389,W393,W396,W399,W403,W405,W406,W410)</f>
        <v>2227</v>
      </c>
      <c r="X411" s="204">
        <f>SUM(X284,X288,X292,X295,X301,X304,X308,X314,X318,X322,X326,X330,X336,X337,X338,X341,X344,X348,X349,X354,X355,X359,X360,X368,X372,X375,X378,X381,X384,X389,X393,X396,X399,X403,X405,X406,X410)</f>
        <v>1829</v>
      </c>
      <c r="Y411" s="205">
        <f>SUM(Y284,Y288,Y292,Y295,Y301,Y304,Y308,Y314,Y318,Y322,Y326,Y330,Y336,Y337,Y338,Y341,Y344,Y348,Y349,Y354,Y355,Y359,Y360,Y368,Y372,Y375,Y378,Y381,Y384,Y389,Y393,Y396,Y399,Y403,Y405,Y406,Y410)</f>
        <v>28697</v>
      </c>
      <c r="Z411" s="206">
        <f>IFERROR(Y411/X411,0)</f>
        <v>15.689994532531438</v>
      </c>
      <c r="AA411" s="203">
        <f>SUM(AA284,AA288,AA292,AA295,AA301,AA304,AA308,AA314,AA318,AA322,AA326,AA330,AA336,AA337,AA338,AA341,AA344,AA348,AA349,AA354,AA355,AA359,AA360,AA368,AA372,AA375,AA378,AA381,AA384,AA389,AA393,AA396,AA399,AA403,AA405,AA406,AA410)</f>
        <v>2227</v>
      </c>
      <c r="AB411" s="204">
        <f>SUM(AB284,AB288,AB292,AB295,AB301,AB304,AB308,AB314,AB318,AB322,AB326,AB330,AB336,AB337,AB338,AB341,AB344,AB348,AB349,AB354,AB355,AB359,AB360,AB368,AB372,AB375,AB378,AB381,AB384,AB389,AB393,AB396,AB399,AB403,AB405,AB406,AB410)</f>
        <v>1670</v>
      </c>
      <c r="AC411" s="205">
        <f>SUM(AC284,AC288,AC292,AC295,AC301,AC304,AC308,AC314,AC318,AC322,AC326,AC330,AC336,AC337,AC338,AC341,AC344,AC348,AC349,AC354,AC355,AC359,AC360,AC368,AC372,AC375,AC378,AC381,AC384,AC389,AC393,AC396,AC399,AC403,AC405,AC406,AC410)</f>
        <v>23672.5</v>
      </c>
      <c r="AD411" s="206">
        <f>IFERROR(AC411/AB411,0)</f>
        <v>14.175149700598803</v>
      </c>
      <c r="AE411" s="203">
        <f>SUM(AE284,AE288,AE292,AE295,AE301,AE304,AE308,AE314,AE318,AE322,AE326,AE330,AE336,AE337,AE338,AE341,AE344,AE348,AE349,AE354,AE355,AE359,AE360,AE368,AE372,AE375,AE378,AE381,AE384,AE389,AE393,AE396,AE399,AE403,AE405,AE406,AE410)</f>
        <v>2237</v>
      </c>
      <c r="AF411" s="204">
        <f>SUM(AF284,AF288,AF292,AF295,AF301,AF304,AF308,AF314,AF318,AF322,AF326,AF330,AF336,AF337,AF338,AF341,AF344,AF348,AF349,AF354,AF355,AF359,AF360,AF368,AF372,AF375,AF378,AF381,AF384,AF389,AF393,AF396,AF399,AF403,AF405,AF406,AF410)</f>
        <v>1690</v>
      </c>
      <c r="AG411" s="205">
        <f>SUM(AG284,AG288,AG292,AG295,AG301,AG304,AG308,AG314,AG318,AG322,AG326,AG330,AG336,AG337,AG338,AG341,AG344,AG348,AG349,AG354,AG355,AG359,AG360,AG368,AG372,AG375,AG378,AG381,AG384,AG389,AG393,AG396,AG399,AG403,AG405,AG406,AG410)</f>
        <v>21825</v>
      </c>
      <c r="AH411" s="206">
        <f>IFERROR(AG411/AF411,0)</f>
        <v>12.914201183431953</v>
      </c>
      <c r="AI411" s="203">
        <f>SUM(AI284,AI288,AI292,AI295,AI301,AI304,AI308,AI314,AI318,AI322,AI326,AI330,AI336,AI337,AI338,AI341,AI344,AI348,AI349,AI354,AI355,AI359,AI360,AI368,AI372,AI375,AI378,AI381,AI384,AI389,AI393,AI396,AI399,AI403,AI405,AI406,AI410)</f>
        <v>2229</v>
      </c>
      <c r="AJ411" s="204">
        <f>SUM(AJ284,AJ288,AJ292,AJ295,AJ301,AJ304,AJ308,AJ314,AJ318,AJ322,AJ326,AJ330,AJ336,AJ337,AJ338,AJ341,AJ344,AJ348,AJ349,AJ354,AJ355,AJ359,AJ360,AJ368,AJ372,AJ375,AJ378,AJ381,AJ384,AJ389,AJ393,AJ396,AJ399,AJ403,AJ405,AJ406,AJ410)</f>
        <v>1778</v>
      </c>
      <c r="AK411" s="205">
        <f>SUM(AK284,AK288,AK292,AK295,AK301,AK304,AK308,AK314,AK318,AK322,AK326,AK330,AK336,AK337,AK338,AK341,AK344,AK348,AK349,AK354,AK355,AK359,AK360,AK368,AK372,AK375,AK378,AK381,AK384,AK389,AK393,AK396,AK399,AK403,AK405,AK406,AK410)</f>
        <v>25114.5</v>
      </c>
      <c r="AL411" s="206">
        <f>IFERROR(AK411/AJ411,0)</f>
        <v>14.125140607424072</v>
      </c>
      <c r="AM411" s="203">
        <f>SUM(AM284,AM288,AM292,AM295,AM301,AM304,AM308,AM314,AM318,AM322,AM326,AM330,AM336,AM337,AM338,AM341,AM344,AM348,AM349,AM354,AM355,AM359,AM360,AM368,AM372,AM375,AM378,AM381,AM384,AM389,AM393,AM396,AM399,AM403,AM405,AM406,AM410)</f>
        <v>2235</v>
      </c>
      <c r="AN411" s="205">
        <f>SUM(AN284,AN288,AN292,AN295,AN301,AN304,AN308,AN314,AN318,AN322,AN326,AN330,AN336,AN337,AN338,AN341,AN344,AN348,AN349,AN354,AN355,AN359,AN360,AN368,AN372,AN375,AN378,AN381,AN384,AN389,AN393,AN396,AN399,AN403,AN405,AN406,AN410)</f>
        <v>1804</v>
      </c>
      <c r="AO411" s="205">
        <f>SUM(AO284,AO288,AO292,AO295,AO301,AO304,AO308,AO314,AO318,AO322,AO326,AO330,AO336,AO337,AO338,AO341,AO344,AO348,AO349,AO354,AO355,AO359,AO360,AO368,AO372,AO375,AO378,AO381,AO384,AO389,AO393,AO396,AO399,AO403,AO405,AO406,AO410)</f>
        <v>23659</v>
      </c>
      <c r="AP411" s="206">
        <f>IFERROR(AO411/AN411,0)</f>
        <v>13.114745011086475</v>
      </c>
      <c r="AQ411" s="203">
        <f>SUM(AQ284,AQ288,AQ292,AQ295,AQ301,AQ304,AQ308,AQ314,AQ318,AQ322,AQ326,AQ330,AQ336,AQ337,AQ338,AQ341,AQ344,AQ348,AQ349,AQ354,AQ355,AQ359,AQ360,AQ368,AQ372,AQ375,AQ378,AQ381,AQ384,AQ389,AQ393,AQ396,AQ399,AQ403,AQ405,AQ406,AQ410)</f>
        <v>2232</v>
      </c>
      <c r="AR411" s="205">
        <f>SUM(AR284,AR288,AR292,AR295,AR301,AR304,AR308,AR314,AR318,AR322,AR326,AR330,AR336,AR337,AR338,AR341,AR344,AR348,AR349,AR354,AR355,AR359,AR360,AR368,AR372,AR375,AR378,AR381,AR384,AR389,AR393,AR396,AR399,AR403,AR405,AR406,AR410)</f>
        <v>1773</v>
      </c>
      <c r="AS411" s="205">
        <f>SUM(AS284,AS288,AS292,AS295,AS301,AS304,AS308,AS314,AS318,AS322,AS326,AS330,AS336,AS337,AS338,AS341,AS344,AS348,AS349,AS354,AS355,AS359,AS360,AS368,AS372,AS375,AS378,AS381,AS384,AS389,AS393,AS396,AS399,AS403,AS405,AS406,AS410)</f>
        <v>26565</v>
      </c>
      <c r="AT411" s="206">
        <f>IFERROR(AS411/AR411,0)</f>
        <v>14.983079526226735</v>
      </c>
      <c r="AU411" s="203">
        <f>SUM(AU284,AU288,AU292,AU295,AU301,AU304,AU308,AU314,AU318,AU322,AU326,AU330,AU336,AU337,AU338,AU341,AU344,AU348,AU349,AU354,AU355,AU359,AU360,AU368,AU372,AU375,AU378,AU381,AU384,AU389,AU393,AU396,AU399,AU403,AU405,AU406,AU410)</f>
        <v>2233</v>
      </c>
      <c r="AV411" s="205">
        <f>SUM(AV284,AV288,AV292,AV295,AV301,AV304,AV308,AV314,AV318,AV322,AV326,AV330,AV336,AV337,AV338,AV341,AV344,AV348,AV349,AV354,AV355,AV359,AV360,AV368,AV372,AV375,AV378,AV381,AV384,AV389,AV393,AV396,AV399,AV403,AV405,AV406,AV410)</f>
        <v>1533</v>
      </c>
      <c r="AW411" s="205">
        <f>SUM(AW284,AW288,AW292,AW295,AW301,AW304,AW308,AW314,AW318,AW322,AW326,AW330,AW336,AW337,AW338,AW341,AW344,AW348,AW349,AW354,AW355,AW359,AW360,AW368,AW372,AW375,AW378,AW381,AW384,AW389,AW393,AW396,AW399,AW403,AW405,AW406,AW410)</f>
        <v>20476.5</v>
      </c>
      <c r="AX411" s="216">
        <f>IFERROR(AW411/AV411,0)</f>
        <v>13.357142857142858</v>
      </c>
      <c r="AY411" s="294">
        <f>SUM(AY284,AY288,AY292,AY295,AY301,AY304,AY308,AY314,AY318,AY322,AY326,AY330,AY336,AY337,AY338,AY341,AY344,AY348,AY349,AY354,AY355,AY359,AY360,AY368,AY372,AY375,AY378,AY381,AY384,AY389,AY393,AY396,AY399,AY403,AY405,AY406,AY410)</f>
        <v>6712</v>
      </c>
      <c r="AZ411" s="295">
        <f>SUM(AZ284,AZ288,AZ292,AZ295,AZ301,AZ304,AZ308,AZ314,AZ318,AZ322,AZ326,AZ330,AZ336,AZ337,AZ338,AZ341,AZ344,AZ348,AZ349,AZ354,AZ355,AZ359,AZ360,AZ368,AZ372,AZ375,AZ378,AZ381,AZ384,AZ389,AZ393,AZ396,AZ399,AZ403,AZ405,AZ406,AZ410)</f>
        <v>4849</v>
      </c>
      <c r="BA411" s="295">
        <f>SUM(BA284,BA288,BA292,BA295,BA301,BA304,BA308,BA314,BA318,BA322,BA326,BA330,BA336,BA337,BA338,BA341,BA344,BA348,BA349,BA354,BA355,BA359,BA360,BA368,BA372,BA375,BA378,BA381,BA384,BA389,BA393,BA396,BA399,BA403,BA405,BA406,BA410)</f>
        <v>61589.933333333334</v>
      </c>
      <c r="BB411" s="296">
        <f t="shared" si="413"/>
        <v>12.701574207740428</v>
      </c>
      <c r="BC411" s="556">
        <f>SUM(BC284,BC288,BC292,BC295,BC301,BC304,BC308,BC314,BC318,BC322,BC326,BC330,BC336,BC337,BC338,BC341,BC344,BC348,BC349,BC354,BC355,BC359,BC360,BC368,BC372,BC375,BC378,BC381,BC384,BC389,BC393,BC396,BC399,BC403,BC405,BC406,BC410)</f>
        <v>26798</v>
      </c>
      <c r="BD411" s="557">
        <f>SUM(BD284,BD288,BD292,BD295,BD301,BD304,BD308,BD314,BD318,BD322,BD326,BD330,BD336,BD337,BD338,BD341,BD344,BD348,BD349,BD354,BD355,BD359,BD360,BD368,BD372,BD375,BD378,BD381,BD384,BD389,BD393,BD396,BD399,BD403,BD405,BD406,BD410)</f>
        <v>20027</v>
      </c>
      <c r="BE411" s="557">
        <f>SUM(BE284,BE288,BE292,BE295,BE301,BE304,BE308,BE314,BE318,BE322,BE326,BE330,BE336,BE337,BE338,BE341,BE344,BE348,BE349,BE354,BE355,BE359,BE360,BE368,BE372,BE375,BE378,BE381,BE384,BE389,BE393,BE396,BE399,BE403,BE405,BE406,BE410)</f>
        <v>271882.95</v>
      </c>
      <c r="BF411" s="558">
        <f t="shared" si="414"/>
        <v>13.575820142807212</v>
      </c>
    </row>
    <row r="412" spans="1:60" s="62" customFormat="1" ht="18">
      <c r="B412" s="443"/>
      <c r="C412" s="254"/>
      <c r="D412" s="253"/>
      <c r="E412" s="253"/>
      <c r="F412" s="253"/>
      <c r="G412" s="253"/>
      <c r="H412" s="253"/>
      <c r="I412" s="253"/>
      <c r="J412" s="253"/>
      <c r="K412" s="253"/>
      <c r="L412" s="253"/>
      <c r="M412" s="253"/>
      <c r="N412" s="253"/>
      <c r="O412" s="253"/>
      <c r="P412" s="253"/>
      <c r="Q412" s="253"/>
      <c r="R412" s="253"/>
      <c r="S412" s="253"/>
      <c r="T412" s="253"/>
      <c r="U412" s="253"/>
      <c r="V412" s="253"/>
      <c r="W412" s="253"/>
      <c r="X412" s="253"/>
      <c r="Y412" s="253"/>
      <c r="Z412" s="253"/>
      <c r="AA412" s="253"/>
      <c r="AB412" s="253"/>
      <c r="AC412" s="253"/>
      <c r="AD412" s="253"/>
      <c r="AE412" s="253"/>
      <c r="AF412" s="253"/>
      <c r="AG412" s="253"/>
      <c r="AH412" s="253"/>
      <c r="AI412" s="253"/>
      <c r="AJ412" s="253"/>
      <c r="AK412" s="253"/>
      <c r="AL412" s="253"/>
      <c r="AM412" s="253"/>
      <c r="AN412" s="253"/>
      <c r="AO412" s="253"/>
      <c r="AP412" s="253"/>
      <c r="AQ412" s="253"/>
      <c r="AR412" s="253"/>
      <c r="AS412" s="253"/>
      <c r="AT412" s="253"/>
      <c r="AU412" s="253"/>
      <c r="AV412" s="253"/>
      <c r="AW412" s="253"/>
      <c r="AX412" s="253"/>
      <c r="AY412" s="253"/>
      <c r="AZ412" s="253"/>
      <c r="BA412" s="253"/>
      <c r="BB412" s="253"/>
    </row>
    <row r="413" spans="1:60" s="62" customFormat="1" ht="18">
      <c r="A413" s="171" t="s">
        <v>197</v>
      </c>
      <c r="B413" s="106"/>
      <c r="C413" s="409"/>
      <c r="D413" s="409"/>
      <c r="E413" s="63"/>
      <c r="F413" s="124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142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74"/>
      <c r="AZ413" s="74"/>
      <c r="BA413" s="74"/>
      <c r="BB413" s="74"/>
      <c r="BC413" s="2"/>
      <c r="BD413" s="2"/>
      <c r="BE413" s="2"/>
      <c r="BF413" s="2"/>
    </row>
    <row r="414" spans="1:60" s="2" customFormat="1" ht="18" customHeight="1">
      <c r="B414" s="395" t="s">
        <v>267</v>
      </c>
      <c r="E414" s="120"/>
      <c r="Y414" s="139"/>
      <c r="AM414" s="238"/>
      <c r="AY414" s="83"/>
      <c r="AZ414" s="83"/>
      <c r="BA414" s="83"/>
      <c r="BB414" s="83"/>
    </row>
    <row r="415" spans="1:60" s="2" customFormat="1" ht="9" customHeight="1" thickBot="1">
      <c r="B415" s="27"/>
      <c r="E415" s="120"/>
      <c r="Y415" s="139"/>
      <c r="AY415" s="83"/>
      <c r="AZ415" s="83"/>
      <c r="BA415" s="83"/>
      <c r="BB415" s="83"/>
      <c r="BC415" s="61"/>
      <c r="BD415" s="61"/>
      <c r="BE415" s="61"/>
      <c r="BF415" s="61"/>
    </row>
    <row r="416" spans="1:60" s="61" customFormat="1" ht="14.1" customHeight="1" thickTop="1">
      <c r="B416" s="506" t="s">
        <v>110</v>
      </c>
      <c r="C416" s="508" t="s">
        <v>227</v>
      </c>
      <c r="D416" s="509"/>
      <c r="E416" s="509"/>
      <c r="F416" s="510"/>
      <c r="G416" s="508" t="s">
        <v>228</v>
      </c>
      <c r="H416" s="509"/>
      <c r="I416" s="509"/>
      <c r="J416" s="510"/>
      <c r="K416" s="508" t="s">
        <v>229</v>
      </c>
      <c r="L416" s="509"/>
      <c r="M416" s="509"/>
      <c r="N416" s="510"/>
      <c r="O416" s="508" t="s">
        <v>230</v>
      </c>
      <c r="P416" s="509"/>
      <c r="Q416" s="509"/>
      <c r="R416" s="510"/>
      <c r="S416" s="508" t="s">
        <v>231</v>
      </c>
      <c r="T416" s="509"/>
      <c r="U416" s="509"/>
      <c r="V416" s="510"/>
      <c r="W416" s="508" t="s">
        <v>232</v>
      </c>
      <c r="X416" s="509"/>
      <c r="Y416" s="509"/>
      <c r="Z416" s="510"/>
      <c r="AA416" s="508" t="s">
        <v>233</v>
      </c>
      <c r="AB416" s="509"/>
      <c r="AC416" s="509"/>
      <c r="AD416" s="510"/>
      <c r="AE416" s="508" t="s">
        <v>234</v>
      </c>
      <c r="AF416" s="509"/>
      <c r="AG416" s="509"/>
      <c r="AH416" s="510"/>
      <c r="AI416" s="508" t="s">
        <v>235</v>
      </c>
      <c r="AJ416" s="509"/>
      <c r="AK416" s="509"/>
      <c r="AL416" s="510"/>
      <c r="AM416" s="517" t="s">
        <v>236</v>
      </c>
      <c r="AN416" s="518"/>
      <c r="AO416" s="518"/>
      <c r="AP416" s="520"/>
      <c r="AQ416" s="517" t="s">
        <v>237</v>
      </c>
      <c r="AR416" s="518"/>
      <c r="AS416" s="518"/>
      <c r="AT416" s="520"/>
      <c r="AU416" s="517" t="s">
        <v>238</v>
      </c>
      <c r="AV416" s="518"/>
      <c r="AW416" s="518"/>
      <c r="AX416" s="519"/>
      <c r="AY416" s="514" t="s">
        <v>274</v>
      </c>
      <c r="AZ416" s="515"/>
      <c r="BA416" s="515"/>
      <c r="BB416" s="516"/>
      <c r="BC416" s="60"/>
      <c r="BD416" s="60"/>
      <c r="BE416" s="60"/>
      <c r="BF416" s="60"/>
    </row>
    <row r="417" spans="2:58" s="60" customFormat="1" ht="45.75" thickBot="1">
      <c r="B417" s="507"/>
      <c r="C417" s="181" t="s">
        <v>100</v>
      </c>
      <c r="D417" s="182" t="s">
        <v>207</v>
      </c>
      <c r="E417" s="182" t="s">
        <v>99</v>
      </c>
      <c r="F417" s="183" t="s">
        <v>98</v>
      </c>
      <c r="G417" s="181" t="s">
        <v>100</v>
      </c>
      <c r="H417" s="182" t="s">
        <v>207</v>
      </c>
      <c r="I417" s="182" t="s">
        <v>99</v>
      </c>
      <c r="J417" s="183" t="s">
        <v>98</v>
      </c>
      <c r="K417" s="181" t="s">
        <v>100</v>
      </c>
      <c r="L417" s="182" t="s">
        <v>207</v>
      </c>
      <c r="M417" s="182" t="s">
        <v>99</v>
      </c>
      <c r="N417" s="183" t="s">
        <v>98</v>
      </c>
      <c r="O417" s="181" t="s">
        <v>100</v>
      </c>
      <c r="P417" s="182" t="s">
        <v>207</v>
      </c>
      <c r="Q417" s="182" t="s">
        <v>99</v>
      </c>
      <c r="R417" s="183" t="s">
        <v>98</v>
      </c>
      <c r="S417" s="181" t="s">
        <v>100</v>
      </c>
      <c r="T417" s="182" t="s">
        <v>207</v>
      </c>
      <c r="U417" s="182" t="s">
        <v>99</v>
      </c>
      <c r="V417" s="183" t="s">
        <v>98</v>
      </c>
      <c r="W417" s="181" t="s">
        <v>100</v>
      </c>
      <c r="X417" s="182" t="s">
        <v>207</v>
      </c>
      <c r="Y417" s="182" t="s">
        <v>99</v>
      </c>
      <c r="Z417" s="183" t="s">
        <v>98</v>
      </c>
      <c r="AA417" s="181" t="s">
        <v>100</v>
      </c>
      <c r="AB417" s="182" t="s">
        <v>207</v>
      </c>
      <c r="AC417" s="182" t="s">
        <v>99</v>
      </c>
      <c r="AD417" s="183" t="s">
        <v>98</v>
      </c>
      <c r="AE417" s="181" t="s">
        <v>100</v>
      </c>
      <c r="AF417" s="182" t="s">
        <v>207</v>
      </c>
      <c r="AG417" s="182" t="s">
        <v>99</v>
      </c>
      <c r="AH417" s="183" t="s">
        <v>98</v>
      </c>
      <c r="AI417" s="181" t="s">
        <v>100</v>
      </c>
      <c r="AJ417" s="182" t="s">
        <v>207</v>
      </c>
      <c r="AK417" s="182" t="s">
        <v>99</v>
      </c>
      <c r="AL417" s="183" t="s">
        <v>98</v>
      </c>
      <c r="AM417" s="181" t="s">
        <v>100</v>
      </c>
      <c r="AN417" s="182" t="s">
        <v>207</v>
      </c>
      <c r="AO417" s="182" t="s">
        <v>99</v>
      </c>
      <c r="AP417" s="183" t="s">
        <v>98</v>
      </c>
      <c r="AQ417" s="181" t="s">
        <v>100</v>
      </c>
      <c r="AR417" s="182" t="s">
        <v>207</v>
      </c>
      <c r="AS417" s="182" t="s">
        <v>99</v>
      </c>
      <c r="AT417" s="183" t="s">
        <v>98</v>
      </c>
      <c r="AU417" s="181" t="s">
        <v>100</v>
      </c>
      <c r="AV417" s="182" t="s">
        <v>207</v>
      </c>
      <c r="AW417" s="182" t="s">
        <v>99</v>
      </c>
      <c r="AX417" s="207" t="s">
        <v>98</v>
      </c>
      <c r="AY417" s="291" t="s">
        <v>212</v>
      </c>
      <c r="AZ417" s="292" t="s">
        <v>213</v>
      </c>
      <c r="BA417" s="292" t="s">
        <v>214</v>
      </c>
      <c r="BB417" s="293" t="s">
        <v>239</v>
      </c>
      <c r="BC417" s="122"/>
      <c r="BD417" s="122"/>
      <c r="BE417" s="122"/>
      <c r="BF417" s="122"/>
    </row>
    <row r="418" spans="2:58" s="122" customFormat="1">
      <c r="B418" s="280" t="s">
        <v>97</v>
      </c>
      <c r="C418" s="217">
        <f>IFERROR(C554/C690,0)</f>
        <v>0</v>
      </c>
      <c r="D418" s="121">
        <f t="shared" ref="D418:E418" si="466">IFERROR(D554/D690,0)</f>
        <v>0</v>
      </c>
      <c r="E418" s="121">
        <f t="shared" si="466"/>
        <v>0</v>
      </c>
      <c r="F418" s="218">
        <f>IFERROR(F554/F690,0)</f>
        <v>0</v>
      </c>
      <c r="G418" s="217">
        <f t="shared" ref="G418:BB418" si="467">IFERROR(G554/G690,0)</f>
        <v>0</v>
      </c>
      <c r="H418" s="121">
        <f t="shared" si="467"/>
        <v>0</v>
      </c>
      <c r="I418" s="121">
        <f t="shared" si="467"/>
        <v>0</v>
      </c>
      <c r="J418" s="218">
        <f t="shared" si="467"/>
        <v>0</v>
      </c>
      <c r="K418" s="217">
        <f t="shared" si="467"/>
        <v>0</v>
      </c>
      <c r="L418" s="121">
        <f t="shared" si="467"/>
        <v>0</v>
      </c>
      <c r="M418" s="121">
        <f t="shared" si="467"/>
        <v>0</v>
      </c>
      <c r="N418" s="218">
        <f t="shared" si="467"/>
        <v>0</v>
      </c>
      <c r="O418" s="217">
        <f t="shared" si="467"/>
        <v>0</v>
      </c>
      <c r="P418" s="121">
        <f t="shared" si="467"/>
        <v>0</v>
      </c>
      <c r="Q418" s="121">
        <f t="shared" si="467"/>
        <v>0</v>
      </c>
      <c r="R418" s="218">
        <f t="shared" si="467"/>
        <v>0</v>
      </c>
      <c r="S418" s="217">
        <f t="shared" si="467"/>
        <v>0</v>
      </c>
      <c r="T418" s="121">
        <f t="shared" si="467"/>
        <v>0</v>
      </c>
      <c r="U418" s="121">
        <f t="shared" si="467"/>
        <v>0</v>
      </c>
      <c r="V418" s="218">
        <f t="shared" si="467"/>
        <v>0</v>
      </c>
      <c r="W418" s="217">
        <f t="shared" si="467"/>
        <v>0</v>
      </c>
      <c r="X418" s="121">
        <f t="shared" si="467"/>
        <v>0</v>
      </c>
      <c r="Y418" s="121">
        <f t="shared" si="467"/>
        <v>0</v>
      </c>
      <c r="Z418" s="218">
        <f t="shared" si="467"/>
        <v>0</v>
      </c>
      <c r="AA418" s="217">
        <f t="shared" si="467"/>
        <v>0</v>
      </c>
      <c r="AB418" s="121">
        <f t="shared" si="467"/>
        <v>0</v>
      </c>
      <c r="AC418" s="121">
        <f t="shared" si="467"/>
        <v>0</v>
      </c>
      <c r="AD418" s="218">
        <f t="shared" si="467"/>
        <v>0</v>
      </c>
      <c r="AE418" s="217">
        <f t="shared" si="467"/>
        <v>0</v>
      </c>
      <c r="AF418" s="121">
        <f t="shared" si="467"/>
        <v>0</v>
      </c>
      <c r="AG418" s="121">
        <f t="shared" si="467"/>
        <v>0</v>
      </c>
      <c r="AH418" s="218">
        <f t="shared" si="467"/>
        <v>0</v>
      </c>
      <c r="AI418" s="217">
        <f t="shared" si="467"/>
        <v>0</v>
      </c>
      <c r="AJ418" s="121">
        <f t="shared" si="467"/>
        <v>0</v>
      </c>
      <c r="AK418" s="121">
        <f t="shared" si="467"/>
        <v>0</v>
      </c>
      <c r="AL418" s="218">
        <f t="shared" si="467"/>
        <v>0</v>
      </c>
      <c r="AM418" s="217">
        <f t="shared" si="467"/>
        <v>0</v>
      </c>
      <c r="AN418" s="121">
        <f t="shared" si="467"/>
        <v>0</v>
      </c>
      <c r="AO418" s="121">
        <f t="shared" si="467"/>
        <v>0</v>
      </c>
      <c r="AP418" s="218">
        <f t="shared" si="467"/>
        <v>0</v>
      </c>
      <c r="AQ418" s="217">
        <f t="shared" si="467"/>
        <v>0</v>
      </c>
      <c r="AR418" s="121">
        <f t="shared" si="467"/>
        <v>0</v>
      </c>
      <c r="AS418" s="121">
        <f t="shared" si="467"/>
        <v>0</v>
      </c>
      <c r="AT418" s="218">
        <f t="shared" si="467"/>
        <v>0</v>
      </c>
      <c r="AU418" s="217">
        <f t="shared" si="467"/>
        <v>0</v>
      </c>
      <c r="AV418" s="121">
        <f t="shared" si="467"/>
        <v>0</v>
      </c>
      <c r="AW418" s="121">
        <f t="shared" si="467"/>
        <v>0</v>
      </c>
      <c r="AX418" s="228">
        <f t="shared" si="467"/>
        <v>0</v>
      </c>
      <c r="AY418" s="319">
        <f t="shared" si="467"/>
        <v>0</v>
      </c>
      <c r="AZ418" s="320">
        <f t="shared" si="467"/>
        <v>0</v>
      </c>
      <c r="BA418" s="320">
        <f t="shared" si="467"/>
        <v>0</v>
      </c>
      <c r="BB418" s="321">
        <f t="shared" si="467"/>
        <v>0</v>
      </c>
      <c r="BC418" s="76"/>
      <c r="BD418" s="76"/>
      <c r="BE418" s="76"/>
      <c r="BF418" s="76"/>
    </row>
    <row r="419" spans="2:58" s="76" customFormat="1" ht="14.1" customHeight="1" outlineLevel="1">
      <c r="B419" s="281" t="s">
        <v>35</v>
      </c>
      <c r="C419" s="397">
        <f t="shared" ref="C419:F419" si="468">IFERROR(C555/C691,0)</f>
        <v>0</v>
      </c>
      <c r="D419" s="398">
        <f t="shared" si="468"/>
        <v>0</v>
      </c>
      <c r="E419" s="398">
        <f t="shared" si="468"/>
        <v>0</v>
      </c>
      <c r="F419" s="399">
        <f t="shared" si="468"/>
        <v>0</v>
      </c>
      <c r="G419" s="397">
        <f t="shared" ref="G419:BB419" si="469">IFERROR(G555/G691,0)</f>
        <v>0</v>
      </c>
      <c r="H419" s="398">
        <f t="shared" si="469"/>
        <v>0</v>
      </c>
      <c r="I419" s="398">
        <f t="shared" si="469"/>
        <v>0</v>
      </c>
      <c r="J419" s="399">
        <f t="shared" si="469"/>
        <v>0</v>
      </c>
      <c r="K419" s="397">
        <f t="shared" si="469"/>
        <v>0</v>
      </c>
      <c r="L419" s="398">
        <f t="shared" si="469"/>
        <v>0</v>
      </c>
      <c r="M419" s="398">
        <f t="shared" si="469"/>
        <v>0</v>
      </c>
      <c r="N419" s="399">
        <f t="shared" si="469"/>
        <v>0</v>
      </c>
      <c r="O419" s="397">
        <f t="shared" si="469"/>
        <v>0</v>
      </c>
      <c r="P419" s="398">
        <f t="shared" si="469"/>
        <v>0</v>
      </c>
      <c r="Q419" s="398">
        <f t="shared" si="469"/>
        <v>0</v>
      </c>
      <c r="R419" s="399">
        <f t="shared" si="469"/>
        <v>0</v>
      </c>
      <c r="S419" s="397">
        <f t="shared" si="469"/>
        <v>0</v>
      </c>
      <c r="T419" s="398">
        <f t="shared" si="469"/>
        <v>0</v>
      </c>
      <c r="U419" s="398">
        <f t="shared" si="469"/>
        <v>0</v>
      </c>
      <c r="V419" s="399">
        <f t="shared" si="469"/>
        <v>0</v>
      </c>
      <c r="W419" s="397">
        <f t="shared" si="469"/>
        <v>0</v>
      </c>
      <c r="X419" s="398">
        <f t="shared" si="469"/>
        <v>0</v>
      </c>
      <c r="Y419" s="398">
        <f t="shared" si="469"/>
        <v>0</v>
      </c>
      <c r="Z419" s="399">
        <f t="shared" si="469"/>
        <v>0</v>
      </c>
      <c r="AA419" s="397">
        <f t="shared" si="469"/>
        <v>0</v>
      </c>
      <c r="AB419" s="398">
        <f t="shared" si="469"/>
        <v>0</v>
      </c>
      <c r="AC419" s="398">
        <f t="shared" si="469"/>
        <v>0</v>
      </c>
      <c r="AD419" s="399">
        <f t="shared" si="469"/>
        <v>0</v>
      </c>
      <c r="AE419" s="397">
        <f t="shared" si="469"/>
        <v>0</v>
      </c>
      <c r="AF419" s="398">
        <f t="shared" si="469"/>
        <v>0</v>
      </c>
      <c r="AG419" s="398">
        <f t="shared" si="469"/>
        <v>0</v>
      </c>
      <c r="AH419" s="399">
        <f t="shared" si="469"/>
        <v>0</v>
      </c>
      <c r="AI419" s="397">
        <f t="shared" si="469"/>
        <v>0</v>
      </c>
      <c r="AJ419" s="398">
        <f t="shared" si="469"/>
        <v>0</v>
      </c>
      <c r="AK419" s="398">
        <f t="shared" si="469"/>
        <v>0</v>
      </c>
      <c r="AL419" s="399">
        <f t="shared" si="469"/>
        <v>0</v>
      </c>
      <c r="AM419" s="397">
        <f t="shared" si="469"/>
        <v>0</v>
      </c>
      <c r="AN419" s="398">
        <f t="shared" si="469"/>
        <v>0</v>
      </c>
      <c r="AO419" s="398">
        <f t="shared" si="469"/>
        <v>0</v>
      </c>
      <c r="AP419" s="399">
        <f t="shared" si="469"/>
        <v>0</v>
      </c>
      <c r="AQ419" s="397">
        <f t="shared" si="469"/>
        <v>0</v>
      </c>
      <c r="AR419" s="398">
        <f t="shared" si="469"/>
        <v>0</v>
      </c>
      <c r="AS419" s="398">
        <f t="shared" si="469"/>
        <v>0</v>
      </c>
      <c r="AT419" s="399">
        <f t="shared" si="469"/>
        <v>0</v>
      </c>
      <c r="AU419" s="397">
        <f t="shared" si="469"/>
        <v>0</v>
      </c>
      <c r="AV419" s="398">
        <f t="shared" si="469"/>
        <v>0</v>
      </c>
      <c r="AW419" s="398">
        <f t="shared" si="469"/>
        <v>0</v>
      </c>
      <c r="AX419" s="400">
        <f t="shared" si="469"/>
        <v>0</v>
      </c>
      <c r="AY419" s="322">
        <f t="shared" si="469"/>
        <v>0</v>
      </c>
      <c r="AZ419" s="323">
        <f t="shared" si="469"/>
        <v>0</v>
      </c>
      <c r="BA419" s="323">
        <f t="shared" si="469"/>
        <v>0</v>
      </c>
      <c r="BB419" s="324">
        <f t="shared" si="469"/>
        <v>0</v>
      </c>
      <c r="BC419" s="56"/>
      <c r="BD419" s="56"/>
      <c r="BE419" s="56"/>
      <c r="BF419" s="56"/>
    </row>
    <row r="420" spans="2:58" ht="14.1" customHeight="1" outlineLevel="1">
      <c r="B420" s="282" t="s">
        <v>139</v>
      </c>
      <c r="C420" s="219">
        <f t="shared" ref="C420:F420" si="470">IFERROR(C556/C692,0)</f>
        <v>0</v>
      </c>
      <c r="D420" s="108">
        <f t="shared" si="470"/>
        <v>0</v>
      </c>
      <c r="E420" s="108">
        <f t="shared" si="470"/>
        <v>0</v>
      </c>
      <c r="F420" s="220">
        <f t="shared" si="470"/>
        <v>0</v>
      </c>
      <c r="G420" s="219">
        <f t="shared" ref="G420:BB420" si="471">IFERROR(G556/G692,0)</f>
        <v>0</v>
      </c>
      <c r="H420" s="108">
        <f t="shared" si="471"/>
        <v>0</v>
      </c>
      <c r="I420" s="108">
        <f t="shared" si="471"/>
        <v>0</v>
      </c>
      <c r="J420" s="220">
        <f t="shared" si="471"/>
        <v>0</v>
      </c>
      <c r="K420" s="219">
        <f t="shared" si="471"/>
        <v>0</v>
      </c>
      <c r="L420" s="108">
        <f t="shared" si="471"/>
        <v>0</v>
      </c>
      <c r="M420" s="108">
        <f t="shared" si="471"/>
        <v>0</v>
      </c>
      <c r="N420" s="220">
        <f t="shared" si="471"/>
        <v>0</v>
      </c>
      <c r="O420" s="219">
        <f t="shared" si="471"/>
        <v>0</v>
      </c>
      <c r="P420" s="108">
        <f t="shared" si="471"/>
        <v>0</v>
      </c>
      <c r="Q420" s="108">
        <f t="shared" si="471"/>
        <v>0</v>
      </c>
      <c r="R420" s="220">
        <f t="shared" si="471"/>
        <v>0</v>
      </c>
      <c r="S420" s="219">
        <f t="shared" si="471"/>
        <v>0</v>
      </c>
      <c r="T420" s="108">
        <f t="shared" si="471"/>
        <v>0</v>
      </c>
      <c r="U420" s="108">
        <f t="shared" si="471"/>
        <v>0</v>
      </c>
      <c r="V420" s="220">
        <f t="shared" si="471"/>
        <v>0</v>
      </c>
      <c r="W420" s="219">
        <f t="shared" si="471"/>
        <v>0</v>
      </c>
      <c r="X420" s="108">
        <f t="shared" si="471"/>
        <v>0</v>
      </c>
      <c r="Y420" s="108">
        <f t="shared" si="471"/>
        <v>0</v>
      </c>
      <c r="Z420" s="220">
        <f t="shared" si="471"/>
        <v>0</v>
      </c>
      <c r="AA420" s="219">
        <f t="shared" si="471"/>
        <v>0</v>
      </c>
      <c r="AB420" s="108">
        <f t="shared" si="471"/>
        <v>0</v>
      </c>
      <c r="AC420" s="108">
        <f t="shared" si="471"/>
        <v>0</v>
      </c>
      <c r="AD420" s="220">
        <f t="shared" si="471"/>
        <v>0</v>
      </c>
      <c r="AE420" s="219">
        <f t="shared" si="471"/>
        <v>0</v>
      </c>
      <c r="AF420" s="108">
        <f t="shared" si="471"/>
        <v>0</v>
      </c>
      <c r="AG420" s="108">
        <f t="shared" si="471"/>
        <v>0</v>
      </c>
      <c r="AH420" s="220">
        <f t="shared" si="471"/>
        <v>0</v>
      </c>
      <c r="AI420" s="219">
        <f t="shared" si="471"/>
        <v>0</v>
      </c>
      <c r="AJ420" s="108">
        <f t="shared" si="471"/>
        <v>0</v>
      </c>
      <c r="AK420" s="108">
        <f t="shared" si="471"/>
        <v>0</v>
      </c>
      <c r="AL420" s="220">
        <f t="shared" si="471"/>
        <v>0</v>
      </c>
      <c r="AM420" s="219">
        <f t="shared" si="471"/>
        <v>0</v>
      </c>
      <c r="AN420" s="108">
        <f t="shared" si="471"/>
        <v>0</v>
      </c>
      <c r="AO420" s="108">
        <f t="shared" si="471"/>
        <v>0</v>
      </c>
      <c r="AP420" s="220">
        <f t="shared" si="471"/>
        <v>0</v>
      </c>
      <c r="AQ420" s="219">
        <f t="shared" si="471"/>
        <v>0</v>
      </c>
      <c r="AR420" s="108">
        <f t="shared" si="471"/>
        <v>0</v>
      </c>
      <c r="AS420" s="108">
        <f t="shared" si="471"/>
        <v>0</v>
      </c>
      <c r="AT420" s="220">
        <f t="shared" si="471"/>
        <v>0</v>
      </c>
      <c r="AU420" s="219">
        <f t="shared" si="471"/>
        <v>0</v>
      </c>
      <c r="AV420" s="108">
        <f t="shared" si="471"/>
        <v>0</v>
      </c>
      <c r="AW420" s="108">
        <f t="shared" si="471"/>
        <v>0</v>
      </c>
      <c r="AX420" s="229">
        <f t="shared" si="471"/>
        <v>0</v>
      </c>
      <c r="AY420" s="325">
        <f t="shared" si="471"/>
        <v>0</v>
      </c>
      <c r="AZ420" s="326">
        <f t="shared" si="471"/>
        <v>0</v>
      </c>
      <c r="BA420" s="326">
        <f t="shared" si="471"/>
        <v>0</v>
      </c>
      <c r="BB420" s="327">
        <f t="shared" si="471"/>
        <v>0</v>
      </c>
    </row>
    <row r="421" spans="2:58" ht="14.1" customHeight="1" outlineLevel="1">
      <c r="B421" s="282" t="s">
        <v>148</v>
      </c>
      <c r="C421" s="219">
        <f t="shared" ref="C421:F421" si="472">IFERROR(C557/C693,0)</f>
        <v>0</v>
      </c>
      <c r="D421" s="108">
        <f t="shared" si="472"/>
        <v>0</v>
      </c>
      <c r="E421" s="108">
        <f t="shared" si="472"/>
        <v>0</v>
      </c>
      <c r="F421" s="220">
        <f t="shared" si="472"/>
        <v>0</v>
      </c>
      <c r="G421" s="219">
        <f t="shared" ref="G421:BB421" si="473">IFERROR(G557/G693,0)</f>
        <v>0</v>
      </c>
      <c r="H421" s="108">
        <f t="shared" si="473"/>
        <v>0</v>
      </c>
      <c r="I421" s="108">
        <f t="shared" si="473"/>
        <v>0</v>
      </c>
      <c r="J421" s="220">
        <f t="shared" si="473"/>
        <v>0</v>
      </c>
      <c r="K421" s="219">
        <f t="shared" si="473"/>
        <v>0</v>
      </c>
      <c r="L421" s="108">
        <f t="shared" si="473"/>
        <v>0</v>
      </c>
      <c r="M421" s="108">
        <f t="shared" si="473"/>
        <v>0</v>
      </c>
      <c r="N421" s="220">
        <f t="shared" si="473"/>
        <v>0</v>
      </c>
      <c r="O421" s="219">
        <f t="shared" si="473"/>
        <v>0</v>
      </c>
      <c r="P421" s="108">
        <f t="shared" si="473"/>
        <v>0</v>
      </c>
      <c r="Q421" s="108">
        <f t="shared" si="473"/>
        <v>0</v>
      </c>
      <c r="R421" s="220">
        <f t="shared" si="473"/>
        <v>0</v>
      </c>
      <c r="S421" s="219">
        <f t="shared" si="473"/>
        <v>0</v>
      </c>
      <c r="T421" s="108">
        <f t="shared" si="473"/>
        <v>0</v>
      </c>
      <c r="U421" s="108">
        <f t="shared" si="473"/>
        <v>0</v>
      </c>
      <c r="V421" s="220">
        <f t="shared" si="473"/>
        <v>0</v>
      </c>
      <c r="W421" s="219">
        <f t="shared" si="473"/>
        <v>0</v>
      </c>
      <c r="X421" s="108">
        <f t="shared" si="473"/>
        <v>0</v>
      </c>
      <c r="Y421" s="108">
        <f t="shared" si="473"/>
        <v>0</v>
      </c>
      <c r="Z421" s="220">
        <f t="shared" si="473"/>
        <v>0</v>
      </c>
      <c r="AA421" s="219">
        <f t="shared" si="473"/>
        <v>0</v>
      </c>
      <c r="AB421" s="108">
        <f t="shared" si="473"/>
        <v>0</v>
      </c>
      <c r="AC421" s="108">
        <f t="shared" si="473"/>
        <v>0</v>
      </c>
      <c r="AD421" s="220">
        <f t="shared" si="473"/>
        <v>0</v>
      </c>
      <c r="AE421" s="219">
        <f t="shared" si="473"/>
        <v>0</v>
      </c>
      <c r="AF421" s="108">
        <f t="shared" si="473"/>
        <v>0</v>
      </c>
      <c r="AG421" s="108">
        <f t="shared" si="473"/>
        <v>0</v>
      </c>
      <c r="AH421" s="220">
        <f t="shared" si="473"/>
        <v>0</v>
      </c>
      <c r="AI421" s="219">
        <f t="shared" si="473"/>
        <v>0</v>
      </c>
      <c r="AJ421" s="108">
        <f t="shared" si="473"/>
        <v>0</v>
      </c>
      <c r="AK421" s="108">
        <f t="shared" si="473"/>
        <v>0</v>
      </c>
      <c r="AL421" s="220">
        <f t="shared" si="473"/>
        <v>0</v>
      </c>
      <c r="AM421" s="219">
        <f t="shared" si="473"/>
        <v>0</v>
      </c>
      <c r="AN421" s="108">
        <f t="shared" si="473"/>
        <v>0</v>
      </c>
      <c r="AO421" s="108">
        <f t="shared" si="473"/>
        <v>0</v>
      </c>
      <c r="AP421" s="220">
        <f t="shared" si="473"/>
        <v>0</v>
      </c>
      <c r="AQ421" s="219">
        <f t="shared" si="473"/>
        <v>0</v>
      </c>
      <c r="AR421" s="108">
        <f t="shared" si="473"/>
        <v>0</v>
      </c>
      <c r="AS421" s="108">
        <f t="shared" si="473"/>
        <v>0</v>
      </c>
      <c r="AT421" s="220">
        <f t="shared" si="473"/>
        <v>0</v>
      </c>
      <c r="AU421" s="219">
        <f t="shared" si="473"/>
        <v>0</v>
      </c>
      <c r="AV421" s="108">
        <f t="shared" si="473"/>
        <v>0</v>
      </c>
      <c r="AW421" s="108">
        <f t="shared" si="473"/>
        <v>0</v>
      </c>
      <c r="AX421" s="229">
        <f t="shared" si="473"/>
        <v>0</v>
      </c>
      <c r="AY421" s="325">
        <f t="shared" si="473"/>
        <v>0</v>
      </c>
      <c r="AZ421" s="326">
        <f t="shared" si="473"/>
        <v>0</v>
      </c>
      <c r="BA421" s="326">
        <f t="shared" si="473"/>
        <v>0</v>
      </c>
      <c r="BB421" s="327">
        <f t="shared" si="473"/>
        <v>0</v>
      </c>
    </row>
    <row r="422" spans="2:58" ht="14.1" customHeight="1" outlineLevel="1">
      <c r="B422" s="282" t="s">
        <v>125</v>
      </c>
      <c r="C422" s="219">
        <f t="shared" ref="C422:F422" si="474">IFERROR(C558/C694,0)</f>
        <v>0</v>
      </c>
      <c r="D422" s="108">
        <f t="shared" si="474"/>
        <v>0</v>
      </c>
      <c r="E422" s="108">
        <f t="shared" si="474"/>
        <v>0</v>
      </c>
      <c r="F422" s="220">
        <f t="shared" si="474"/>
        <v>0</v>
      </c>
      <c r="G422" s="219">
        <f t="shared" ref="G422:BB422" si="475">IFERROR(G558/G694,0)</f>
        <v>0</v>
      </c>
      <c r="H422" s="108">
        <f t="shared" si="475"/>
        <v>0</v>
      </c>
      <c r="I422" s="108">
        <f t="shared" si="475"/>
        <v>0</v>
      </c>
      <c r="J422" s="220">
        <f t="shared" si="475"/>
        <v>0</v>
      </c>
      <c r="K422" s="219">
        <f t="shared" si="475"/>
        <v>0</v>
      </c>
      <c r="L422" s="108">
        <f t="shared" si="475"/>
        <v>0</v>
      </c>
      <c r="M422" s="108">
        <f t="shared" si="475"/>
        <v>0</v>
      </c>
      <c r="N422" s="220">
        <f t="shared" si="475"/>
        <v>0</v>
      </c>
      <c r="O422" s="219">
        <f t="shared" si="475"/>
        <v>0</v>
      </c>
      <c r="P422" s="108">
        <f t="shared" si="475"/>
        <v>0</v>
      </c>
      <c r="Q422" s="108">
        <f t="shared" si="475"/>
        <v>0</v>
      </c>
      <c r="R422" s="220">
        <f t="shared" si="475"/>
        <v>0</v>
      </c>
      <c r="S422" s="219">
        <f t="shared" si="475"/>
        <v>0</v>
      </c>
      <c r="T422" s="108">
        <f t="shared" si="475"/>
        <v>0</v>
      </c>
      <c r="U422" s="108">
        <f t="shared" si="475"/>
        <v>0</v>
      </c>
      <c r="V422" s="220">
        <f t="shared" si="475"/>
        <v>0</v>
      </c>
      <c r="W422" s="219">
        <f t="shared" si="475"/>
        <v>0</v>
      </c>
      <c r="X422" s="108">
        <f t="shared" si="475"/>
        <v>0</v>
      </c>
      <c r="Y422" s="108">
        <f t="shared" si="475"/>
        <v>0</v>
      </c>
      <c r="Z422" s="220">
        <f t="shared" si="475"/>
        <v>0</v>
      </c>
      <c r="AA422" s="219">
        <f t="shared" si="475"/>
        <v>0</v>
      </c>
      <c r="AB422" s="108">
        <f t="shared" si="475"/>
        <v>0</v>
      </c>
      <c r="AC422" s="108">
        <f t="shared" si="475"/>
        <v>0</v>
      </c>
      <c r="AD422" s="220">
        <f t="shared" si="475"/>
        <v>0</v>
      </c>
      <c r="AE422" s="219">
        <f t="shared" si="475"/>
        <v>0</v>
      </c>
      <c r="AF422" s="108">
        <f t="shared" si="475"/>
        <v>0</v>
      </c>
      <c r="AG422" s="108">
        <f t="shared" si="475"/>
        <v>0</v>
      </c>
      <c r="AH422" s="220">
        <f t="shared" si="475"/>
        <v>0</v>
      </c>
      <c r="AI422" s="219">
        <f t="shared" si="475"/>
        <v>0</v>
      </c>
      <c r="AJ422" s="108">
        <f t="shared" si="475"/>
        <v>0</v>
      </c>
      <c r="AK422" s="108">
        <f t="shared" si="475"/>
        <v>0</v>
      </c>
      <c r="AL422" s="220">
        <f t="shared" si="475"/>
        <v>0</v>
      </c>
      <c r="AM422" s="219">
        <f t="shared" si="475"/>
        <v>0</v>
      </c>
      <c r="AN422" s="108">
        <f t="shared" si="475"/>
        <v>0</v>
      </c>
      <c r="AO422" s="108">
        <f t="shared" si="475"/>
        <v>0</v>
      </c>
      <c r="AP422" s="220">
        <f t="shared" si="475"/>
        <v>0</v>
      </c>
      <c r="AQ422" s="219">
        <f t="shared" si="475"/>
        <v>0</v>
      </c>
      <c r="AR422" s="108">
        <f t="shared" si="475"/>
        <v>0</v>
      </c>
      <c r="AS422" s="108">
        <f t="shared" si="475"/>
        <v>0</v>
      </c>
      <c r="AT422" s="220">
        <f t="shared" si="475"/>
        <v>0</v>
      </c>
      <c r="AU422" s="219">
        <f t="shared" si="475"/>
        <v>0</v>
      </c>
      <c r="AV422" s="108">
        <f t="shared" si="475"/>
        <v>0</v>
      </c>
      <c r="AW422" s="108">
        <f t="shared" si="475"/>
        <v>0</v>
      </c>
      <c r="AX422" s="229">
        <f t="shared" si="475"/>
        <v>0</v>
      </c>
      <c r="AY422" s="325">
        <f t="shared" si="475"/>
        <v>0</v>
      </c>
      <c r="AZ422" s="326">
        <f t="shared" si="475"/>
        <v>0</v>
      </c>
      <c r="BA422" s="326">
        <f t="shared" si="475"/>
        <v>0</v>
      </c>
      <c r="BB422" s="327">
        <f t="shared" si="475"/>
        <v>0</v>
      </c>
      <c r="BC422" s="76"/>
      <c r="BD422" s="76"/>
      <c r="BE422" s="76"/>
      <c r="BF422" s="76"/>
    </row>
    <row r="423" spans="2:58" s="76" customFormat="1" ht="14.1" customHeight="1" outlineLevel="1">
      <c r="B423" s="281" t="s">
        <v>36</v>
      </c>
      <c r="C423" s="397">
        <f t="shared" ref="C423:F423" si="476">IFERROR(C559/C695,0)</f>
        <v>0</v>
      </c>
      <c r="D423" s="398">
        <f t="shared" si="476"/>
        <v>0</v>
      </c>
      <c r="E423" s="398">
        <f t="shared" si="476"/>
        <v>0</v>
      </c>
      <c r="F423" s="399">
        <f t="shared" si="476"/>
        <v>0</v>
      </c>
      <c r="G423" s="397">
        <f t="shared" ref="G423:BB423" si="477">IFERROR(G559/G695,0)</f>
        <v>0</v>
      </c>
      <c r="H423" s="398">
        <f t="shared" si="477"/>
        <v>0</v>
      </c>
      <c r="I423" s="398">
        <f t="shared" si="477"/>
        <v>0</v>
      </c>
      <c r="J423" s="399">
        <f t="shared" si="477"/>
        <v>0</v>
      </c>
      <c r="K423" s="397">
        <f t="shared" si="477"/>
        <v>0</v>
      </c>
      <c r="L423" s="398">
        <f t="shared" si="477"/>
        <v>0</v>
      </c>
      <c r="M423" s="398">
        <f t="shared" si="477"/>
        <v>0</v>
      </c>
      <c r="N423" s="399">
        <f t="shared" si="477"/>
        <v>0</v>
      </c>
      <c r="O423" s="397">
        <f t="shared" si="477"/>
        <v>0</v>
      </c>
      <c r="P423" s="398">
        <f t="shared" si="477"/>
        <v>0</v>
      </c>
      <c r="Q423" s="398">
        <f t="shared" si="477"/>
        <v>0</v>
      </c>
      <c r="R423" s="399">
        <f t="shared" si="477"/>
        <v>0</v>
      </c>
      <c r="S423" s="397">
        <f t="shared" si="477"/>
        <v>0</v>
      </c>
      <c r="T423" s="398">
        <f t="shared" si="477"/>
        <v>0</v>
      </c>
      <c r="U423" s="398">
        <f t="shared" si="477"/>
        <v>0</v>
      </c>
      <c r="V423" s="399">
        <f t="shared" si="477"/>
        <v>0</v>
      </c>
      <c r="W423" s="397">
        <f t="shared" si="477"/>
        <v>0</v>
      </c>
      <c r="X423" s="398">
        <f t="shared" si="477"/>
        <v>0</v>
      </c>
      <c r="Y423" s="398">
        <f t="shared" si="477"/>
        <v>0</v>
      </c>
      <c r="Z423" s="399">
        <f t="shared" si="477"/>
        <v>0</v>
      </c>
      <c r="AA423" s="397">
        <f t="shared" si="477"/>
        <v>0</v>
      </c>
      <c r="AB423" s="398">
        <f t="shared" si="477"/>
        <v>0</v>
      </c>
      <c r="AC423" s="398">
        <f t="shared" si="477"/>
        <v>0</v>
      </c>
      <c r="AD423" s="399">
        <f t="shared" si="477"/>
        <v>0</v>
      </c>
      <c r="AE423" s="397">
        <f t="shared" si="477"/>
        <v>0</v>
      </c>
      <c r="AF423" s="398">
        <f t="shared" si="477"/>
        <v>0</v>
      </c>
      <c r="AG423" s="398">
        <f t="shared" si="477"/>
        <v>0</v>
      </c>
      <c r="AH423" s="399">
        <f t="shared" si="477"/>
        <v>0</v>
      </c>
      <c r="AI423" s="397">
        <f t="shared" si="477"/>
        <v>0</v>
      </c>
      <c r="AJ423" s="398">
        <f t="shared" si="477"/>
        <v>0</v>
      </c>
      <c r="AK423" s="398">
        <f t="shared" si="477"/>
        <v>0</v>
      </c>
      <c r="AL423" s="399">
        <f t="shared" si="477"/>
        <v>0</v>
      </c>
      <c r="AM423" s="397">
        <f t="shared" si="477"/>
        <v>0</v>
      </c>
      <c r="AN423" s="398">
        <f t="shared" si="477"/>
        <v>0</v>
      </c>
      <c r="AO423" s="398">
        <f t="shared" si="477"/>
        <v>0</v>
      </c>
      <c r="AP423" s="399">
        <f t="shared" si="477"/>
        <v>0</v>
      </c>
      <c r="AQ423" s="397">
        <f t="shared" si="477"/>
        <v>0</v>
      </c>
      <c r="AR423" s="398">
        <f t="shared" si="477"/>
        <v>0</v>
      </c>
      <c r="AS423" s="398">
        <f t="shared" si="477"/>
        <v>0</v>
      </c>
      <c r="AT423" s="399">
        <f t="shared" si="477"/>
        <v>0</v>
      </c>
      <c r="AU423" s="397">
        <f t="shared" si="477"/>
        <v>0</v>
      </c>
      <c r="AV423" s="398">
        <f t="shared" si="477"/>
        <v>0</v>
      </c>
      <c r="AW423" s="398">
        <f t="shared" si="477"/>
        <v>0</v>
      </c>
      <c r="AX423" s="400">
        <f t="shared" si="477"/>
        <v>0</v>
      </c>
      <c r="AY423" s="322">
        <f t="shared" si="477"/>
        <v>0</v>
      </c>
      <c r="AZ423" s="323">
        <f t="shared" si="477"/>
        <v>0</v>
      </c>
      <c r="BA423" s="323">
        <f t="shared" si="477"/>
        <v>0</v>
      </c>
      <c r="BB423" s="324">
        <f t="shared" si="477"/>
        <v>0</v>
      </c>
      <c r="BC423" s="56"/>
      <c r="BD423" s="56"/>
      <c r="BE423" s="56"/>
      <c r="BF423" s="56"/>
    </row>
    <row r="424" spans="2:58" ht="14.1" customHeight="1" outlineLevel="1">
      <c r="B424" s="282" t="s">
        <v>240</v>
      </c>
      <c r="C424" s="219">
        <f t="shared" ref="C424:F424" si="478">IFERROR(C560/C696,0)</f>
        <v>0</v>
      </c>
      <c r="D424" s="108">
        <f t="shared" si="478"/>
        <v>0</v>
      </c>
      <c r="E424" s="108">
        <f t="shared" si="478"/>
        <v>0</v>
      </c>
      <c r="F424" s="220">
        <f t="shared" si="478"/>
        <v>0</v>
      </c>
      <c r="G424" s="219">
        <f t="shared" ref="G424:BB424" si="479">IFERROR(G560/G696,0)</f>
        <v>0</v>
      </c>
      <c r="H424" s="108">
        <f t="shared" si="479"/>
        <v>0</v>
      </c>
      <c r="I424" s="108">
        <f t="shared" si="479"/>
        <v>0</v>
      </c>
      <c r="J424" s="220">
        <f t="shared" si="479"/>
        <v>0</v>
      </c>
      <c r="K424" s="219">
        <f t="shared" si="479"/>
        <v>0</v>
      </c>
      <c r="L424" s="108">
        <f t="shared" si="479"/>
        <v>0</v>
      </c>
      <c r="M424" s="108">
        <f t="shared" si="479"/>
        <v>0</v>
      </c>
      <c r="N424" s="220">
        <f t="shared" si="479"/>
        <v>0</v>
      </c>
      <c r="O424" s="219">
        <f t="shared" si="479"/>
        <v>0</v>
      </c>
      <c r="P424" s="108">
        <f t="shared" si="479"/>
        <v>0</v>
      </c>
      <c r="Q424" s="108">
        <f t="shared" si="479"/>
        <v>0</v>
      </c>
      <c r="R424" s="220">
        <f t="shared" si="479"/>
        <v>0</v>
      </c>
      <c r="S424" s="219">
        <f t="shared" si="479"/>
        <v>0</v>
      </c>
      <c r="T424" s="108">
        <f t="shared" si="479"/>
        <v>0</v>
      </c>
      <c r="U424" s="108">
        <f t="shared" si="479"/>
        <v>0</v>
      </c>
      <c r="V424" s="220">
        <f t="shared" si="479"/>
        <v>0</v>
      </c>
      <c r="W424" s="219">
        <f t="shared" si="479"/>
        <v>0</v>
      </c>
      <c r="X424" s="108">
        <f t="shared" si="479"/>
        <v>0</v>
      </c>
      <c r="Y424" s="108">
        <f t="shared" si="479"/>
        <v>0</v>
      </c>
      <c r="Z424" s="220">
        <f t="shared" si="479"/>
        <v>0</v>
      </c>
      <c r="AA424" s="219">
        <f t="shared" si="479"/>
        <v>0</v>
      </c>
      <c r="AB424" s="108">
        <f t="shared" si="479"/>
        <v>0</v>
      </c>
      <c r="AC424" s="108">
        <f t="shared" si="479"/>
        <v>0</v>
      </c>
      <c r="AD424" s="220">
        <f t="shared" si="479"/>
        <v>0</v>
      </c>
      <c r="AE424" s="219">
        <f t="shared" si="479"/>
        <v>0</v>
      </c>
      <c r="AF424" s="108">
        <f t="shared" si="479"/>
        <v>0</v>
      </c>
      <c r="AG424" s="108">
        <f t="shared" si="479"/>
        <v>0</v>
      </c>
      <c r="AH424" s="220">
        <f t="shared" si="479"/>
        <v>0</v>
      </c>
      <c r="AI424" s="219">
        <f t="shared" si="479"/>
        <v>0</v>
      </c>
      <c r="AJ424" s="108">
        <f t="shared" si="479"/>
        <v>0</v>
      </c>
      <c r="AK424" s="108">
        <f t="shared" si="479"/>
        <v>0</v>
      </c>
      <c r="AL424" s="220">
        <f t="shared" si="479"/>
        <v>0</v>
      </c>
      <c r="AM424" s="219">
        <f t="shared" si="479"/>
        <v>0</v>
      </c>
      <c r="AN424" s="108">
        <f t="shared" si="479"/>
        <v>0</v>
      </c>
      <c r="AO424" s="108">
        <f t="shared" si="479"/>
        <v>0</v>
      </c>
      <c r="AP424" s="220">
        <f t="shared" si="479"/>
        <v>0</v>
      </c>
      <c r="AQ424" s="219">
        <f t="shared" si="479"/>
        <v>0</v>
      </c>
      <c r="AR424" s="108">
        <f t="shared" si="479"/>
        <v>0</v>
      </c>
      <c r="AS424" s="108">
        <f t="shared" si="479"/>
        <v>0</v>
      </c>
      <c r="AT424" s="220">
        <f t="shared" si="479"/>
        <v>0</v>
      </c>
      <c r="AU424" s="219">
        <f t="shared" si="479"/>
        <v>0</v>
      </c>
      <c r="AV424" s="108">
        <f t="shared" si="479"/>
        <v>0</v>
      </c>
      <c r="AW424" s="108">
        <f t="shared" si="479"/>
        <v>0</v>
      </c>
      <c r="AX424" s="229">
        <f t="shared" si="479"/>
        <v>0</v>
      </c>
      <c r="AY424" s="325">
        <f t="shared" si="479"/>
        <v>0</v>
      </c>
      <c r="AZ424" s="326">
        <f t="shared" si="479"/>
        <v>0</v>
      </c>
      <c r="BA424" s="326">
        <f t="shared" si="479"/>
        <v>0</v>
      </c>
      <c r="BB424" s="327">
        <f t="shared" si="479"/>
        <v>0</v>
      </c>
    </row>
    <row r="425" spans="2:58" ht="14.1" customHeight="1" outlineLevel="1">
      <c r="B425" s="282" t="s">
        <v>241</v>
      </c>
      <c r="C425" s="219">
        <f t="shared" ref="C425:F425" si="480">IFERROR(C561/C697,0)</f>
        <v>0</v>
      </c>
      <c r="D425" s="108">
        <f t="shared" si="480"/>
        <v>0</v>
      </c>
      <c r="E425" s="108">
        <f t="shared" si="480"/>
        <v>0</v>
      </c>
      <c r="F425" s="220">
        <f t="shared" si="480"/>
        <v>0</v>
      </c>
      <c r="G425" s="219">
        <f t="shared" ref="G425:BB425" si="481">IFERROR(G561/G697,0)</f>
        <v>0</v>
      </c>
      <c r="H425" s="108">
        <f t="shared" si="481"/>
        <v>0</v>
      </c>
      <c r="I425" s="108">
        <f t="shared" si="481"/>
        <v>0</v>
      </c>
      <c r="J425" s="220">
        <f t="shared" si="481"/>
        <v>0</v>
      </c>
      <c r="K425" s="219">
        <f t="shared" si="481"/>
        <v>0</v>
      </c>
      <c r="L425" s="108">
        <f t="shared" si="481"/>
        <v>0</v>
      </c>
      <c r="M425" s="108">
        <f t="shared" si="481"/>
        <v>0</v>
      </c>
      <c r="N425" s="220">
        <f t="shared" si="481"/>
        <v>0</v>
      </c>
      <c r="O425" s="219">
        <f t="shared" si="481"/>
        <v>0</v>
      </c>
      <c r="P425" s="108">
        <f t="shared" si="481"/>
        <v>0</v>
      </c>
      <c r="Q425" s="108">
        <f t="shared" si="481"/>
        <v>0</v>
      </c>
      <c r="R425" s="220">
        <f t="shared" si="481"/>
        <v>0</v>
      </c>
      <c r="S425" s="219">
        <f t="shared" si="481"/>
        <v>0</v>
      </c>
      <c r="T425" s="108">
        <f t="shared" si="481"/>
        <v>0</v>
      </c>
      <c r="U425" s="108">
        <f t="shared" si="481"/>
        <v>0</v>
      </c>
      <c r="V425" s="220">
        <f t="shared" si="481"/>
        <v>0</v>
      </c>
      <c r="W425" s="219">
        <f t="shared" si="481"/>
        <v>0</v>
      </c>
      <c r="X425" s="108">
        <f t="shared" si="481"/>
        <v>0</v>
      </c>
      <c r="Y425" s="108">
        <f t="shared" si="481"/>
        <v>0</v>
      </c>
      <c r="Z425" s="220">
        <f t="shared" si="481"/>
        <v>0</v>
      </c>
      <c r="AA425" s="219">
        <f t="shared" si="481"/>
        <v>0</v>
      </c>
      <c r="AB425" s="108">
        <f t="shared" si="481"/>
        <v>0</v>
      </c>
      <c r="AC425" s="108">
        <f t="shared" si="481"/>
        <v>0</v>
      </c>
      <c r="AD425" s="220">
        <f t="shared" si="481"/>
        <v>0</v>
      </c>
      <c r="AE425" s="219">
        <f t="shared" si="481"/>
        <v>0</v>
      </c>
      <c r="AF425" s="108">
        <f t="shared" si="481"/>
        <v>0</v>
      </c>
      <c r="AG425" s="108">
        <f t="shared" si="481"/>
        <v>0</v>
      </c>
      <c r="AH425" s="220">
        <f t="shared" si="481"/>
        <v>0</v>
      </c>
      <c r="AI425" s="219">
        <f t="shared" si="481"/>
        <v>0</v>
      </c>
      <c r="AJ425" s="108">
        <f t="shared" si="481"/>
        <v>0</v>
      </c>
      <c r="AK425" s="108">
        <f t="shared" si="481"/>
        <v>0</v>
      </c>
      <c r="AL425" s="220">
        <f t="shared" si="481"/>
        <v>0</v>
      </c>
      <c r="AM425" s="219">
        <f t="shared" si="481"/>
        <v>0</v>
      </c>
      <c r="AN425" s="108">
        <f t="shared" si="481"/>
        <v>0</v>
      </c>
      <c r="AO425" s="108">
        <f t="shared" si="481"/>
        <v>0</v>
      </c>
      <c r="AP425" s="220">
        <f t="shared" si="481"/>
        <v>0</v>
      </c>
      <c r="AQ425" s="219">
        <f t="shared" si="481"/>
        <v>0</v>
      </c>
      <c r="AR425" s="108">
        <f t="shared" si="481"/>
        <v>0</v>
      </c>
      <c r="AS425" s="108">
        <f t="shared" si="481"/>
        <v>0</v>
      </c>
      <c r="AT425" s="220">
        <f t="shared" si="481"/>
        <v>0</v>
      </c>
      <c r="AU425" s="219">
        <f t="shared" si="481"/>
        <v>0</v>
      </c>
      <c r="AV425" s="108">
        <f t="shared" si="481"/>
        <v>0</v>
      </c>
      <c r="AW425" s="108">
        <f t="shared" si="481"/>
        <v>0</v>
      </c>
      <c r="AX425" s="229">
        <f t="shared" si="481"/>
        <v>0</v>
      </c>
      <c r="AY425" s="325">
        <f t="shared" si="481"/>
        <v>0</v>
      </c>
      <c r="AZ425" s="326">
        <f t="shared" si="481"/>
        <v>0</v>
      </c>
      <c r="BA425" s="326">
        <f t="shared" si="481"/>
        <v>0</v>
      </c>
      <c r="BB425" s="327">
        <f t="shared" si="481"/>
        <v>0</v>
      </c>
    </row>
    <row r="426" spans="2:58" ht="14.1" customHeight="1" outlineLevel="1">
      <c r="B426" s="282" t="s">
        <v>123</v>
      </c>
      <c r="C426" s="219">
        <f t="shared" ref="C426:F426" si="482">IFERROR(C562/C698,0)</f>
        <v>0</v>
      </c>
      <c r="D426" s="108">
        <f t="shared" si="482"/>
        <v>0</v>
      </c>
      <c r="E426" s="108">
        <f t="shared" si="482"/>
        <v>0</v>
      </c>
      <c r="F426" s="220">
        <f t="shared" si="482"/>
        <v>0</v>
      </c>
      <c r="G426" s="219">
        <f t="shared" ref="G426:BB426" si="483">IFERROR(G562/G698,0)</f>
        <v>0</v>
      </c>
      <c r="H426" s="108">
        <f t="shared" si="483"/>
        <v>0</v>
      </c>
      <c r="I426" s="108">
        <f t="shared" si="483"/>
        <v>0</v>
      </c>
      <c r="J426" s="220">
        <f t="shared" si="483"/>
        <v>0</v>
      </c>
      <c r="K426" s="219">
        <f t="shared" si="483"/>
        <v>0</v>
      </c>
      <c r="L426" s="108">
        <f t="shared" si="483"/>
        <v>0</v>
      </c>
      <c r="M426" s="108">
        <f t="shared" si="483"/>
        <v>0</v>
      </c>
      <c r="N426" s="220">
        <f t="shared" si="483"/>
        <v>0</v>
      </c>
      <c r="O426" s="219">
        <f t="shared" si="483"/>
        <v>0</v>
      </c>
      <c r="P426" s="108">
        <f t="shared" si="483"/>
        <v>0</v>
      </c>
      <c r="Q426" s="108">
        <f t="shared" si="483"/>
        <v>0</v>
      </c>
      <c r="R426" s="220">
        <f t="shared" si="483"/>
        <v>0</v>
      </c>
      <c r="S426" s="219">
        <f t="shared" si="483"/>
        <v>0</v>
      </c>
      <c r="T426" s="108">
        <f t="shared" si="483"/>
        <v>0</v>
      </c>
      <c r="U426" s="108">
        <f t="shared" si="483"/>
        <v>0</v>
      </c>
      <c r="V426" s="220">
        <f t="shared" si="483"/>
        <v>0</v>
      </c>
      <c r="W426" s="219">
        <f t="shared" si="483"/>
        <v>0</v>
      </c>
      <c r="X426" s="108">
        <f t="shared" si="483"/>
        <v>0</v>
      </c>
      <c r="Y426" s="108">
        <f t="shared" si="483"/>
        <v>0</v>
      </c>
      <c r="Z426" s="220">
        <f t="shared" si="483"/>
        <v>0</v>
      </c>
      <c r="AA426" s="219">
        <f t="shared" si="483"/>
        <v>0</v>
      </c>
      <c r="AB426" s="108">
        <f t="shared" si="483"/>
        <v>0</v>
      </c>
      <c r="AC426" s="108">
        <f t="shared" si="483"/>
        <v>0</v>
      </c>
      <c r="AD426" s="220">
        <f t="shared" si="483"/>
        <v>0</v>
      </c>
      <c r="AE426" s="219">
        <f t="shared" si="483"/>
        <v>0</v>
      </c>
      <c r="AF426" s="108">
        <f t="shared" si="483"/>
        <v>0</v>
      </c>
      <c r="AG426" s="108">
        <f t="shared" si="483"/>
        <v>0</v>
      </c>
      <c r="AH426" s="220">
        <f t="shared" si="483"/>
        <v>0</v>
      </c>
      <c r="AI426" s="219">
        <f t="shared" si="483"/>
        <v>0</v>
      </c>
      <c r="AJ426" s="108">
        <f t="shared" si="483"/>
        <v>0</v>
      </c>
      <c r="AK426" s="108">
        <f t="shared" si="483"/>
        <v>0</v>
      </c>
      <c r="AL426" s="220">
        <f t="shared" si="483"/>
        <v>0</v>
      </c>
      <c r="AM426" s="219">
        <f t="shared" si="483"/>
        <v>0</v>
      </c>
      <c r="AN426" s="108">
        <f t="shared" si="483"/>
        <v>0</v>
      </c>
      <c r="AO426" s="108">
        <f t="shared" si="483"/>
        <v>0</v>
      </c>
      <c r="AP426" s="220">
        <f t="shared" si="483"/>
        <v>0</v>
      </c>
      <c r="AQ426" s="219">
        <f t="shared" si="483"/>
        <v>0</v>
      </c>
      <c r="AR426" s="108">
        <f t="shared" si="483"/>
        <v>0</v>
      </c>
      <c r="AS426" s="108">
        <f t="shared" si="483"/>
        <v>0</v>
      </c>
      <c r="AT426" s="220">
        <f t="shared" si="483"/>
        <v>0</v>
      </c>
      <c r="AU426" s="219">
        <f t="shared" si="483"/>
        <v>0</v>
      </c>
      <c r="AV426" s="108">
        <f t="shared" si="483"/>
        <v>0</v>
      </c>
      <c r="AW426" s="108">
        <f t="shared" si="483"/>
        <v>0</v>
      </c>
      <c r="AX426" s="229">
        <f t="shared" si="483"/>
        <v>0</v>
      </c>
      <c r="AY426" s="325">
        <f t="shared" si="483"/>
        <v>0</v>
      </c>
      <c r="AZ426" s="326">
        <f t="shared" si="483"/>
        <v>0</v>
      </c>
      <c r="BA426" s="326">
        <f t="shared" si="483"/>
        <v>0</v>
      </c>
      <c r="BB426" s="327">
        <f t="shared" si="483"/>
        <v>0</v>
      </c>
      <c r="BC426" s="76"/>
      <c r="BD426" s="76"/>
      <c r="BE426" s="76"/>
      <c r="BF426" s="76"/>
    </row>
    <row r="427" spans="2:58" s="76" customFormat="1" ht="14.1" customHeight="1" outlineLevel="1">
      <c r="B427" s="281" t="s">
        <v>37</v>
      </c>
      <c r="C427" s="397">
        <f t="shared" ref="C427:F427" si="484">IFERROR(C563/C699,0)</f>
        <v>0</v>
      </c>
      <c r="D427" s="398">
        <f t="shared" si="484"/>
        <v>0</v>
      </c>
      <c r="E427" s="398">
        <f t="shared" si="484"/>
        <v>0</v>
      </c>
      <c r="F427" s="399">
        <f t="shared" si="484"/>
        <v>0</v>
      </c>
      <c r="G427" s="397">
        <f t="shared" ref="G427:BB427" si="485">IFERROR(G563/G699,0)</f>
        <v>0</v>
      </c>
      <c r="H427" s="398">
        <f t="shared" si="485"/>
        <v>0</v>
      </c>
      <c r="I427" s="398">
        <f t="shared" si="485"/>
        <v>0</v>
      </c>
      <c r="J427" s="399">
        <f t="shared" si="485"/>
        <v>0</v>
      </c>
      <c r="K427" s="397">
        <f t="shared" si="485"/>
        <v>0</v>
      </c>
      <c r="L427" s="398">
        <f t="shared" si="485"/>
        <v>0</v>
      </c>
      <c r="M427" s="398">
        <f t="shared" si="485"/>
        <v>0</v>
      </c>
      <c r="N427" s="399">
        <f t="shared" si="485"/>
        <v>0</v>
      </c>
      <c r="O427" s="397">
        <f t="shared" si="485"/>
        <v>0</v>
      </c>
      <c r="P427" s="398">
        <f t="shared" si="485"/>
        <v>0</v>
      </c>
      <c r="Q427" s="398">
        <f t="shared" si="485"/>
        <v>0</v>
      </c>
      <c r="R427" s="399">
        <f t="shared" si="485"/>
        <v>0</v>
      </c>
      <c r="S427" s="397">
        <f t="shared" si="485"/>
        <v>0</v>
      </c>
      <c r="T427" s="398">
        <f t="shared" si="485"/>
        <v>0</v>
      </c>
      <c r="U427" s="398">
        <f t="shared" si="485"/>
        <v>0</v>
      </c>
      <c r="V427" s="399">
        <f t="shared" si="485"/>
        <v>0</v>
      </c>
      <c r="W427" s="397">
        <f t="shared" si="485"/>
        <v>0</v>
      </c>
      <c r="X427" s="398">
        <f t="shared" si="485"/>
        <v>0</v>
      </c>
      <c r="Y427" s="398">
        <f t="shared" si="485"/>
        <v>0</v>
      </c>
      <c r="Z427" s="399">
        <f t="shared" si="485"/>
        <v>0</v>
      </c>
      <c r="AA427" s="397">
        <f t="shared" si="485"/>
        <v>0</v>
      </c>
      <c r="AB427" s="398">
        <f t="shared" si="485"/>
        <v>0</v>
      </c>
      <c r="AC427" s="398">
        <f t="shared" si="485"/>
        <v>0</v>
      </c>
      <c r="AD427" s="399">
        <f t="shared" si="485"/>
        <v>0</v>
      </c>
      <c r="AE427" s="397">
        <f t="shared" si="485"/>
        <v>0</v>
      </c>
      <c r="AF427" s="398">
        <f t="shared" si="485"/>
        <v>0</v>
      </c>
      <c r="AG427" s="398">
        <f t="shared" si="485"/>
        <v>0</v>
      </c>
      <c r="AH427" s="399">
        <f t="shared" si="485"/>
        <v>0</v>
      </c>
      <c r="AI427" s="397">
        <f t="shared" si="485"/>
        <v>0</v>
      </c>
      <c r="AJ427" s="398">
        <f t="shared" si="485"/>
        <v>0</v>
      </c>
      <c r="AK427" s="398">
        <f t="shared" si="485"/>
        <v>0</v>
      </c>
      <c r="AL427" s="399">
        <f t="shared" si="485"/>
        <v>0</v>
      </c>
      <c r="AM427" s="397">
        <f t="shared" si="485"/>
        <v>0</v>
      </c>
      <c r="AN427" s="398">
        <f t="shared" si="485"/>
        <v>0</v>
      </c>
      <c r="AO427" s="398">
        <f t="shared" si="485"/>
        <v>0</v>
      </c>
      <c r="AP427" s="399">
        <f t="shared" si="485"/>
        <v>0</v>
      </c>
      <c r="AQ427" s="397">
        <f t="shared" si="485"/>
        <v>0</v>
      </c>
      <c r="AR427" s="398">
        <f t="shared" si="485"/>
        <v>0</v>
      </c>
      <c r="AS427" s="398">
        <f t="shared" si="485"/>
        <v>0</v>
      </c>
      <c r="AT427" s="399">
        <f t="shared" si="485"/>
        <v>0</v>
      </c>
      <c r="AU427" s="397">
        <f t="shared" si="485"/>
        <v>0</v>
      </c>
      <c r="AV427" s="398">
        <f t="shared" si="485"/>
        <v>0</v>
      </c>
      <c r="AW427" s="398">
        <f t="shared" si="485"/>
        <v>0</v>
      </c>
      <c r="AX427" s="400">
        <f t="shared" si="485"/>
        <v>0</v>
      </c>
      <c r="AY427" s="322">
        <f t="shared" si="485"/>
        <v>0</v>
      </c>
      <c r="AZ427" s="323">
        <f t="shared" si="485"/>
        <v>0</v>
      </c>
      <c r="BA427" s="323">
        <f t="shared" si="485"/>
        <v>0</v>
      </c>
      <c r="BB427" s="324">
        <f t="shared" si="485"/>
        <v>0</v>
      </c>
      <c r="BC427" s="56"/>
      <c r="BD427" s="56"/>
      <c r="BE427" s="56"/>
      <c r="BF427" s="56"/>
    </row>
    <row r="428" spans="2:58" ht="14.1" customHeight="1" outlineLevel="1">
      <c r="B428" s="282" t="s">
        <v>118</v>
      </c>
      <c r="C428" s="219">
        <f t="shared" ref="C428:F428" si="486">IFERROR(C564/C700,0)</f>
        <v>0</v>
      </c>
      <c r="D428" s="108">
        <f t="shared" si="486"/>
        <v>0</v>
      </c>
      <c r="E428" s="108">
        <f t="shared" si="486"/>
        <v>0</v>
      </c>
      <c r="F428" s="220">
        <f t="shared" si="486"/>
        <v>0</v>
      </c>
      <c r="G428" s="219">
        <f t="shared" ref="G428:BB428" si="487">IFERROR(G564/G700,0)</f>
        <v>0</v>
      </c>
      <c r="H428" s="108">
        <f t="shared" si="487"/>
        <v>0</v>
      </c>
      <c r="I428" s="108">
        <f t="shared" si="487"/>
        <v>0</v>
      </c>
      <c r="J428" s="220">
        <f t="shared" si="487"/>
        <v>0</v>
      </c>
      <c r="K428" s="219">
        <f t="shared" si="487"/>
        <v>0</v>
      </c>
      <c r="L428" s="108">
        <f t="shared" si="487"/>
        <v>0</v>
      </c>
      <c r="M428" s="108">
        <f t="shared" si="487"/>
        <v>0</v>
      </c>
      <c r="N428" s="220">
        <f t="shared" si="487"/>
        <v>0</v>
      </c>
      <c r="O428" s="219">
        <f t="shared" si="487"/>
        <v>0</v>
      </c>
      <c r="P428" s="108">
        <f t="shared" si="487"/>
        <v>0</v>
      </c>
      <c r="Q428" s="108">
        <f t="shared" si="487"/>
        <v>0</v>
      </c>
      <c r="R428" s="220">
        <f t="shared" si="487"/>
        <v>0</v>
      </c>
      <c r="S428" s="219">
        <f t="shared" si="487"/>
        <v>0</v>
      </c>
      <c r="T428" s="108">
        <f t="shared" si="487"/>
        <v>0</v>
      </c>
      <c r="U428" s="108">
        <f t="shared" si="487"/>
        <v>0</v>
      </c>
      <c r="V428" s="220">
        <f t="shared" si="487"/>
        <v>0</v>
      </c>
      <c r="W428" s="219">
        <f t="shared" si="487"/>
        <v>0</v>
      </c>
      <c r="X428" s="108">
        <f t="shared" si="487"/>
        <v>0</v>
      </c>
      <c r="Y428" s="108">
        <f t="shared" si="487"/>
        <v>0</v>
      </c>
      <c r="Z428" s="220">
        <f t="shared" si="487"/>
        <v>0</v>
      </c>
      <c r="AA428" s="219">
        <f t="shared" si="487"/>
        <v>0</v>
      </c>
      <c r="AB428" s="108">
        <f t="shared" si="487"/>
        <v>0</v>
      </c>
      <c r="AC428" s="108">
        <f t="shared" si="487"/>
        <v>0</v>
      </c>
      <c r="AD428" s="220">
        <f t="shared" si="487"/>
        <v>0</v>
      </c>
      <c r="AE428" s="219">
        <f t="shared" si="487"/>
        <v>0</v>
      </c>
      <c r="AF428" s="108">
        <f t="shared" si="487"/>
        <v>0</v>
      </c>
      <c r="AG428" s="108">
        <f t="shared" si="487"/>
        <v>0</v>
      </c>
      <c r="AH428" s="220">
        <f t="shared" si="487"/>
        <v>0</v>
      </c>
      <c r="AI428" s="219">
        <f t="shared" si="487"/>
        <v>0</v>
      </c>
      <c r="AJ428" s="108">
        <f t="shared" si="487"/>
        <v>0</v>
      </c>
      <c r="AK428" s="108">
        <f t="shared" si="487"/>
        <v>0</v>
      </c>
      <c r="AL428" s="220">
        <f t="shared" si="487"/>
        <v>0</v>
      </c>
      <c r="AM428" s="219">
        <f t="shared" si="487"/>
        <v>0</v>
      </c>
      <c r="AN428" s="108">
        <f t="shared" si="487"/>
        <v>0</v>
      </c>
      <c r="AO428" s="108">
        <f t="shared" si="487"/>
        <v>0</v>
      </c>
      <c r="AP428" s="220">
        <f t="shared" si="487"/>
        <v>0</v>
      </c>
      <c r="AQ428" s="219">
        <f t="shared" si="487"/>
        <v>0</v>
      </c>
      <c r="AR428" s="108">
        <f t="shared" si="487"/>
        <v>0</v>
      </c>
      <c r="AS428" s="108">
        <f t="shared" si="487"/>
        <v>0</v>
      </c>
      <c r="AT428" s="220">
        <f t="shared" si="487"/>
        <v>0</v>
      </c>
      <c r="AU428" s="219">
        <f t="shared" si="487"/>
        <v>0</v>
      </c>
      <c r="AV428" s="108">
        <f t="shared" si="487"/>
        <v>0</v>
      </c>
      <c r="AW428" s="108">
        <f t="shared" si="487"/>
        <v>0</v>
      </c>
      <c r="AX428" s="229">
        <f t="shared" si="487"/>
        <v>0</v>
      </c>
      <c r="AY428" s="325">
        <f t="shared" si="487"/>
        <v>0</v>
      </c>
      <c r="AZ428" s="326">
        <f t="shared" si="487"/>
        <v>0</v>
      </c>
      <c r="BA428" s="326">
        <f t="shared" si="487"/>
        <v>0</v>
      </c>
      <c r="BB428" s="327">
        <f t="shared" si="487"/>
        <v>0</v>
      </c>
    </row>
    <row r="429" spans="2:58" ht="14.1" customHeight="1" outlineLevel="1">
      <c r="B429" s="282" t="s">
        <v>154</v>
      </c>
      <c r="C429" s="219">
        <f t="shared" ref="C429:F429" si="488">IFERROR(C565/C701,0)</f>
        <v>0</v>
      </c>
      <c r="D429" s="108">
        <f t="shared" si="488"/>
        <v>0</v>
      </c>
      <c r="E429" s="108">
        <f t="shared" si="488"/>
        <v>0</v>
      </c>
      <c r="F429" s="220">
        <f t="shared" si="488"/>
        <v>0</v>
      </c>
      <c r="G429" s="219">
        <f t="shared" ref="G429:BB429" si="489">IFERROR(G565/G701,0)</f>
        <v>0</v>
      </c>
      <c r="H429" s="108">
        <f t="shared" si="489"/>
        <v>0</v>
      </c>
      <c r="I429" s="108">
        <f t="shared" si="489"/>
        <v>0</v>
      </c>
      <c r="J429" s="220">
        <f t="shared" si="489"/>
        <v>0</v>
      </c>
      <c r="K429" s="219">
        <f t="shared" si="489"/>
        <v>0</v>
      </c>
      <c r="L429" s="108">
        <f t="shared" si="489"/>
        <v>0</v>
      </c>
      <c r="M429" s="108">
        <f t="shared" si="489"/>
        <v>0</v>
      </c>
      <c r="N429" s="220">
        <f t="shared" si="489"/>
        <v>0</v>
      </c>
      <c r="O429" s="219">
        <f t="shared" si="489"/>
        <v>0</v>
      </c>
      <c r="P429" s="108">
        <f t="shared" si="489"/>
        <v>0</v>
      </c>
      <c r="Q429" s="108">
        <f t="shared" si="489"/>
        <v>0</v>
      </c>
      <c r="R429" s="220">
        <f t="shared" si="489"/>
        <v>0</v>
      </c>
      <c r="S429" s="219">
        <f t="shared" si="489"/>
        <v>0</v>
      </c>
      <c r="T429" s="108">
        <f t="shared" si="489"/>
        <v>0</v>
      </c>
      <c r="U429" s="108">
        <f t="shared" si="489"/>
        <v>0</v>
      </c>
      <c r="V429" s="220">
        <f t="shared" si="489"/>
        <v>0</v>
      </c>
      <c r="W429" s="219">
        <f t="shared" si="489"/>
        <v>0</v>
      </c>
      <c r="X429" s="108">
        <f t="shared" si="489"/>
        <v>0</v>
      </c>
      <c r="Y429" s="108">
        <f t="shared" si="489"/>
        <v>0</v>
      </c>
      <c r="Z429" s="220">
        <f t="shared" si="489"/>
        <v>0</v>
      </c>
      <c r="AA429" s="219">
        <f t="shared" si="489"/>
        <v>0</v>
      </c>
      <c r="AB429" s="108">
        <f t="shared" si="489"/>
        <v>0</v>
      </c>
      <c r="AC429" s="108">
        <f t="shared" si="489"/>
        <v>0</v>
      </c>
      <c r="AD429" s="220">
        <f t="shared" si="489"/>
        <v>0</v>
      </c>
      <c r="AE429" s="219">
        <f t="shared" si="489"/>
        <v>0</v>
      </c>
      <c r="AF429" s="108">
        <f t="shared" si="489"/>
        <v>0</v>
      </c>
      <c r="AG429" s="108">
        <f t="shared" si="489"/>
        <v>0</v>
      </c>
      <c r="AH429" s="220">
        <f t="shared" si="489"/>
        <v>0</v>
      </c>
      <c r="AI429" s="219">
        <f t="shared" si="489"/>
        <v>0</v>
      </c>
      <c r="AJ429" s="108">
        <f t="shared" si="489"/>
        <v>0</v>
      </c>
      <c r="AK429" s="108">
        <f t="shared" si="489"/>
        <v>0</v>
      </c>
      <c r="AL429" s="220">
        <f t="shared" si="489"/>
        <v>0</v>
      </c>
      <c r="AM429" s="219">
        <f t="shared" si="489"/>
        <v>0</v>
      </c>
      <c r="AN429" s="108">
        <f t="shared" si="489"/>
        <v>0</v>
      </c>
      <c r="AO429" s="108">
        <f t="shared" si="489"/>
        <v>0</v>
      </c>
      <c r="AP429" s="220">
        <f t="shared" si="489"/>
        <v>0</v>
      </c>
      <c r="AQ429" s="219">
        <f t="shared" si="489"/>
        <v>0</v>
      </c>
      <c r="AR429" s="108">
        <f t="shared" si="489"/>
        <v>0</v>
      </c>
      <c r="AS429" s="108">
        <f t="shared" si="489"/>
        <v>0</v>
      </c>
      <c r="AT429" s="220">
        <f t="shared" si="489"/>
        <v>0</v>
      </c>
      <c r="AU429" s="219">
        <f t="shared" si="489"/>
        <v>0</v>
      </c>
      <c r="AV429" s="108">
        <f t="shared" si="489"/>
        <v>0</v>
      </c>
      <c r="AW429" s="108">
        <f t="shared" si="489"/>
        <v>0</v>
      </c>
      <c r="AX429" s="229">
        <f t="shared" si="489"/>
        <v>0</v>
      </c>
      <c r="AY429" s="325">
        <f t="shared" si="489"/>
        <v>0</v>
      </c>
      <c r="AZ429" s="326">
        <f t="shared" si="489"/>
        <v>0</v>
      </c>
      <c r="BA429" s="326">
        <f t="shared" si="489"/>
        <v>0</v>
      </c>
      <c r="BB429" s="327">
        <f t="shared" si="489"/>
        <v>0</v>
      </c>
      <c r="BC429" s="76"/>
      <c r="BD429" s="76"/>
      <c r="BE429" s="76"/>
      <c r="BF429" s="76"/>
    </row>
    <row r="430" spans="2:58" s="76" customFormat="1" ht="14.1" customHeight="1" outlineLevel="1">
      <c r="B430" s="281" t="s">
        <v>38</v>
      </c>
      <c r="C430" s="397">
        <f t="shared" ref="C430:F430" si="490">IFERROR(C566/C702,0)</f>
        <v>0</v>
      </c>
      <c r="D430" s="398">
        <f t="shared" si="490"/>
        <v>0</v>
      </c>
      <c r="E430" s="398">
        <f t="shared" si="490"/>
        <v>0</v>
      </c>
      <c r="F430" s="399">
        <f t="shared" si="490"/>
        <v>0</v>
      </c>
      <c r="G430" s="397">
        <f t="shared" ref="G430:BB430" si="491">IFERROR(G566/G702,0)</f>
        <v>0</v>
      </c>
      <c r="H430" s="398">
        <f t="shared" si="491"/>
        <v>0</v>
      </c>
      <c r="I430" s="398">
        <f t="shared" si="491"/>
        <v>0</v>
      </c>
      <c r="J430" s="399">
        <f t="shared" si="491"/>
        <v>0</v>
      </c>
      <c r="K430" s="397">
        <f t="shared" si="491"/>
        <v>0</v>
      </c>
      <c r="L430" s="398">
        <f t="shared" si="491"/>
        <v>0</v>
      </c>
      <c r="M430" s="398">
        <f t="shared" si="491"/>
        <v>0</v>
      </c>
      <c r="N430" s="399">
        <f t="shared" si="491"/>
        <v>0</v>
      </c>
      <c r="O430" s="397">
        <f t="shared" si="491"/>
        <v>0</v>
      </c>
      <c r="P430" s="398">
        <f t="shared" si="491"/>
        <v>0</v>
      </c>
      <c r="Q430" s="398">
        <f t="shared" si="491"/>
        <v>0</v>
      </c>
      <c r="R430" s="399">
        <f t="shared" si="491"/>
        <v>0</v>
      </c>
      <c r="S430" s="397">
        <f t="shared" si="491"/>
        <v>0</v>
      </c>
      <c r="T430" s="398">
        <f t="shared" si="491"/>
        <v>0</v>
      </c>
      <c r="U430" s="398">
        <f t="shared" si="491"/>
        <v>0</v>
      </c>
      <c r="V430" s="399">
        <f t="shared" si="491"/>
        <v>0</v>
      </c>
      <c r="W430" s="397">
        <f t="shared" si="491"/>
        <v>0</v>
      </c>
      <c r="X430" s="398">
        <f t="shared" si="491"/>
        <v>0</v>
      </c>
      <c r="Y430" s="398">
        <f t="shared" si="491"/>
        <v>0</v>
      </c>
      <c r="Z430" s="399">
        <f t="shared" si="491"/>
        <v>0</v>
      </c>
      <c r="AA430" s="397">
        <f t="shared" si="491"/>
        <v>0</v>
      </c>
      <c r="AB430" s="398">
        <f t="shared" si="491"/>
        <v>0</v>
      </c>
      <c r="AC430" s="398">
        <f t="shared" si="491"/>
        <v>0</v>
      </c>
      <c r="AD430" s="399">
        <f t="shared" si="491"/>
        <v>0</v>
      </c>
      <c r="AE430" s="397">
        <f t="shared" si="491"/>
        <v>0</v>
      </c>
      <c r="AF430" s="398">
        <f t="shared" si="491"/>
        <v>0</v>
      </c>
      <c r="AG430" s="398">
        <f t="shared" si="491"/>
        <v>0</v>
      </c>
      <c r="AH430" s="399">
        <f t="shared" si="491"/>
        <v>0</v>
      </c>
      <c r="AI430" s="397">
        <f t="shared" si="491"/>
        <v>0</v>
      </c>
      <c r="AJ430" s="398">
        <f t="shared" si="491"/>
        <v>0</v>
      </c>
      <c r="AK430" s="398">
        <f t="shared" si="491"/>
        <v>0</v>
      </c>
      <c r="AL430" s="399">
        <f t="shared" si="491"/>
        <v>0</v>
      </c>
      <c r="AM430" s="397">
        <f t="shared" si="491"/>
        <v>0</v>
      </c>
      <c r="AN430" s="398">
        <f t="shared" si="491"/>
        <v>0</v>
      </c>
      <c r="AO430" s="398">
        <f t="shared" si="491"/>
        <v>0</v>
      </c>
      <c r="AP430" s="399">
        <f t="shared" si="491"/>
        <v>0</v>
      </c>
      <c r="AQ430" s="397">
        <f t="shared" si="491"/>
        <v>0</v>
      </c>
      <c r="AR430" s="398">
        <f t="shared" si="491"/>
        <v>0</v>
      </c>
      <c r="AS430" s="398">
        <f t="shared" si="491"/>
        <v>0</v>
      </c>
      <c r="AT430" s="399">
        <f t="shared" si="491"/>
        <v>0</v>
      </c>
      <c r="AU430" s="397">
        <f t="shared" si="491"/>
        <v>0</v>
      </c>
      <c r="AV430" s="398">
        <f t="shared" si="491"/>
        <v>0</v>
      </c>
      <c r="AW430" s="398">
        <f t="shared" si="491"/>
        <v>0</v>
      </c>
      <c r="AX430" s="400">
        <f t="shared" si="491"/>
        <v>0</v>
      </c>
      <c r="AY430" s="322">
        <f t="shared" si="491"/>
        <v>0</v>
      </c>
      <c r="AZ430" s="323">
        <f t="shared" si="491"/>
        <v>0</v>
      </c>
      <c r="BA430" s="323">
        <f t="shared" si="491"/>
        <v>0</v>
      </c>
      <c r="BB430" s="324">
        <f t="shared" si="491"/>
        <v>0</v>
      </c>
      <c r="BC430" s="56"/>
      <c r="BD430" s="56"/>
      <c r="BE430" s="56"/>
      <c r="BF430" s="56"/>
    </row>
    <row r="431" spans="2:58" ht="14.1" customHeight="1" outlineLevel="1">
      <c r="B431" s="282" t="s">
        <v>165</v>
      </c>
      <c r="C431" s="219">
        <f t="shared" ref="C431:F431" si="492">IFERROR(C567/C703,0)</f>
        <v>0</v>
      </c>
      <c r="D431" s="108">
        <f t="shared" si="492"/>
        <v>0</v>
      </c>
      <c r="E431" s="108">
        <f t="shared" si="492"/>
        <v>0</v>
      </c>
      <c r="F431" s="220">
        <f t="shared" si="492"/>
        <v>0</v>
      </c>
      <c r="G431" s="219">
        <f t="shared" ref="G431:BB431" si="493">IFERROR(G567/G703,0)</f>
        <v>0</v>
      </c>
      <c r="H431" s="108">
        <f t="shared" si="493"/>
        <v>0</v>
      </c>
      <c r="I431" s="108">
        <f t="shared" si="493"/>
        <v>0</v>
      </c>
      <c r="J431" s="220">
        <f t="shared" si="493"/>
        <v>0</v>
      </c>
      <c r="K431" s="219">
        <f t="shared" si="493"/>
        <v>0</v>
      </c>
      <c r="L431" s="108">
        <f t="shared" si="493"/>
        <v>0</v>
      </c>
      <c r="M431" s="108">
        <f t="shared" si="493"/>
        <v>0</v>
      </c>
      <c r="N431" s="220">
        <f t="shared" si="493"/>
        <v>0</v>
      </c>
      <c r="O431" s="219">
        <f t="shared" si="493"/>
        <v>0</v>
      </c>
      <c r="P431" s="108">
        <f t="shared" si="493"/>
        <v>0</v>
      </c>
      <c r="Q431" s="108">
        <f t="shared" si="493"/>
        <v>0</v>
      </c>
      <c r="R431" s="220">
        <f t="shared" si="493"/>
        <v>0</v>
      </c>
      <c r="S431" s="219">
        <f t="shared" si="493"/>
        <v>0</v>
      </c>
      <c r="T431" s="108">
        <f t="shared" si="493"/>
        <v>0</v>
      </c>
      <c r="U431" s="108">
        <f t="shared" si="493"/>
        <v>0</v>
      </c>
      <c r="V431" s="220">
        <f t="shared" si="493"/>
        <v>0</v>
      </c>
      <c r="W431" s="219">
        <f t="shared" si="493"/>
        <v>0</v>
      </c>
      <c r="X431" s="108">
        <f t="shared" si="493"/>
        <v>0</v>
      </c>
      <c r="Y431" s="108">
        <f t="shared" si="493"/>
        <v>0</v>
      </c>
      <c r="Z431" s="220">
        <f t="shared" si="493"/>
        <v>0</v>
      </c>
      <c r="AA431" s="219">
        <f t="shared" si="493"/>
        <v>0</v>
      </c>
      <c r="AB431" s="108">
        <f t="shared" si="493"/>
        <v>0</v>
      </c>
      <c r="AC431" s="108">
        <f t="shared" si="493"/>
        <v>0</v>
      </c>
      <c r="AD431" s="220">
        <f t="shared" si="493"/>
        <v>0</v>
      </c>
      <c r="AE431" s="219">
        <f t="shared" si="493"/>
        <v>0</v>
      </c>
      <c r="AF431" s="108">
        <f t="shared" si="493"/>
        <v>0</v>
      </c>
      <c r="AG431" s="108">
        <f t="shared" si="493"/>
        <v>0</v>
      </c>
      <c r="AH431" s="220">
        <f t="shared" si="493"/>
        <v>0</v>
      </c>
      <c r="AI431" s="219">
        <f t="shared" si="493"/>
        <v>0</v>
      </c>
      <c r="AJ431" s="108">
        <f t="shared" si="493"/>
        <v>0</v>
      </c>
      <c r="AK431" s="108">
        <f t="shared" si="493"/>
        <v>0</v>
      </c>
      <c r="AL431" s="220">
        <f t="shared" si="493"/>
        <v>0</v>
      </c>
      <c r="AM431" s="219">
        <f t="shared" si="493"/>
        <v>0</v>
      </c>
      <c r="AN431" s="108">
        <f t="shared" si="493"/>
        <v>0</v>
      </c>
      <c r="AO431" s="108">
        <f t="shared" si="493"/>
        <v>0</v>
      </c>
      <c r="AP431" s="220">
        <f t="shared" si="493"/>
        <v>0</v>
      </c>
      <c r="AQ431" s="219">
        <f t="shared" si="493"/>
        <v>0</v>
      </c>
      <c r="AR431" s="108">
        <f t="shared" si="493"/>
        <v>0</v>
      </c>
      <c r="AS431" s="108">
        <f t="shared" si="493"/>
        <v>0</v>
      </c>
      <c r="AT431" s="220">
        <f t="shared" si="493"/>
        <v>0</v>
      </c>
      <c r="AU431" s="219">
        <f t="shared" si="493"/>
        <v>0</v>
      </c>
      <c r="AV431" s="108">
        <f t="shared" si="493"/>
        <v>0</v>
      </c>
      <c r="AW431" s="108">
        <f t="shared" si="493"/>
        <v>0</v>
      </c>
      <c r="AX431" s="229">
        <f t="shared" si="493"/>
        <v>0</v>
      </c>
      <c r="AY431" s="325">
        <f t="shared" si="493"/>
        <v>0</v>
      </c>
      <c r="AZ431" s="326">
        <f t="shared" si="493"/>
        <v>0</v>
      </c>
      <c r="BA431" s="326">
        <f t="shared" si="493"/>
        <v>0</v>
      </c>
      <c r="BB431" s="327">
        <f t="shared" si="493"/>
        <v>0</v>
      </c>
    </row>
    <row r="432" spans="2:58" ht="14.1" customHeight="1" outlineLevel="1">
      <c r="B432" s="282" t="s">
        <v>170</v>
      </c>
      <c r="C432" s="219">
        <f t="shared" ref="C432:F432" si="494">IFERROR(C568/C704,0)</f>
        <v>0</v>
      </c>
      <c r="D432" s="108">
        <f t="shared" si="494"/>
        <v>0</v>
      </c>
      <c r="E432" s="108">
        <f t="shared" si="494"/>
        <v>0</v>
      </c>
      <c r="F432" s="220">
        <f t="shared" si="494"/>
        <v>0</v>
      </c>
      <c r="G432" s="219">
        <f t="shared" ref="G432:BB432" si="495">IFERROR(G568/G704,0)</f>
        <v>0</v>
      </c>
      <c r="H432" s="108">
        <f t="shared" si="495"/>
        <v>0</v>
      </c>
      <c r="I432" s="108">
        <f t="shared" si="495"/>
        <v>0</v>
      </c>
      <c r="J432" s="220">
        <f t="shared" si="495"/>
        <v>0</v>
      </c>
      <c r="K432" s="219">
        <f t="shared" si="495"/>
        <v>0</v>
      </c>
      <c r="L432" s="108">
        <f t="shared" si="495"/>
        <v>0</v>
      </c>
      <c r="M432" s="108">
        <f t="shared" si="495"/>
        <v>0</v>
      </c>
      <c r="N432" s="220">
        <f t="shared" si="495"/>
        <v>0</v>
      </c>
      <c r="O432" s="219">
        <f t="shared" si="495"/>
        <v>0</v>
      </c>
      <c r="P432" s="108">
        <f t="shared" si="495"/>
        <v>0</v>
      </c>
      <c r="Q432" s="108">
        <f t="shared" si="495"/>
        <v>0</v>
      </c>
      <c r="R432" s="220">
        <f t="shared" si="495"/>
        <v>0</v>
      </c>
      <c r="S432" s="219">
        <f t="shared" si="495"/>
        <v>0</v>
      </c>
      <c r="T432" s="108">
        <f t="shared" si="495"/>
        <v>0</v>
      </c>
      <c r="U432" s="108">
        <f t="shared" si="495"/>
        <v>0</v>
      </c>
      <c r="V432" s="220">
        <f t="shared" si="495"/>
        <v>0</v>
      </c>
      <c r="W432" s="219">
        <f t="shared" si="495"/>
        <v>0</v>
      </c>
      <c r="X432" s="108">
        <f t="shared" si="495"/>
        <v>0</v>
      </c>
      <c r="Y432" s="108">
        <f t="shared" si="495"/>
        <v>0</v>
      </c>
      <c r="Z432" s="220">
        <f t="shared" si="495"/>
        <v>0</v>
      </c>
      <c r="AA432" s="219">
        <f t="shared" si="495"/>
        <v>0</v>
      </c>
      <c r="AB432" s="108">
        <f t="shared" si="495"/>
        <v>0</v>
      </c>
      <c r="AC432" s="108">
        <f t="shared" si="495"/>
        <v>0</v>
      </c>
      <c r="AD432" s="220">
        <f t="shared" si="495"/>
        <v>0</v>
      </c>
      <c r="AE432" s="219">
        <f t="shared" si="495"/>
        <v>0</v>
      </c>
      <c r="AF432" s="108">
        <f t="shared" si="495"/>
        <v>0</v>
      </c>
      <c r="AG432" s="108">
        <f t="shared" si="495"/>
        <v>0</v>
      </c>
      <c r="AH432" s="220">
        <f t="shared" si="495"/>
        <v>0</v>
      </c>
      <c r="AI432" s="219">
        <f t="shared" si="495"/>
        <v>0</v>
      </c>
      <c r="AJ432" s="108">
        <f t="shared" si="495"/>
        <v>0</v>
      </c>
      <c r="AK432" s="108">
        <f t="shared" si="495"/>
        <v>0</v>
      </c>
      <c r="AL432" s="220">
        <f t="shared" si="495"/>
        <v>0</v>
      </c>
      <c r="AM432" s="219">
        <f t="shared" si="495"/>
        <v>0</v>
      </c>
      <c r="AN432" s="108">
        <f t="shared" si="495"/>
        <v>0</v>
      </c>
      <c r="AO432" s="108">
        <f t="shared" si="495"/>
        <v>0</v>
      </c>
      <c r="AP432" s="220">
        <f t="shared" si="495"/>
        <v>0</v>
      </c>
      <c r="AQ432" s="219">
        <f t="shared" si="495"/>
        <v>0</v>
      </c>
      <c r="AR432" s="108">
        <f t="shared" si="495"/>
        <v>0</v>
      </c>
      <c r="AS432" s="108">
        <f t="shared" si="495"/>
        <v>0</v>
      </c>
      <c r="AT432" s="220">
        <f t="shared" si="495"/>
        <v>0</v>
      </c>
      <c r="AU432" s="219">
        <f t="shared" si="495"/>
        <v>0</v>
      </c>
      <c r="AV432" s="108">
        <f t="shared" si="495"/>
        <v>0</v>
      </c>
      <c r="AW432" s="108">
        <f t="shared" si="495"/>
        <v>0</v>
      </c>
      <c r="AX432" s="229">
        <f t="shared" si="495"/>
        <v>0</v>
      </c>
      <c r="AY432" s="325">
        <f t="shared" si="495"/>
        <v>0</v>
      </c>
      <c r="AZ432" s="326">
        <f t="shared" si="495"/>
        <v>0</v>
      </c>
      <c r="BA432" s="326">
        <f t="shared" si="495"/>
        <v>0</v>
      </c>
      <c r="BB432" s="327">
        <f t="shared" si="495"/>
        <v>0</v>
      </c>
    </row>
    <row r="433" spans="2:58" ht="14.1" customHeight="1" outlineLevel="1">
      <c r="B433" s="282" t="s">
        <v>169</v>
      </c>
      <c r="C433" s="219">
        <f t="shared" ref="C433:F433" si="496">IFERROR(C569/C705,0)</f>
        <v>0</v>
      </c>
      <c r="D433" s="108">
        <f t="shared" si="496"/>
        <v>0</v>
      </c>
      <c r="E433" s="108">
        <f t="shared" si="496"/>
        <v>0</v>
      </c>
      <c r="F433" s="220">
        <f t="shared" si="496"/>
        <v>0</v>
      </c>
      <c r="G433" s="219">
        <f t="shared" ref="G433:BB433" si="497">IFERROR(G569/G705,0)</f>
        <v>0</v>
      </c>
      <c r="H433" s="108">
        <f t="shared" si="497"/>
        <v>0</v>
      </c>
      <c r="I433" s="108">
        <f t="shared" si="497"/>
        <v>0</v>
      </c>
      <c r="J433" s="220">
        <f t="shared" si="497"/>
        <v>0</v>
      </c>
      <c r="K433" s="219">
        <f t="shared" si="497"/>
        <v>0</v>
      </c>
      <c r="L433" s="108">
        <f t="shared" si="497"/>
        <v>0</v>
      </c>
      <c r="M433" s="108">
        <f t="shared" si="497"/>
        <v>0</v>
      </c>
      <c r="N433" s="220">
        <f t="shared" si="497"/>
        <v>0</v>
      </c>
      <c r="O433" s="219">
        <f t="shared" si="497"/>
        <v>0</v>
      </c>
      <c r="P433" s="108">
        <f t="shared" si="497"/>
        <v>0</v>
      </c>
      <c r="Q433" s="108">
        <f t="shared" si="497"/>
        <v>0</v>
      </c>
      <c r="R433" s="220">
        <f t="shared" si="497"/>
        <v>0</v>
      </c>
      <c r="S433" s="219">
        <f t="shared" si="497"/>
        <v>0</v>
      </c>
      <c r="T433" s="108">
        <f t="shared" si="497"/>
        <v>0</v>
      </c>
      <c r="U433" s="108">
        <f t="shared" si="497"/>
        <v>0</v>
      </c>
      <c r="V433" s="220">
        <f t="shared" si="497"/>
        <v>0</v>
      </c>
      <c r="W433" s="219">
        <f t="shared" si="497"/>
        <v>0</v>
      </c>
      <c r="X433" s="108">
        <f t="shared" si="497"/>
        <v>0</v>
      </c>
      <c r="Y433" s="108">
        <f t="shared" si="497"/>
        <v>0</v>
      </c>
      <c r="Z433" s="220">
        <f t="shared" si="497"/>
        <v>0</v>
      </c>
      <c r="AA433" s="219">
        <f t="shared" si="497"/>
        <v>0</v>
      </c>
      <c r="AB433" s="108">
        <f t="shared" si="497"/>
        <v>0</v>
      </c>
      <c r="AC433" s="108">
        <f t="shared" si="497"/>
        <v>0</v>
      </c>
      <c r="AD433" s="220">
        <f t="shared" si="497"/>
        <v>0</v>
      </c>
      <c r="AE433" s="219">
        <f t="shared" si="497"/>
        <v>0</v>
      </c>
      <c r="AF433" s="108">
        <f t="shared" si="497"/>
        <v>0</v>
      </c>
      <c r="AG433" s="108">
        <f t="shared" si="497"/>
        <v>0</v>
      </c>
      <c r="AH433" s="220">
        <f t="shared" si="497"/>
        <v>0</v>
      </c>
      <c r="AI433" s="219">
        <f t="shared" si="497"/>
        <v>0</v>
      </c>
      <c r="AJ433" s="108">
        <f t="shared" si="497"/>
        <v>0</v>
      </c>
      <c r="AK433" s="108">
        <f t="shared" si="497"/>
        <v>0</v>
      </c>
      <c r="AL433" s="220">
        <f t="shared" si="497"/>
        <v>0</v>
      </c>
      <c r="AM433" s="219">
        <f t="shared" si="497"/>
        <v>0</v>
      </c>
      <c r="AN433" s="108">
        <f t="shared" si="497"/>
        <v>0</v>
      </c>
      <c r="AO433" s="108">
        <f t="shared" si="497"/>
        <v>0</v>
      </c>
      <c r="AP433" s="220">
        <f t="shared" si="497"/>
        <v>0</v>
      </c>
      <c r="AQ433" s="219">
        <f t="shared" si="497"/>
        <v>0</v>
      </c>
      <c r="AR433" s="108">
        <f t="shared" si="497"/>
        <v>0</v>
      </c>
      <c r="AS433" s="108">
        <f t="shared" si="497"/>
        <v>0</v>
      </c>
      <c r="AT433" s="220">
        <f t="shared" si="497"/>
        <v>0</v>
      </c>
      <c r="AU433" s="219">
        <f t="shared" si="497"/>
        <v>0</v>
      </c>
      <c r="AV433" s="108">
        <f t="shared" si="497"/>
        <v>0</v>
      </c>
      <c r="AW433" s="108">
        <f t="shared" si="497"/>
        <v>0</v>
      </c>
      <c r="AX433" s="229">
        <f t="shared" si="497"/>
        <v>0</v>
      </c>
      <c r="AY433" s="325">
        <f t="shared" si="497"/>
        <v>0</v>
      </c>
      <c r="AZ433" s="326">
        <f t="shared" si="497"/>
        <v>0</v>
      </c>
      <c r="BA433" s="326">
        <f t="shared" si="497"/>
        <v>0</v>
      </c>
      <c r="BB433" s="327">
        <f t="shared" si="497"/>
        <v>0</v>
      </c>
    </row>
    <row r="434" spans="2:58" ht="14.1" customHeight="1" outlineLevel="1">
      <c r="B434" s="282" t="s">
        <v>166</v>
      </c>
      <c r="C434" s="219">
        <f t="shared" ref="C434:F434" si="498">IFERROR(C570/C706,0)</f>
        <v>0</v>
      </c>
      <c r="D434" s="108">
        <f t="shared" si="498"/>
        <v>0</v>
      </c>
      <c r="E434" s="108">
        <f t="shared" si="498"/>
        <v>0</v>
      </c>
      <c r="F434" s="220">
        <f t="shared" si="498"/>
        <v>0</v>
      </c>
      <c r="G434" s="219">
        <f t="shared" ref="G434:BB434" si="499">IFERROR(G570/G706,0)</f>
        <v>0</v>
      </c>
      <c r="H434" s="108">
        <f t="shared" si="499"/>
        <v>0</v>
      </c>
      <c r="I434" s="108">
        <f t="shared" si="499"/>
        <v>0</v>
      </c>
      <c r="J434" s="220">
        <f t="shared" si="499"/>
        <v>0</v>
      </c>
      <c r="K434" s="219">
        <f t="shared" si="499"/>
        <v>0</v>
      </c>
      <c r="L434" s="108">
        <f t="shared" si="499"/>
        <v>0</v>
      </c>
      <c r="M434" s="108">
        <f t="shared" si="499"/>
        <v>0</v>
      </c>
      <c r="N434" s="220">
        <f t="shared" si="499"/>
        <v>0</v>
      </c>
      <c r="O434" s="219">
        <f t="shared" si="499"/>
        <v>0</v>
      </c>
      <c r="P434" s="108">
        <f t="shared" si="499"/>
        <v>0</v>
      </c>
      <c r="Q434" s="108">
        <f t="shared" si="499"/>
        <v>0</v>
      </c>
      <c r="R434" s="220">
        <f t="shared" si="499"/>
        <v>0</v>
      </c>
      <c r="S434" s="219">
        <f t="shared" si="499"/>
        <v>0</v>
      </c>
      <c r="T434" s="108">
        <f t="shared" si="499"/>
        <v>0</v>
      </c>
      <c r="U434" s="108">
        <f t="shared" si="499"/>
        <v>0</v>
      </c>
      <c r="V434" s="220">
        <f t="shared" si="499"/>
        <v>0</v>
      </c>
      <c r="W434" s="219">
        <f t="shared" si="499"/>
        <v>0</v>
      </c>
      <c r="X434" s="108">
        <f t="shared" si="499"/>
        <v>0</v>
      </c>
      <c r="Y434" s="108">
        <f t="shared" si="499"/>
        <v>0</v>
      </c>
      <c r="Z434" s="220">
        <f t="shared" si="499"/>
        <v>0</v>
      </c>
      <c r="AA434" s="219">
        <f t="shared" si="499"/>
        <v>0</v>
      </c>
      <c r="AB434" s="108">
        <f t="shared" si="499"/>
        <v>0</v>
      </c>
      <c r="AC434" s="108">
        <f t="shared" si="499"/>
        <v>0</v>
      </c>
      <c r="AD434" s="220">
        <f t="shared" si="499"/>
        <v>0</v>
      </c>
      <c r="AE434" s="219">
        <f t="shared" si="499"/>
        <v>0</v>
      </c>
      <c r="AF434" s="108">
        <f t="shared" si="499"/>
        <v>0</v>
      </c>
      <c r="AG434" s="108">
        <f t="shared" si="499"/>
        <v>0</v>
      </c>
      <c r="AH434" s="220">
        <f t="shared" si="499"/>
        <v>0</v>
      </c>
      <c r="AI434" s="219">
        <f t="shared" si="499"/>
        <v>0</v>
      </c>
      <c r="AJ434" s="108">
        <f t="shared" si="499"/>
        <v>0</v>
      </c>
      <c r="AK434" s="108">
        <f t="shared" si="499"/>
        <v>0</v>
      </c>
      <c r="AL434" s="220">
        <f t="shared" si="499"/>
        <v>0</v>
      </c>
      <c r="AM434" s="219">
        <f t="shared" si="499"/>
        <v>0</v>
      </c>
      <c r="AN434" s="108">
        <f t="shared" si="499"/>
        <v>0</v>
      </c>
      <c r="AO434" s="108">
        <f t="shared" si="499"/>
        <v>0</v>
      </c>
      <c r="AP434" s="220">
        <f t="shared" si="499"/>
        <v>0</v>
      </c>
      <c r="AQ434" s="219">
        <f t="shared" si="499"/>
        <v>0</v>
      </c>
      <c r="AR434" s="108">
        <f t="shared" si="499"/>
        <v>0</v>
      </c>
      <c r="AS434" s="108">
        <f t="shared" si="499"/>
        <v>0</v>
      </c>
      <c r="AT434" s="220">
        <f t="shared" si="499"/>
        <v>0</v>
      </c>
      <c r="AU434" s="219">
        <f t="shared" si="499"/>
        <v>0</v>
      </c>
      <c r="AV434" s="108">
        <f t="shared" si="499"/>
        <v>0</v>
      </c>
      <c r="AW434" s="108">
        <f t="shared" si="499"/>
        <v>0</v>
      </c>
      <c r="AX434" s="229">
        <f t="shared" si="499"/>
        <v>0</v>
      </c>
      <c r="AY434" s="325">
        <f t="shared" si="499"/>
        <v>0</v>
      </c>
      <c r="AZ434" s="326">
        <f t="shared" si="499"/>
        <v>0</v>
      </c>
      <c r="BA434" s="326">
        <f t="shared" si="499"/>
        <v>0</v>
      </c>
      <c r="BB434" s="327">
        <f t="shared" si="499"/>
        <v>0</v>
      </c>
      <c r="BC434" s="66"/>
      <c r="BD434" s="66"/>
      <c r="BE434" s="66"/>
      <c r="BF434" s="66"/>
    </row>
    <row r="435" spans="2:58" s="66" customFormat="1">
      <c r="B435" s="283" t="s">
        <v>96</v>
      </c>
      <c r="C435" s="221">
        <f t="shared" ref="C435:F435" si="500">IFERROR(C571/C707,0)</f>
        <v>0</v>
      </c>
      <c r="D435" s="107">
        <f t="shared" si="500"/>
        <v>0</v>
      </c>
      <c r="E435" s="107">
        <f t="shared" si="500"/>
        <v>0</v>
      </c>
      <c r="F435" s="222">
        <f t="shared" si="500"/>
        <v>0</v>
      </c>
      <c r="G435" s="221">
        <f t="shared" ref="G435:BB435" si="501">IFERROR(G571/G707,0)</f>
        <v>0</v>
      </c>
      <c r="H435" s="107">
        <f t="shared" si="501"/>
        <v>0</v>
      </c>
      <c r="I435" s="107">
        <f t="shared" si="501"/>
        <v>0</v>
      </c>
      <c r="J435" s="222">
        <f t="shared" si="501"/>
        <v>0</v>
      </c>
      <c r="K435" s="221">
        <f t="shared" si="501"/>
        <v>0</v>
      </c>
      <c r="L435" s="107">
        <f t="shared" si="501"/>
        <v>0</v>
      </c>
      <c r="M435" s="107">
        <f t="shared" si="501"/>
        <v>0</v>
      </c>
      <c r="N435" s="222">
        <f t="shared" si="501"/>
        <v>0</v>
      </c>
      <c r="O435" s="221">
        <f t="shared" si="501"/>
        <v>0</v>
      </c>
      <c r="P435" s="107">
        <f t="shared" si="501"/>
        <v>0</v>
      </c>
      <c r="Q435" s="107">
        <f t="shared" si="501"/>
        <v>0</v>
      </c>
      <c r="R435" s="222">
        <f t="shared" si="501"/>
        <v>0</v>
      </c>
      <c r="S435" s="221">
        <f t="shared" si="501"/>
        <v>0</v>
      </c>
      <c r="T435" s="107">
        <f t="shared" si="501"/>
        <v>0</v>
      </c>
      <c r="U435" s="107">
        <f t="shared" si="501"/>
        <v>0</v>
      </c>
      <c r="V435" s="222">
        <f t="shared" si="501"/>
        <v>0</v>
      </c>
      <c r="W435" s="221">
        <f t="shared" si="501"/>
        <v>0</v>
      </c>
      <c r="X435" s="107">
        <f t="shared" si="501"/>
        <v>0</v>
      </c>
      <c r="Y435" s="107">
        <f t="shared" si="501"/>
        <v>0</v>
      </c>
      <c r="Z435" s="222">
        <f t="shared" si="501"/>
        <v>0</v>
      </c>
      <c r="AA435" s="221">
        <f t="shared" si="501"/>
        <v>0</v>
      </c>
      <c r="AB435" s="107">
        <f t="shared" si="501"/>
        <v>0</v>
      </c>
      <c r="AC435" s="107">
        <f t="shared" si="501"/>
        <v>0</v>
      </c>
      <c r="AD435" s="222">
        <f t="shared" si="501"/>
        <v>0</v>
      </c>
      <c r="AE435" s="221">
        <f t="shared" si="501"/>
        <v>0</v>
      </c>
      <c r="AF435" s="107">
        <f t="shared" si="501"/>
        <v>0</v>
      </c>
      <c r="AG435" s="107">
        <f t="shared" si="501"/>
        <v>0</v>
      </c>
      <c r="AH435" s="222">
        <f t="shared" si="501"/>
        <v>0</v>
      </c>
      <c r="AI435" s="221">
        <f t="shared" si="501"/>
        <v>0</v>
      </c>
      <c r="AJ435" s="107">
        <f t="shared" si="501"/>
        <v>0</v>
      </c>
      <c r="AK435" s="107">
        <f t="shared" si="501"/>
        <v>0</v>
      </c>
      <c r="AL435" s="222">
        <f t="shared" si="501"/>
        <v>0</v>
      </c>
      <c r="AM435" s="221">
        <f t="shared" si="501"/>
        <v>0</v>
      </c>
      <c r="AN435" s="107">
        <f t="shared" si="501"/>
        <v>0</v>
      </c>
      <c r="AO435" s="107">
        <f t="shared" si="501"/>
        <v>0</v>
      </c>
      <c r="AP435" s="222">
        <f t="shared" si="501"/>
        <v>0</v>
      </c>
      <c r="AQ435" s="221">
        <f t="shared" si="501"/>
        <v>0</v>
      </c>
      <c r="AR435" s="107">
        <f t="shared" si="501"/>
        <v>0</v>
      </c>
      <c r="AS435" s="107">
        <f t="shared" si="501"/>
        <v>0</v>
      </c>
      <c r="AT435" s="222">
        <f t="shared" si="501"/>
        <v>0</v>
      </c>
      <c r="AU435" s="221">
        <f t="shared" si="501"/>
        <v>0</v>
      </c>
      <c r="AV435" s="107">
        <f t="shared" si="501"/>
        <v>0</v>
      </c>
      <c r="AW435" s="107">
        <f t="shared" si="501"/>
        <v>0</v>
      </c>
      <c r="AX435" s="230">
        <f t="shared" si="501"/>
        <v>0</v>
      </c>
      <c r="AY435" s="328">
        <f t="shared" si="501"/>
        <v>0</v>
      </c>
      <c r="AZ435" s="329">
        <f t="shared" si="501"/>
        <v>0</v>
      </c>
      <c r="BA435" s="329">
        <f t="shared" si="501"/>
        <v>0</v>
      </c>
      <c r="BB435" s="330">
        <f t="shared" si="501"/>
        <v>0</v>
      </c>
      <c r="BC435" s="76"/>
      <c r="BD435" s="76"/>
      <c r="BE435" s="76"/>
      <c r="BF435" s="76"/>
    </row>
    <row r="436" spans="2:58" s="76" customFormat="1" ht="14.1" customHeight="1" outlineLevel="1">
      <c r="B436" s="281" t="s">
        <v>95</v>
      </c>
      <c r="C436" s="401">
        <f t="shared" ref="C436:F436" si="502">IFERROR(C572/C708,0)</f>
        <v>0</v>
      </c>
      <c r="D436" s="402">
        <f t="shared" si="502"/>
        <v>0</v>
      </c>
      <c r="E436" s="402">
        <f t="shared" si="502"/>
        <v>0</v>
      </c>
      <c r="F436" s="403">
        <f t="shared" si="502"/>
        <v>0</v>
      </c>
      <c r="G436" s="401">
        <f t="shared" ref="G436:BB436" si="503">IFERROR(G572/G708,0)</f>
        <v>0</v>
      </c>
      <c r="H436" s="402">
        <f t="shared" si="503"/>
        <v>0</v>
      </c>
      <c r="I436" s="402">
        <f t="shared" si="503"/>
        <v>0</v>
      </c>
      <c r="J436" s="403">
        <f t="shared" si="503"/>
        <v>0</v>
      </c>
      <c r="K436" s="401">
        <f t="shared" si="503"/>
        <v>0</v>
      </c>
      <c r="L436" s="402">
        <f t="shared" si="503"/>
        <v>0</v>
      </c>
      <c r="M436" s="402">
        <f t="shared" si="503"/>
        <v>0</v>
      </c>
      <c r="N436" s="403">
        <f t="shared" si="503"/>
        <v>0</v>
      </c>
      <c r="O436" s="401">
        <f t="shared" si="503"/>
        <v>0</v>
      </c>
      <c r="P436" s="402">
        <f t="shared" si="503"/>
        <v>0</v>
      </c>
      <c r="Q436" s="402">
        <f t="shared" si="503"/>
        <v>0</v>
      </c>
      <c r="R436" s="403">
        <f t="shared" si="503"/>
        <v>0</v>
      </c>
      <c r="S436" s="401">
        <f t="shared" si="503"/>
        <v>0</v>
      </c>
      <c r="T436" s="402">
        <f t="shared" si="503"/>
        <v>0</v>
      </c>
      <c r="U436" s="402">
        <f t="shared" si="503"/>
        <v>0</v>
      </c>
      <c r="V436" s="403">
        <f t="shared" si="503"/>
        <v>0</v>
      </c>
      <c r="W436" s="401">
        <f t="shared" si="503"/>
        <v>0</v>
      </c>
      <c r="X436" s="402">
        <f t="shared" si="503"/>
        <v>0</v>
      </c>
      <c r="Y436" s="402">
        <f t="shared" si="503"/>
        <v>0</v>
      </c>
      <c r="Z436" s="403">
        <f t="shared" si="503"/>
        <v>0</v>
      </c>
      <c r="AA436" s="401">
        <f t="shared" si="503"/>
        <v>0</v>
      </c>
      <c r="AB436" s="402">
        <f t="shared" si="503"/>
        <v>0</v>
      </c>
      <c r="AC436" s="402">
        <f t="shared" si="503"/>
        <v>0</v>
      </c>
      <c r="AD436" s="403">
        <f t="shared" si="503"/>
        <v>0</v>
      </c>
      <c r="AE436" s="401">
        <f t="shared" si="503"/>
        <v>0</v>
      </c>
      <c r="AF436" s="402">
        <f t="shared" si="503"/>
        <v>0</v>
      </c>
      <c r="AG436" s="402">
        <f t="shared" si="503"/>
        <v>0</v>
      </c>
      <c r="AH436" s="403">
        <f t="shared" si="503"/>
        <v>0</v>
      </c>
      <c r="AI436" s="401">
        <f t="shared" si="503"/>
        <v>0</v>
      </c>
      <c r="AJ436" s="402">
        <f t="shared" si="503"/>
        <v>0</v>
      </c>
      <c r="AK436" s="402">
        <f t="shared" si="503"/>
        <v>0</v>
      </c>
      <c r="AL436" s="403">
        <f t="shared" si="503"/>
        <v>0</v>
      </c>
      <c r="AM436" s="401">
        <f t="shared" si="503"/>
        <v>0</v>
      </c>
      <c r="AN436" s="402">
        <f t="shared" si="503"/>
        <v>0</v>
      </c>
      <c r="AO436" s="402">
        <f t="shared" si="503"/>
        <v>0</v>
      </c>
      <c r="AP436" s="403">
        <f t="shared" si="503"/>
        <v>0</v>
      </c>
      <c r="AQ436" s="401">
        <f t="shared" si="503"/>
        <v>0</v>
      </c>
      <c r="AR436" s="402">
        <f t="shared" si="503"/>
        <v>0</v>
      </c>
      <c r="AS436" s="402">
        <f t="shared" si="503"/>
        <v>0</v>
      </c>
      <c r="AT436" s="403">
        <f t="shared" si="503"/>
        <v>0</v>
      </c>
      <c r="AU436" s="401">
        <f t="shared" si="503"/>
        <v>0</v>
      </c>
      <c r="AV436" s="402">
        <f t="shared" si="503"/>
        <v>0</v>
      </c>
      <c r="AW436" s="402">
        <f t="shared" si="503"/>
        <v>0</v>
      </c>
      <c r="AX436" s="404">
        <f t="shared" si="503"/>
        <v>0</v>
      </c>
      <c r="AY436" s="322">
        <f t="shared" si="503"/>
        <v>0</v>
      </c>
      <c r="AZ436" s="323">
        <f t="shared" si="503"/>
        <v>0</v>
      </c>
      <c r="BA436" s="323">
        <f t="shared" si="503"/>
        <v>0</v>
      </c>
      <c r="BB436" s="324">
        <f t="shared" si="503"/>
        <v>0</v>
      </c>
      <c r="BC436" s="56"/>
      <c r="BD436" s="56"/>
      <c r="BE436" s="56"/>
      <c r="BF436" s="56"/>
    </row>
    <row r="437" spans="2:58" ht="14.1" customHeight="1" outlineLevel="1">
      <c r="B437" s="282" t="s">
        <v>157</v>
      </c>
      <c r="C437" s="223">
        <f t="shared" ref="C437:F437" si="504">IFERROR(C573/C709,0)</f>
        <v>0</v>
      </c>
      <c r="D437" s="109">
        <f t="shared" si="504"/>
        <v>0</v>
      </c>
      <c r="E437" s="109">
        <f t="shared" si="504"/>
        <v>0</v>
      </c>
      <c r="F437" s="224">
        <f t="shared" si="504"/>
        <v>0</v>
      </c>
      <c r="G437" s="223">
        <f t="shared" ref="G437:BB437" si="505">IFERROR(G573/G709,0)</f>
        <v>0</v>
      </c>
      <c r="H437" s="109">
        <f t="shared" si="505"/>
        <v>0</v>
      </c>
      <c r="I437" s="109">
        <f t="shared" si="505"/>
        <v>0</v>
      </c>
      <c r="J437" s="224">
        <f t="shared" si="505"/>
        <v>0</v>
      </c>
      <c r="K437" s="223">
        <f t="shared" si="505"/>
        <v>0</v>
      </c>
      <c r="L437" s="109">
        <f t="shared" si="505"/>
        <v>0</v>
      </c>
      <c r="M437" s="109">
        <f t="shared" si="505"/>
        <v>0</v>
      </c>
      <c r="N437" s="224">
        <f t="shared" si="505"/>
        <v>0</v>
      </c>
      <c r="O437" s="223">
        <f t="shared" si="505"/>
        <v>0</v>
      </c>
      <c r="P437" s="109">
        <f t="shared" si="505"/>
        <v>0</v>
      </c>
      <c r="Q437" s="109">
        <f t="shared" si="505"/>
        <v>0</v>
      </c>
      <c r="R437" s="224">
        <f t="shared" si="505"/>
        <v>0</v>
      </c>
      <c r="S437" s="223">
        <f t="shared" si="505"/>
        <v>0</v>
      </c>
      <c r="T437" s="109">
        <f t="shared" si="505"/>
        <v>0</v>
      </c>
      <c r="U437" s="109">
        <f t="shared" si="505"/>
        <v>0</v>
      </c>
      <c r="V437" s="224">
        <f t="shared" si="505"/>
        <v>0</v>
      </c>
      <c r="W437" s="223">
        <f t="shared" si="505"/>
        <v>0</v>
      </c>
      <c r="X437" s="109">
        <f t="shared" si="505"/>
        <v>0</v>
      </c>
      <c r="Y437" s="109">
        <f t="shared" si="505"/>
        <v>0</v>
      </c>
      <c r="Z437" s="224">
        <f t="shared" si="505"/>
        <v>0</v>
      </c>
      <c r="AA437" s="223">
        <f t="shared" si="505"/>
        <v>0</v>
      </c>
      <c r="AB437" s="109">
        <f t="shared" si="505"/>
        <v>0</v>
      </c>
      <c r="AC437" s="109">
        <f t="shared" si="505"/>
        <v>0</v>
      </c>
      <c r="AD437" s="224">
        <f t="shared" si="505"/>
        <v>0</v>
      </c>
      <c r="AE437" s="223">
        <f t="shared" si="505"/>
        <v>0</v>
      </c>
      <c r="AF437" s="109">
        <f t="shared" si="505"/>
        <v>0</v>
      </c>
      <c r="AG437" s="109">
        <f t="shared" si="505"/>
        <v>0</v>
      </c>
      <c r="AH437" s="224">
        <f t="shared" si="505"/>
        <v>0</v>
      </c>
      <c r="AI437" s="223">
        <f t="shared" si="505"/>
        <v>0</v>
      </c>
      <c r="AJ437" s="109">
        <f t="shared" si="505"/>
        <v>0</v>
      </c>
      <c r="AK437" s="109">
        <f t="shared" si="505"/>
        <v>0</v>
      </c>
      <c r="AL437" s="224">
        <f t="shared" si="505"/>
        <v>0</v>
      </c>
      <c r="AM437" s="223">
        <f t="shared" si="505"/>
        <v>0</v>
      </c>
      <c r="AN437" s="109">
        <f t="shared" si="505"/>
        <v>0</v>
      </c>
      <c r="AO437" s="109">
        <f t="shared" si="505"/>
        <v>0</v>
      </c>
      <c r="AP437" s="224">
        <f t="shared" si="505"/>
        <v>0</v>
      </c>
      <c r="AQ437" s="223">
        <f t="shared" si="505"/>
        <v>0</v>
      </c>
      <c r="AR437" s="109">
        <f t="shared" si="505"/>
        <v>0</v>
      </c>
      <c r="AS437" s="109">
        <f t="shared" si="505"/>
        <v>0</v>
      </c>
      <c r="AT437" s="224">
        <f t="shared" si="505"/>
        <v>0</v>
      </c>
      <c r="AU437" s="223">
        <f t="shared" si="505"/>
        <v>0</v>
      </c>
      <c r="AV437" s="109">
        <f t="shared" si="505"/>
        <v>0</v>
      </c>
      <c r="AW437" s="109">
        <f t="shared" si="505"/>
        <v>0</v>
      </c>
      <c r="AX437" s="231">
        <f t="shared" si="505"/>
        <v>0</v>
      </c>
      <c r="AY437" s="331">
        <f t="shared" si="505"/>
        <v>0</v>
      </c>
      <c r="AZ437" s="332">
        <f t="shared" si="505"/>
        <v>0</v>
      </c>
      <c r="BA437" s="332">
        <f t="shared" si="505"/>
        <v>0</v>
      </c>
      <c r="BB437" s="333">
        <f t="shared" si="505"/>
        <v>0</v>
      </c>
    </row>
    <row r="438" spans="2:58" ht="14.1" customHeight="1" outlineLevel="1">
      <c r="B438" s="282" t="s">
        <v>173</v>
      </c>
      <c r="C438" s="223">
        <f t="shared" ref="C438:F438" si="506">IFERROR(C574/C710,0)</f>
        <v>0</v>
      </c>
      <c r="D438" s="109">
        <f t="shared" si="506"/>
        <v>0</v>
      </c>
      <c r="E438" s="109">
        <f t="shared" si="506"/>
        <v>0</v>
      </c>
      <c r="F438" s="224">
        <f t="shared" si="506"/>
        <v>0</v>
      </c>
      <c r="G438" s="223">
        <f t="shared" ref="G438:BB438" si="507">IFERROR(G574/G710,0)</f>
        <v>0</v>
      </c>
      <c r="H438" s="109">
        <f t="shared" si="507"/>
        <v>0</v>
      </c>
      <c r="I438" s="109">
        <f t="shared" si="507"/>
        <v>0</v>
      </c>
      <c r="J438" s="224">
        <f t="shared" si="507"/>
        <v>0</v>
      </c>
      <c r="K438" s="223">
        <f t="shared" si="507"/>
        <v>0</v>
      </c>
      <c r="L438" s="109">
        <f t="shared" si="507"/>
        <v>0</v>
      </c>
      <c r="M438" s="109">
        <f t="shared" si="507"/>
        <v>0</v>
      </c>
      <c r="N438" s="224">
        <f t="shared" si="507"/>
        <v>0</v>
      </c>
      <c r="O438" s="223">
        <f t="shared" si="507"/>
        <v>0</v>
      </c>
      <c r="P438" s="109">
        <f t="shared" si="507"/>
        <v>0</v>
      </c>
      <c r="Q438" s="109">
        <f t="shared" si="507"/>
        <v>0</v>
      </c>
      <c r="R438" s="224">
        <f t="shared" si="507"/>
        <v>0</v>
      </c>
      <c r="S438" s="223">
        <f t="shared" si="507"/>
        <v>0</v>
      </c>
      <c r="T438" s="109">
        <f t="shared" si="507"/>
        <v>0</v>
      </c>
      <c r="U438" s="109">
        <f t="shared" si="507"/>
        <v>0</v>
      </c>
      <c r="V438" s="224">
        <f t="shared" si="507"/>
        <v>0</v>
      </c>
      <c r="W438" s="223">
        <f t="shared" si="507"/>
        <v>0</v>
      </c>
      <c r="X438" s="109">
        <f t="shared" si="507"/>
        <v>0</v>
      </c>
      <c r="Y438" s="109">
        <f t="shared" si="507"/>
        <v>0</v>
      </c>
      <c r="Z438" s="224">
        <f t="shared" si="507"/>
        <v>0</v>
      </c>
      <c r="AA438" s="223">
        <f t="shared" si="507"/>
        <v>0</v>
      </c>
      <c r="AB438" s="109">
        <f t="shared" si="507"/>
        <v>0</v>
      </c>
      <c r="AC438" s="109">
        <f t="shared" si="507"/>
        <v>0</v>
      </c>
      <c r="AD438" s="224">
        <f t="shared" si="507"/>
        <v>0</v>
      </c>
      <c r="AE438" s="223">
        <f t="shared" si="507"/>
        <v>0</v>
      </c>
      <c r="AF438" s="109">
        <f t="shared" si="507"/>
        <v>0</v>
      </c>
      <c r="AG438" s="109">
        <f t="shared" si="507"/>
        <v>0</v>
      </c>
      <c r="AH438" s="224">
        <f t="shared" si="507"/>
        <v>0</v>
      </c>
      <c r="AI438" s="223">
        <f t="shared" si="507"/>
        <v>0</v>
      </c>
      <c r="AJ438" s="109">
        <f t="shared" si="507"/>
        <v>0</v>
      </c>
      <c r="AK438" s="109">
        <f t="shared" si="507"/>
        <v>0</v>
      </c>
      <c r="AL438" s="224">
        <f t="shared" si="507"/>
        <v>0</v>
      </c>
      <c r="AM438" s="223">
        <f t="shared" si="507"/>
        <v>0</v>
      </c>
      <c r="AN438" s="109">
        <f t="shared" si="507"/>
        <v>0</v>
      </c>
      <c r="AO438" s="109">
        <f t="shared" si="507"/>
        <v>0</v>
      </c>
      <c r="AP438" s="224">
        <f t="shared" si="507"/>
        <v>0</v>
      </c>
      <c r="AQ438" s="223">
        <f t="shared" si="507"/>
        <v>0</v>
      </c>
      <c r="AR438" s="109">
        <f t="shared" si="507"/>
        <v>0</v>
      </c>
      <c r="AS438" s="109">
        <f t="shared" si="507"/>
        <v>0</v>
      </c>
      <c r="AT438" s="224">
        <f t="shared" si="507"/>
        <v>0</v>
      </c>
      <c r="AU438" s="223">
        <f t="shared" si="507"/>
        <v>0</v>
      </c>
      <c r="AV438" s="109">
        <f t="shared" si="507"/>
        <v>0</v>
      </c>
      <c r="AW438" s="109">
        <f t="shared" si="507"/>
        <v>0</v>
      </c>
      <c r="AX438" s="231">
        <f t="shared" si="507"/>
        <v>0</v>
      </c>
      <c r="AY438" s="331">
        <f t="shared" si="507"/>
        <v>0</v>
      </c>
      <c r="AZ438" s="332">
        <f t="shared" si="507"/>
        <v>0</v>
      </c>
      <c r="BA438" s="332">
        <f t="shared" si="507"/>
        <v>0</v>
      </c>
      <c r="BB438" s="333">
        <f t="shared" si="507"/>
        <v>0</v>
      </c>
      <c r="BC438" s="76"/>
      <c r="BD438" s="76"/>
      <c r="BE438" s="76"/>
      <c r="BF438" s="76"/>
    </row>
    <row r="439" spans="2:58" s="76" customFormat="1" ht="14.1" customHeight="1" outlineLevel="1">
      <c r="B439" s="281" t="s">
        <v>94</v>
      </c>
      <c r="C439" s="401">
        <f t="shared" ref="C439:F439" si="508">IFERROR(C575/C711,0)</f>
        <v>0</v>
      </c>
      <c r="D439" s="402">
        <f t="shared" si="508"/>
        <v>0</v>
      </c>
      <c r="E439" s="402">
        <f t="shared" si="508"/>
        <v>0</v>
      </c>
      <c r="F439" s="403">
        <f t="shared" si="508"/>
        <v>0</v>
      </c>
      <c r="G439" s="401">
        <f t="shared" ref="G439:BB439" si="509">IFERROR(G575/G711,0)</f>
        <v>0</v>
      </c>
      <c r="H439" s="402">
        <f t="shared" si="509"/>
        <v>0</v>
      </c>
      <c r="I439" s="402">
        <f t="shared" si="509"/>
        <v>0</v>
      </c>
      <c r="J439" s="403">
        <f t="shared" si="509"/>
        <v>0</v>
      </c>
      <c r="K439" s="401">
        <f t="shared" si="509"/>
        <v>0</v>
      </c>
      <c r="L439" s="402">
        <f t="shared" si="509"/>
        <v>0</v>
      </c>
      <c r="M439" s="402">
        <f t="shared" si="509"/>
        <v>0</v>
      </c>
      <c r="N439" s="403">
        <f t="shared" si="509"/>
        <v>0</v>
      </c>
      <c r="O439" s="401">
        <f t="shared" si="509"/>
        <v>0</v>
      </c>
      <c r="P439" s="402">
        <f t="shared" si="509"/>
        <v>0</v>
      </c>
      <c r="Q439" s="402">
        <f t="shared" si="509"/>
        <v>0</v>
      </c>
      <c r="R439" s="403">
        <f t="shared" si="509"/>
        <v>0</v>
      </c>
      <c r="S439" s="401">
        <f t="shared" si="509"/>
        <v>0</v>
      </c>
      <c r="T439" s="402">
        <f t="shared" si="509"/>
        <v>0</v>
      </c>
      <c r="U439" s="402">
        <f t="shared" si="509"/>
        <v>0</v>
      </c>
      <c r="V439" s="403">
        <f t="shared" si="509"/>
        <v>0</v>
      </c>
      <c r="W439" s="401">
        <f t="shared" si="509"/>
        <v>0</v>
      </c>
      <c r="X439" s="402">
        <f t="shared" si="509"/>
        <v>0</v>
      </c>
      <c r="Y439" s="402">
        <f t="shared" si="509"/>
        <v>0</v>
      </c>
      <c r="Z439" s="403">
        <f t="shared" si="509"/>
        <v>0</v>
      </c>
      <c r="AA439" s="401">
        <f t="shared" si="509"/>
        <v>0</v>
      </c>
      <c r="AB439" s="402">
        <f t="shared" si="509"/>
        <v>0</v>
      </c>
      <c r="AC439" s="402">
        <f t="shared" si="509"/>
        <v>0</v>
      </c>
      <c r="AD439" s="403">
        <f t="shared" si="509"/>
        <v>0</v>
      </c>
      <c r="AE439" s="401">
        <f t="shared" si="509"/>
        <v>0</v>
      </c>
      <c r="AF439" s="402">
        <f t="shared" si="509"/>
        <v>0</v>
      </c>
      <c r="AG439" s="402">
        <f t="shared" si="509"/>
        <v>0</v>
      </c>
      <c r="AH439" s="403">
        <f t="shared" si="509"/>
        <v>0</v>
      </c>
      <c r="AI439" s="401">
        <f t="shared" si="509"/>
        <v>0</v>
      </c>
      <c r="AJ439" s="402">
        <f t="shared" si="509"/>
        <v>0</v>
      </c>
      <c r="AK439" s="402">
        <f t="shared" si="509"/>
        <v>0</v>
      </c>
      <c r="AL439" s="403">
        <f t="shared" si="509"/>
        <v>0</v>
      </c>
      <c r="AM439" s="401">
        <f t="shared" si="509"/>
        <v>0</v>
      </c>
      <c r="AN439" s="402">
        <f t="shared" si="509"/>
        <v>0</v>
      </c>
      <c r="AO439" s="402">
        <f t="shared" si="509"/>
        <v>0</v>
      </c>
      <c r="AP439" s="403">
        <f t="shared" si="509"/>
        <v>0</v>
      </c>
      <c r="AQ439" s="401">
        <f t="shared" si="509"/>
        <v>0</v>
      </c>
      <c r="AR439" s="402">
        <f t="shared" si="509"/>
        <v>0</v>
      </c>
      <c r="AS439" s="402">
        <f t="shared" si="509"/>
        <v>0</v>
      </c>
      <c r="AT439" s="403">
        <f t="shared" si="509"/>
        <v>0</v>
      </c>
      <c r="AU439" s="401">
        <f t="shared" si="509"/>
        <v>0</v>
      </c>
      <c r="AV439" s="402">
        <f t="shared" si="509"/>
        <v>0</v>
      </c>
      <c r="AW439" s="402">
        <f t="shared" si="509"/>
        <v>0</v>
      </c>
      <c r="AX439" s="404">
        <f t="shared" si="509"/>
        <v>0</v>
      </c>
      <c r="AY439" s="322">
        <f t="shared" si="509"/>
        <v>0</v>
      </c>
      <c r="AZ439" s="323">
        <f t="shared" si="509"/>
        <v>0</v>
      </c>
      <c r="BA439" s="323">
        <f t="shared" si="509"/>
        <v>0</v>
      </c>
      <c r="BB439" s="324">
        <f t="shared" si="509"/>
        <v>0</v>
      </c>
      <c r="BC439" s="56"/>
      <c r="BD439" s="56"/>
      <c r="BE439" s="56"/>
      <c r="BF439" s="56"/>
    </row>
    <row r="440" spans="2:58" ht="14.1" customHeight="1" outlineLevel="1">
      <c r="B440" s="282" t="s">
        <v>141</v>
      </c>
      <c r="C440" s="223">
        <f t="shared" ref="C440:F440" si="510">IFERROR(C576/C712,0)</f>
        <v>0</v>
      </c>
      <c r="D440" s="109">
        <f t="shared" si="510"/>
        <v>0</v>
      </c>
      <c r="E440" s="109">
        <f t="shared" si="510"/>
        <v>0</v>
      </c>
      <c r="F440" s="224">
        <f t="shared" si="510"/>
        <v>0</v>
      </c>
      <c r="G440" s="223">
        <f t="shared" ref="G440:BB440" si="511">IFERROR(G576/G712,0)</f>
        <v>0</v>
      </c>
      <c r="H440" s="109">
        <f t="shared" si="511"/>
        <v>0</v>
      </c>
      <c r="I440" s="109">
        <f t="shared" si="511"/>
        <v>0</v>
      </c>
      <c r="J440" s="224">
        <f t="shared" si="511"/>
        <v>0</v>
      </c>
      <c r="K440" s="223">
        <f t="shared" si="511"/>
        <v>0</v>
      </c>
      <c r="L440" s="109">
        <f t="shared" si="511"/>
        <v>0</v>
      </c>
      <c r="M440" s="109">
        <f t="shared" si="511"/>
        <v>0</v>
      </c>
      <c r="N440" s="224">
        <f t="shared" si="511"/>
        <v>0</v>
      </c>
      <c r="O440" s="223">
        <f t="shared" si="511"/>
        <v>0</v>
      </c>
      <c r="P440" s="109">
        <f t="shared" si="511"/>
        <v>0</v>
      </c>
      <c r="Q440" s="109">
        <f t="shared" si="511"/>
        <v>0</v>
      </c>
      <c r="R440" s="224">
        <f t="shared" si="511"/>
        <v>0</v>
      </c>
      <c r="S440" s="223">
        <f t="shared" si="511"/>
        <v>0</v>
      </c>
      <c r="T440" s="109">
        <f t="shared" si="511"/>
        <v>0</v>
      </c>
      <c r="U440" s="109">
        <f t="shared" si="511"/>
        <v>0</v>
      </c>
      <c r="V440" s="224">
        <f t="shared" si="511"/>
        <v>0</v>
      </c>
      <c r="W440" s="223">
        <f t="shared" si="511"/>
        <v>0</v>
      </c>
      <c r="X440" s="109">
        <f t="shared" si="511"/>
        <v>0</v>
      </c>
      <c r="Y440" s="109">
        <f t="shared" si="511"/>
        <v>0</v>
      </c>
      <c r="Z440" s="224">
        <f t="shared" si="511"/>
        <v>0</v>
      </c>
      <c r="AA440" s="223">
        <f t="shared" si="511"/>
        <v>0</v>
      </c>
      <c r="AB440" s="109">
        <f t="shared" si="511"/>
        <v>0</v>
      </c>
      <c r="AC440" s="109">
        <f t="shared" si="511"/>
        <v>0</v>
      </c>
      <c r="AD440" s="224">
        <f t="shared" si="511"/>
        <v>0</v>
      </c>
      <c r="AE440" s="223">
        <f t="shared" si="511"/>
        <v>0</v>
      </c>
      <c r="AF440" s="109">
        <f t="shared" si="511"/>
        <v>0</v>
      </c>
      <c r="AG440" s="109">
        <f t="shared" si="511"/>
        <v>0</v>
      </c>
      <c r="AH440" s="224">
        <f t="shared" si="511"/>
        <v>0</v>
      </c>
      <c r="AI440" s="223">
        <f t="shared" si="511"/>
        <v>0</v>
      </c>
      <c r="AJ440" s="109">
        <f t="shared" si="511"/>
        <v>0</v>
      </c>
      <c r="AK440" s="109">
        <f t="shared" si="511"/>
        <v>0</v>
      </c>
      <c r="AL440" s="224">
        <f t="shared" si="511"/>
        <v>0</v>
      </c>
      <c r="AM440" s="223">
        <f t="shared" si="511"/>
        <v>0</v>
      </c>
      <c r="AN440" s="109">
        <f t="shared" si="511"/>
        <v>0</v>
      </c>
      <c r="AO440" s="109">
        <f t="shared" si="511"/>
        <v>0</v>
      </c>
      <c r="AP440" s="224">
        <f t="shared" si="511"/>
        <v>0</v>
      </c>
      <c r="AQ440" s="223">
        <f t="shared" si="511"/>
        <v>0</v>
      </c>
      <c r="AR440" s="109">
        <f t="shared" si="511"/>
        <v>0</v>
      </c>
      <c r="AS440" s="109">
        <f t="shared" si="511"/>
        <v>0</v>
      </c>
      <c r="AT440" s="224">
        <f t="shared" si="511"/>
        <v>0</v>
      </c>
      <c r="AU440" s="223">
        <f t="shared" si="511"/>
        <v>0</v>
      </c>
      <c r="AV440" s="109">
        <f t="shared" si="511"/>
        <v>0</v>
      </c>
      <c r="AW440" s="109">
        <f t="shared" si="511"/>
        <v>0</v>
      </c>
      <c r="AX440" s="231">
        <f t="shared" si="511"/>
        <v>0</v>
      </c>
      <c r="AY440" s="331">
        <f t="shared" si="511"/>
        <v>0</v>
      </c>
      <c r="AZ440" s="332">
        <f t="shared" si="511"/>
        <v>0</v>
      </c>
      <c r="BA440" s="332">
        <f t="shared" si="511"/>
        <v>0</v>
      </c>
      <c r="BB440" s="333">
        <f t="shared" si="511"/>
        <v>0</v>
      </c>
    </row>
    <row r="441" spans="2:58" ht="14.1" customHeight="1" outlineLevel="1">
      <c r="B441" s="282" t="s">
        <v>242</v>
      </c>
      <c r="C441" s="223">
        <f t="shared" ref="C441:F441" si="512">IFERROR(C577/C713,0)</f>
        <v>0</v>
      </c>
      <c r="D441" s="109">
        <f t="shared" si="512"/>
        <v>0</v>
      </c>
      <c r="E441" s="109">
        <f t="shared" si="512"/>
        <v>0</v>
      </c>
      <c r="F441" s="224">
        <f t="shared" si="512"/>
        <v>0</v>
      </c>
      <c r="G441" s="223">
        <f t="shared" ref="G441:BB441" si="513">IFERROR(G577/G713,0)</f>
        <v>0</v>
      </c>
      <c r="H441" s="109">
        <f t="shared" si="513"/>
        <v>0</v>
      </c>
      <c r="I441" s="109">
        <f t="shared" si="513"/>
        <v>0</v>
      </c>
      <c r="J441" s="224">
        <f t="shared" si="513"/>
        <v>0</v>
      </c>
      <c r="K441" s="223">
        <f t="shared" si="513"/>
        <v>0</v>
      </c>
      <c r="L441" s="109">
        <f t="shared" si="513"/>
        <v>0</v>
      </c>
      <c r="M441" s="109">
        <f t="shared" si="513"/>
        <v>0</v>
      </c>
      <c r="N441" s="224">
        <f t="shared" si="513"/>
        <v>0</v>
      </c>
      <c r="O441" s="223">
        <f t="shared" si="513"/>
        <v>0</v>
      </c>
      <c r="P441" s="109">
        <f t="shared" si="513"/>
        <v>0</v>
      </c>
      <c r="Q441" s="109">
        <f t="shared" si="513"/>
        <v>0</v>
      </c>
      <c r="R441" s="224">
        <f t="shared" si="513"/>
        <v>0</v>
      </c>
      <c r="S441" s="223">
        <f t="shared" si="513"/>
        <v>0</v>
      </c>
      <c r="T441" s="109">
        <f t="shared" si="513"/>
        <v>0</v>
      </c>
      <c r="U441" s="109">
        <f t="shared" si="513"/>
        <v>0</v>
      </c>
      <c r="V441" s="224">
        <f t="shared" si="513"/>
        <v>0</v>
      </c>
      <c r="W441" s="223">
        <f t="shared" si="513"/>
        <v>0</v>
      </c>
      <c r="X441" s="109">
        <f t="shared" si="513"/>
        <v>0</v>
      </c>
      <c r="Y441" s="109">
        <f t="shared" si="513"/>
        <v>0</v>
      </c>
      <c r="Z441" s="224">
        <f t="shared" si="513"/>
        <v>0</v>
      </c>
      <c r="AA441" s="223">
        <f t="shared" si="513"/>
        <v>0</v>
      </c>
      <c r="AB441" s="109">
        <f t="shared" si="513"/>
        <v>0</v>
      </c>
      <c r="AC441" s="109">
        <f t="shared" si="513"/>
        <v>0</v>
      </c>
      <c r="AD441" s="224">
        <f t="shared" si="513"/>
        <v>0</v>
      </c>
      <c r="AE441" s="223">
        <f t="shared" si="513"/>
        <v>0</v>
      </c>
      <c r="AF441" s="109">
        <f t="shared" si="513"/>
        <v>0</v>
      </c>
      <c r="AG441" s="109">
        <f t="shared" si="513"/>
        <v>0</v>
      </c>
      <c r="AH441" s="224">
        <f t="shared" si="513"/>
        <v>0</v>
      </c>
      <c r="AI441" s="223">
        <f t="shared" si="513"/>
        <v>0</v>
      </c>
      <c r="AJ441" s="109">
        <f t="shared" si="513"/>
        <v>0</v>
      </c>
      <c r="AK441" s="109">
        <f t="shared" si="513"/>
        <v>0</v>
      </c>
      <c r="AL441" s="224">
        <f t="shared" si="513"/>
        <v>0</v>
      </c>
      <c r="AM441" s="223">
        <f t="shared" si="513"/>
        <v>0</v>
      </c>
      <c r="AN441" s="109">
        <f t="shared" si="513"/>
        <v>0</v>
      </c>
      <c r="AO441" s="109">
        <f t="shared" si="513"/>
        <v>0</v>
      </c>
      <c r="AP441" s="224">
        <f t="shared" si="513"/>
        <v>0</v>
      </c>
      <c r="AQ441" s="223">
        <f t="shared" si="513"/>
        <v>0</v>
      </c>
      <c r="AR441" s="109">
        <f t="shared" si="513"/>
        <v>0</v>
      </c>
      <c r="AS441" s="109">
        <f t="shared" si="513"/>
        <v>0</v>
      </c>
      <c r="AT441" s="224">
        <f t="shared" si="513"/>
        <v>0</v>
      </c>
      <c r="AU441" s="223">
        <f t="shared" si="513"/>
        <v>0</v>
      </c>
      <c r="AV441" s="109">
        <f t="shared" si="513"/>
        <v>0</v>
      </c>
      <c r="AW441" s="109">
        <f t="shared" si="513"/>
        <v>0</v>
      </c>
      <c r="AX441" s="231">
        <f t="shared" si="513"/>
        <v>0</v>
      </c>
      <c r="AY441" s="331">
        <f t="shared" si="513"/>
        <v>0</v>
      </c>
      <c r="AZ441" s="332">
        <f t="shared" si="513"/>
        <v>0</v>
      </c>
      <c r="BA441" s="332">
        <f t="shared" si="513"/>
        <v>0</v>
      </c>
      <c r="BB441" s="333">
        <f t="shared" si="513"/>
        <v>0</v>
      </c>
    </row>
    <row r="442" spans="2:58" ht="14.1" customHeight="1" outlineLevel="1">
      <c r="B442" s="282" t="s">
        <v>243</v>
      </c>
      <c r="C442" s="223">
        <f t="shared" ref="C442:F442" si="514">IFERROR(C578/C714,0)</f>
        <v>0</v>
      </c>
      <c r="D442" s="109">
        <f t="shared" si="514"/>
        <v>0</v>
      </c>
      <c r="E442" s="109">
        <f t="shared" si="514"/>
        <v>0</v>
      </c>
      <c r="F442" s="224">
        <f t="shared" si="514"/>
        <v>0</v>
      </c>
      <c r="G442" s="223">
        <f t="shared" ref="G442:BB442" si="515">IFERROR(G578/G714,0)</f>
        <v>0</v>
      </c>
      <c r="H442" s="109">
        <f t="shared" si="515"/>
        <v>0</v>
      </c>
      <c r="I442" s="109">
        <f t="shared" si="515"/>
        <v>0</v>
      </c>
      <c r="J442" s="224">
        <f t="shared" si="515"/>
        <v>0</v>
      </c>
      <c r="K442" s="223">
        <f t="shared" si="515"/>
        <v>0</v>
      </c>
      <c r="L442" s="109">
        <f t="shared" si="515"/>
        <v>0</v>
      </c>
      <c r="M442" s="109">
        <f t="shared" si="515"/>
        <v>0</v>
      </c>
      <c r="N442" s="224">
        <f t="shared" si="515"/>
        <v>0</v>
      </c>
      <c r="O442" s="223">
        <f t="shared" si="515"/>
        <v>0</v>
      </c>
      <c r="P442" s="109">
        <f t="shared" si="515"/>
        <v>0</v>
      </c>
      <c r="Q442" s="109">
        <f t="shared" si="515"/>
        <v>0</v>
      </c>
      <c r="R442" s="224">
        <f t="shared" si="515"/>
        <v>0</v>
      </c>
      <c r="S442" s="223">
        <f t="shared" si="515"/>
        <v>0</v>
      </c>
      <c r="T442" s="109">
        <f t="shared" si="515"/>
        <v>0</v>
      </c>
      <c r="U442" s="109">
        <f t="shared" si="515"/>
        <v>0</v>
      </c>
      <c r="V442" s="224">
        <f t="shared" si="515"/>
        <v>0</v>
      </c>
      <c r="W442" s="223">
        <f t="shared" si="515"/>
        <v>0</v>
      </c>
      <c r="X442" s="109">
        <f t="shared" si="515"/>
        <v>0</v>
      </c>
      <c r="Y442" s="109">
        <f t="shared" si="515"/>
        <v>0</v>
      </c>
      <c r="Z442" s="224">
        <f t="shared" si="515"/>
        <v>0</v>
      </c>
      <c r="AA442" s="223">
        <f t="shared" si="515"/>
        <v>0</v>
      </c>
      <c r="AB442" s="109">
        <f t="shared" si="515"/>
        <v>0</v>
      </c>
      <c r="AC442" s="109">
        <f t="shared" si="515"/>
        <v>0</v>
      </c>
      <c r="AD442" s="224">
        <f t="shared" si="515"/>
        <v>0</v>
      </c>
      <c r="AE442" s="223">
        <f t="shared" si="515"/>
        <v>0</v>
      </c>
      <c r="AF442" s="109">
        <f t="shared" si="515"/>
        <v>0</v>
      </c>
      <c r="AG442" s="109">
        <f t="shared" si="515"/>
        <v>0</v>
      </c>
      <c r="AH442" s="224">
        <f t="shared" si="515"/>
        <v>0</v>
      </c>
      <c r="AI442" s="223">
        <f t="shared" si="515"/>
        <v>0</v>
      </c>
      <c r="AJ442" s="109">
        <f t="shared" si="515"/>
        <v>0</v>
      </c>
      <c r="AK442" s="109">
        <f t="shared" si="515"/>
        <v>0</v>
      </c>
      <c r="AL442" s="224">
        <f t="shared" si="515"/>
        <v>0</v>
      </c>
      <c r="AM442" s="223">
        <f t="shared" si="515"/>
        <v>0</v>
      </c>
      <c r="AN442" s="109">
        <f t="shared" si="515"/>
        <v>0</v>
      </c>
      <c r="AO442" s="109">
        <f t="shared" si="515"/>
        <v>0</v>
      </c>
      <c r="AP442" s="224">
        <f t="shared" si="515"/>
        <v>0</v>
      </c>
      <c r="AQ442" s="223">
        <f t="shared" si="515"/>
        <v>0</v>
      </c>
      <c r="AR442" s="109">
        <f t="shared" si="515"/>
        <v>0</v>
      </c>
      <c r="AS442" s="109">
        <f t="shared" si="515"/>
        <v>0</v>
      </c>
      <c r="AT442" s="224">
        <f t="shared" si="515"/>
        <v>0</v>
      </c>
      <c r="AU442" s="223">
        <f t="shared" si="515"/>
        <v>0</v>
      </c>
      <c r="AV442" s="109">
        <f t="shared" si="515"/>
        <v>0</v>
      </c>
      <c r="AW442" s="109">
        <f t="shared" si="515"/>
        <v>0</v>
      </c>
      <c r="AX442" s="231">
        <f t="shared" si="515"/>
        <v>0</v>
      </c>
      <c r="AY442" s="331">
        <f t="shared" si="515"/>
        <v>0</v>
      </c>
      <c r="AZ442" s="332">
        <f t="shared" si="515"/>
        <v>0</v>
      </c>
      <c r="BA442" s="332">
        <f t="shared" si="515"/>
        <v>0</v>
      </c>
      <c r="BB442" s="333">
        <f t="shared" si="515"/>
        <v>0</v>
      </c>
      <c r="BC442" s="76"/>
      <c r="BD442" s="76"/>
      <c r="BE442" s="76"/>
      <c r="BF442" s="76"/>
    </row>
    <row r="443" spans="2:58" s="76" customFormat="1" ht="14.1" customHeight="1" outlineLevel="1">
      <c r="B443" s="281" t="s">
        <v>93</v>
      </c>
      <c r="C443" s="401">
        <f t="shared" ref="C443:F443" si="516">IFERROR(C579/C715,0)</f>
        <v>0</v>
      </c>
      <c r="D443" s="402">
        <f t="shared" si="516"/>
        <v>0</v>
      </c>
      <c r="E443" s="402">
        <f t="shared" si="516"/>
        <v>0</v>
      </c>
      <c r="F443" s="403">
        <f t="shared" si="516"/>
        <v>0</v>
      </c>
      <c r="G443" s="401">
        <f t="shared" ref="G443:BB443" si="517">IFERROR(G579/G715,0)</f>
        <v>0</v>
      </c>
      <c r="H443" s="402">
        <f t="shared" si="517"/>
        <v>0</v>
      </c>
      <c r="I443" s="402">
        <f t="shared" si="517"/>
        <v>0</v>
      </c>
      <c r="J443" s="403">
        <f t="shared" si="517"/>
        <v>0</v>
      </c>
      <c r="K443" s="401">
        <f t="shared" si="517"/>
        <v>0</v>
      </c>
      <c r="L443" s="402">
        <f t="shared" si="517"/>
        <v>0</v>
      </c>
      <c r="M443" s="402">
        <f t="shared" si="517"/>
        <v>0</v>
      </c>
      <c r="N443" s="403">
        <f t="shared" si="517"/>
        <v>0</v>
      </c>
      <c r="O443" s="401">
        <f t="shared" si="517"/>
        <v>0</v>
      </c>
      <c r="P443" s="402">
        <f t="shared" si="517"/>
        <v>0</v>
      </c>
      <c r="Q443" s="402">
        <f t="shared" si="517"/>
        <v>0</v>
      </c>
      <c r="R443" s="403">
        <f t="shared" si="517"/>
        <v>0</v>
      </c>
      <c r="S443" s="401">
        <f t="shared" si="517"/>
        <v>0</v>
      </c>
      <c r="T443" s="402">
        <f t="shared" si="517"/>
        <v>0</v>
      </c>
      <c r="U443" s="402">
        <f t="shared" si="517"/>
        <v>0</v>
      </c>
      <c r="V443" s="403">
        <f t="shared" si="517"/>
        <v>0</v>
      </c>
      <c r="W443" s="401">
        <f t="shared" si="517"/>
        <v>0</v>
      </c>
      <c r="X443" s="402">
        <f t="shared" si="517"/>
        <v>0</v>
      </c>
      <c r="Y443" s="402">
        <f t="shared" si="517"/>
        <v>0</v>
      </c>
      <c r="Z443" s="403">
        <f t="shared" si="517"/>
        <v>0</v>
      </c>
      <c r="AA443" s="401">
        <f t="shared" si="517"/>
        <v>0</v>
      </c>
      <c r="AB443" s="402">
        <f t="shared" si="517"/>
        <v>0</v>
      </c>
      <c r="AC443" s="402">
        <f t="shared" si="517"/>
        <v>0</v>
      </c>
      <c r="AD443" s="403">
        <f t="shared" si="517"/>
        <v>0</v>
      </c>
      <c r="AE443" s="401">
        <f t="shared" si="517"/>
        <v>0</v>
      </c>
      <c r="AF443" s="402">
        <f t="shared" si="517"/>
        <v>0</v>
      </c>
      <c r="AG443" s="402">
        <f t="shared" si="517"/>
        <v>0</v>
      </c>
      <c r="AH443" s="403">
        <f t="shared" si="517"/>
        <v>0</v>
      </c>
      <c r="AI443" s="401">
        <f t="shared" si="517"/>
        <v>0</v>
      </c>
      <c r="AJ443" s="402">
        <f t="shared" si="517"/>
        <v>0</v>
      </c>
      <c r="AK443" s="402">
        <f t="shared" si="517"/>
        <v>0</v>
      </c>
      <c r="AL443" s="403">
        <f t="shared" si="517"/>
        <v>0</v>
      </c>
      <c r="AM443" s="401">
        <f t="shared" si="517"/>
        <v>0</v>
      </c>
      <c r="AN443" s="402">
        <f t="shared" si="517"/>
        <v>0</v>
      </c>
      <c r="AO443" s="402">
        <f t="shared" si="517"/>
        <v>0</v>
      </c>
      <c r="AP443" s="403">
        <f t="shared" si="517"/>
        <v>0</v>
      </c>
      <c r="AQ443" s="401">
        <f t="shared" si="517"/>
        <v>0</v>
      </c>
      <c r="AR443" s="402">
        <f t="shared" si="517"/>
        <v>0</v>
      </c>
      <c r="AS443" s="402">
        <f t="shared" si="517"/>
        <v>0</v>
      </c>
      <c r="AT443" s="403">
        <f t="shared" si="517"/>
        <v>0</v>
      </c>
      <c r="AU443" s="401">
        <f t="shared" si="517"/>
        <v>0</v>
      </c>
      <c r="AV443" s="402">
        <f t="shared" si="517"/>
        <v>0</v>
      </c>
      <c r="AW443" s="402">
        <f t="shared" si="517"/>
        <v>0</v>
      </c>
      <c r="AX443" s="404">
        <f t="shared" si="517"/>
        <v>0</v>
      </c>
      <c r="AY443" s="322">
        <f t="shared" si="517"/>
        <v>0</v>
      </c>
      <c r="AZ443" s="323">
        <f t="shared" si="517"/>
        <v>0</v>
      </c>
      <c r="BA443" s="323">
        <f t="shared" si="517"/>
        <v>0</v>
      </c>
      <c r="BB443" s="324">
        <f t="shared" si="517"/>
        <v>0</v>
      </c>
      <c r="BC443" s="56"/>
      <c r="BD443" s="56"/>
      <c r="BE443" s="56"/>
      <c r="BF443" s="56"/>
    </row>
    <row r="444" spans="2:58" ht="14.1" customHeight="1" outlineLevel="1">
      <c r="B444" s="282" t="s">
        <v>145</v>
      </c>
      <c r="C444" s="223">
        <f t="shared" ref="C444:F444" si="518">IFERROR(C580/C716,0)</f>
        <v>0</v>
      </c>
      <c r="D444" s="109">
        <f t="shared" si="518"/>
        <v>0</v>
      </c>
      <c r="E444" s="109">
        <f t="shared" si="518"/>
        <v>0</v>
      </c>
      <c r="F444" s="224">
        <f t="shared" si="518"/>
        <v>0</v>
      </c>
      <c r="G444" s="223">
        <f t="shared" ref="G444:BB444" si="519">IFERROR(G580/G716,0)</f>
        <v>0</v>
      </c>
      <c r="H444" s="109">
        <f t="shared" si="519"/>
        <v>0</v>
      </c>
      <c r="I444" s="109">
        <f t="shared" si="519"/>
        <v>0</v>
      </c>
      <c r="J444" s="224">
        <f t="shared" si="519"/>
        <v>0</v>
      </c>
      <c r="K444" s="223">
        <f t="shared" si="519"/>
        <v>0</v>
      </c>
      <c r="L444" s="109">
        <f t="shared" si="519"/>
        <v>0</v>
      </c>
      <c r="M444" s="109">
        <f t="shared" si="519"/>
        <v>0</v>
      </c>
      <c r="N444" s="224">
        <f t="shared" si="519"/>
        <v>0</v>
      </c>
      <c r="O444" s="223">
        <f t="shared" si="519"/>
        <v>0</v>
      </c>
      <c r="P444" s="109">
        <f t="shared" si="519"/>
        <v>0</v>
      </c>
      <c r="Q444" s="109">
        <f t="shared" si="519"/>
        <v>0</v>
      </c>
      <c r="R444" s="224">
        <f t="shared" si="519"/>
        <v>0</v>
      </c>
      <c r="S444" s="223">
        <f t="shared" si="519"/>
        <v>0</v>
      </c>
      <c r="T444" s="109">
        <f t="shared" si="519"/>
        <v>0</v>
      </c>
      <c r="U444" s="109">
        <f t="shared" si="519"/>
        <v>0</v>
      </c>
      <c r="V444" s="224">
        <f t="shared" si="519"/>
        <v>0</v>
      </c>
      <c r="W444" s="223">
        <f t="shared" si="519"/>
        <v>0</v>
      </c>
      <c r="X444" s="109">
        <f t="shared" si="519"/>
        <v>0</v>
      </c>
      <c r="Y444" s="109">
        <f t="shared" si="519"/>
        <v>0</v>
      </c>
      <c r="Z444" s="224">
        <f t="shared" si="519"/>
        <v>0</v>
      </c>
      <c r="AA444" s="223">
        <f t="shared" si="519"/>
        <v>0</v>
      </c>
      <c r="AB444" s="109">
        <f t="shared" si="519"/>
        <v>0</v>
      </c>
      <c r="AC444" s="109">
        <f t="shared" si="519"/>
        <v>0</v>
      </c>
      <c r="AD444" s="224">
        <f t="shared" si="519"/>
        <v>0</v>
      </c>
      <c r="AE444" s="223">
        <f t="shared" si="519"/>
        <v>0</v>
      </c>
      <c r="AF444" s="109">
        <f t="shared" si="519"/>
        <v>0</v>
      </c>
      <c r="AG444" s="109">
        <f t="shared" si="519"/>
        <v>0</v>
      </c>
      <c r="AH444" s="224">
        <f t="shared" si="519"/>
        <v>0</v>
      </c>
      <c r="AI444" s="223">
        <f t="shared" si="519"/>
        <v>0</v>
      </c>
      <c r="AJ444" s="109">
        <f t="shared" si="519"/>
        <v>0</v>
      </c>
      <c r="AK444" s="109">
        <f t="shared" si="519"/>
        <v>0</v>
      </c>
      <c r="AL444" s="224">
        <f t="shared" si="519"/>
        <v>0</v>
      </c>
      <c r="AM444" s="223">
        <f t="shared" si="519"/>
        <v>0</v>
      </c>
      <c r="AN444" s="109">
        <f t="shared" si="519"/>
        <v>0</v>
      </c>
      <c r="AO444" s="109">
        <f t="shared" si="519"/>
        <v>0</v>
      </c>
      <c r="AP444" s="224">
        <f t="shared" si="519"/>
        <v>0</v>
      </c>
      <c r="AQ444" s="223">
        <f t="shared" si="519"/>
        <v>0</v>
      </c>
      <c r="AR444" s="109">
        <f t="shared" si="519"/>
        <v>0</v>
      </c>
      <c r="AS444" s="109">
        <f t="shared" si="519"/>
        <v>0</v>
      </c>
      <c r="AT444" s="224">
        <f t="shared" si="519"/>
        <v>0</v>
      </c>
      <c r="AU444" s="223">
        <f t="shared" si="519"/>
        <v>0</v>
      </c>
      <c r="AV444" s="109">
        <f t="shared" si="519"/>
        <v>0</v>
      </c>
      <c r="AW444" s="109">
        <f t="shared" si="519"/>
        <v>0</v>
      </c>
      <c r="AX444" s="231">
        <f t="shared" si="519"/>
        <v>0</v>
      </c>
      <c r="AY444" s="331">
        <f t="shared" si="519"/>
        <v>0</v>
      </c>
      <c r="AZ444" s="332">
        <f t="shared" si="519"/>
        <v>0</v>
      </c>
      <c r="BA444" s="332">
        <f t="shared" si="519"/>
        <v>0</v>
      </c>
      <c r="BB444" s="333">
        <f t="shared" si="519"/>
        <v>0</v>
      </c>
    </row>
    <row r="445" spans="2:58" ht="14.1" customHeight="1" outlineLevel="1">
      <c r="B445" s="282" t="s">
        <v>162</v>
      </c>
      <c r="C445" s="223">
        <f t="shared" ref="C445:F445" si="520">IFERROR(C581/C717,0)</f>
        <v>0</v>
      </c>
      <c r="D445" s="109">
        <f t="shared" si="520"/>
        <v>0</v>
      </c>
      <c r="E445" s="109">
        <f t="shared" si="520"/>
        <v>0</v>
      </c>
      <c r="F445" s="224">
        <f t="shared" si="520"/>
        <v>0</v>
      </c>
      <c r="G445" s="223">
        <f t="shared" ref="G445:BB445" si="521">IFERROR(G581/G717,0)</f>
        <v>0</v>
      </c>
      <c r="H445" s="109">
        <f t="shared" si="521"/>
        <v>0</v>
      </c>
      <c r="I445" s="109">
        <f t="shared" si="521"/>
        <v>0</v>
      </c>
      <c r="J445" s="224">
        <f t="shared" si="521"/>
        <v>0</v>
      </c>
      <c r="K445" s="223">
        <f t="shared" si="521"/>
        <v>0</v>
      </c>
      <c r="L445" s="109">
        <f t="shared" si="521"/>
        <v>0</v>
      </c>
      <c r="M445" s="109">
        <f t="shared" si="521"/>
        <v>0</v>
      </c>
      <c r="N445" s="224">
        <f t="shared" si="521"/>
        <v>0</v>
      </c>
      <c r="O445" s="223">
        <f t="shared" si="521"/>
        <v>0</v>
      </c>
      <c r="P445" s="109">
        <f t="shared" si="521"/>
        <v>0</v>
      </c>
      <c r="Q445" s="109">
        <f t="shared" si="521"/>
        <v>0</v>
      </c>
      <c r="R445" s="224">
        <f t="shared" si="521"/>
        <v>0</v>
      </c>
      <c r="S445" s="223">
        <f t="shared" si="521"/>
        <v>0</v>
      </c>
      <c r="T445" s="109">
        <f t="shared" si="521"/>
        <v>0</v>
      </c>
      <c r="U445" s="109">
        <f t="shared" si="521"/>
        <v>0</v>
      </c>
      <c r="V445" s="224">
        <f t="shared" si="521"/>
        <v>0</v>
      </c>
      <c r="W445" s="223">
        <f t="shared" si="521"/>
        <v>0</v>
      </c>
      <c r="X445" s="109">
        <f t="shared" si="521"/>
        <v>0</v>
      </c>
      <c r="Y445" s="109">
        <f t="shared" si="521"/>
        <v>0</v>
      </c>
      <c r="Z445" s="224">
        <f t="shared" si="521"/>
        <v>0</v>
      </c>
      <c r="AA445" s="223">
        <f t="shared" si="521"/>
        <v>0</v>
      </c>
      <c r="AB445" s="109">
        <f t="shared" si="521"/>
        <v>0</v>
      </c>
      <c r="AC445" s="109">
        <f t="shared" si="521"/>
        <v>0</v>
      </c>
      <c r="AD445" s="224">
        <f t="shared" si="521"/>
        <v>0</v>
      </c>
      <c r="AE445" s="223">
        <f t="shared" si="521"/>
        <v>0</v>
      </c>
      <c r="AF445" s="109">
        <f t="shared" si="521"/>
        <v>0</v>
      </c>
      <c r="AG445" s="109">
        <f t="shared" si="521"/>
        <v>0</v>
      </c>
      <c r="AH445" s="224">
        <f t="shared" si="521"/>
        <v>0</v>
      </c>
      <c r="AI445" s="223">
        <f t="shared" si="521"/>
        <v>0</v>
      </c>
      <c r="AJ445" s="109">
        <f t="shared" si="521"/>
        <v>0</v>
      </c>
      <c r="AK445" s="109">
        <f t="shared" si="521"/>
        <v>0</v>
      </c>
      <c r="AL445" s="224">
        <f t="shared" si="521"/>
        <v>0</v>
      </c>
      <c r="AM445" s="223">
        <f t="shared" si="521"/>
        <v>0</v>
      </c>
      <c r="AN445" s="109">
        <f t="shared" si="521"/>
        <v>0</v>
      </c>
      <c r="AO445" s="109">
        <f t="shared" si="521"/>
        <v>0</v>
      </c>
      <c r="AP445" s="224">
        <f t="shared" si="521"/>
        <v>0</v>
      </c>
      <c r="AQ445" s="223">
        <f t="shared" si="521"/>
        <v>0</v>
      </c>
      <c r="AR445" s="109">
        <f t="shared" si="521"/>
        <v>0</v>
      </c>
      <c r="AS445" s="109">
        <f t="shared" si="521"/>
        <v>0</v>
      </c>
      <c r="AT445" s="224">
        <f t="shared" si="521"/>
        <v>0</v>
      </c>
      <c r="AU445" s="223">
        <f t="shared" si="521"/>
        <v>0</v>
      </c>
      <c r="AV445" s="109">
        <f t="shared" si="521"/>
        <v>0</v>
      </c>
      <c r="AW445" s="109">
        <f t="shared" si="521"/>
        <v>0</v>
      </c>
      <c r="AX445" s="231">
        <f t="shared" si="521"/>
        <v>0</v>
      </c>
      <c r="AY445" s="331">
        <f t="shared" si="521"/>
        <v>0</v>
      </c>
      <c r="AZ445" s="332">
        <f t="shared" si="521"/>
        <v>0</v>
      </c>
      <c r="BA445" s="332">
        <f t="shared" si="521"/>
        <v>0</v>
      </c>
      <c r="BB445" s="333">
        <f t="shared" si="521"/>
        <v>0</v>
      </c>
    </row>
    <row r="446" spans="2:58" ht="14.1" customHeight="1" outlineLevel="1">
      <c r="B446" s="282" t="s">
        <v>138</v>
      </c>
      <c r="C446" s="223">
        <f t="shared" ref="C446:F446" si="522">IFERROR(C582/C718,0)</f>
        <v>0</v>
      </c>
      <c r="D446" s="109">
        <f t="shared" si="522"/>
        <v>0</v>
      </c>
      <c r="E446" s="109">
        <f t="shared" si="522"/>
        <v>0</v>
      </c>
      <c r="F446" s="224">
        <f t="shared" si="522"/>
        <v>0</v>
      </c>
      <c r="G446" s="223">
        <f t="shared" ref="G446:BB446" si="523">IFERROR(G582/G718,0)</f>
        <v>0</v>
      </c>
      <c r="H446" s="109">
        <f t="shared" si="523"/>
        <v>0</v>
      </c>
      <c r="I446" s="109">
        <f t="shared" si="523"/>
        <v>0</v>
      </c>
      <c r="J446" s="224">
        <f t="shared" si="523"/>
        <v>0</v>
      </c>
      <c r="K446" s="223">
        <f t="shared" si="523"/>
        <v>0</v>
      </c>
      <c r="L446" s="109">
        <f t="shared" si="523"/>
        <v>0</v>
      </c>
      <c r="M446" s="109">
        <f t="shared" si="523"/>
        <v>0</v>
      </c>
      <c r="N446" s="224">
        <f t="shared" si="523"/>
        <v>0</v>
      </c>
      <c r="O446" s="223">
        <f t="shared" si="523"/>
        <v>0</v>
      </c>
      <c r="P446" s="109">
        <f t="shared" si="523"/>
        <v>0</v>
      </c>
      <c r="Q446" s="109">
        <f t="shared" si="523"/>
        <v>0</v>
      </c>
      <c r="R446" s="224">
        <f t="shared" si="523"/>
        <v>0</v>
      </c>
      <c r="S446" s="223">
        <f t="shared" si="523"/>
        <v>0</v>
      </c>
      <c r="T446" s="109">
        <f t="shared" si="523"/>
        <v>0</v>
      </c>
      <c r="U446" s="109">
        <f t="shared" si="523"/>
        <v>0</v>
      </c>
      <c r="V446" s="224">
        <f t="shared" si="523"/>
        <v>0</v>
      </c>
      <c r="W446" s="223">
        <f t="shared" si="523"/>
        <v>0</v>
      </c>
      <c r="X446" s="109">
        <f t="shared" si="523"/>
        <v>0</v>
      </c>
      <c r="Y446" s="109">
        <f t="shared" si="523"/>
        <v>0</v>
      </c>
      <c r="Z446" s="224">
        <f t="shared" si="523"/>
        <v>0</v>
      </c>
      <c r="AA446" s="223">
        <f t="shared" si="523"/>
        <v>0</v>
      </c>
      <c r="AB446" s="109">
        <f t="shared" si="523"/>
        <v>0</v>
      </c>
      <c r="AC446" s="109">
        <f t="shared" si="523"/>
        <v>0</v>
      </c>
      <c r="AD446" s="224">
        <f t="shared" si="523"/>
        <v>0</v>
      </c>
      <c r="AE446" s="223">
        <f t="shared" si="523"/>
        <v>0</v>
      </c>
      <c r="AF446" s="109">
        <f t="shared" si="523"/>
        <v>0</v>
      </c>
      <c r="AG446" s="109">
        <f t="shared" si="523"/>
        <v>0</v>
      </c>
      <c r="AH446" s="224">
        <f t="shared" si="523"/>
        <v>0</v>
      </c>
      <c r="AI446" s="223">
        <f t="shared" si="523"/>
        <v>0</v>
      </c>
      <c r="AJ446" s="109">
        <f t="shared" si="523"/>
        <v>0</v>
      </c>
      <c r="AK446" s="109">
        <f t="shared" si="523"/>
        <v>0</v>
      </c>
      <c r="AL446" s="224">
        <f t="shared" si="523"/>
        <v>0</v>
      </c>
      <c r="AM446" s="223">
        <f t="shared" si="523"/>
        <v>0</v>
      </c>
      <c r="AN446" s="109">
        <f t="shared" si="523"/>
        <v>0</v>
      </c>
      <c r="AO446" s="109">
        <f t="shared" si="523"/>
        <v>0</v>
      </c>
      <c r="AP446" s="224">
        <f t="shared" si="523"/>
        <v>0</v>
      </c>
      <c r="AQ446" s="223">
        <f t="shared" si="523"/>
        <v>0</v>
      </c>
      <c r="AR446" s="109">
        <f t="shared" si="523"/>
        <v>0</v>
      </c>
      <c r="AS446" s="109">
        <f t="shared" si="523"/>
        <v>0</v>
      </c>
      <c r="AT446" s="224">
        <f t="shared" si="523"/>
        <v>0</v>
      </c>
      <c r="AU446" s="223">
        <f t="shared" si="523"/>
        <v>0</v>
      </c>
      <c r="AV446" s="109">
        <f t="shared" si="523"/>
        <v>0</v>
      </c>
      <c r="AW446" s="109">
        <f t="shared" si="523"/>
        <v>0</v>
      </c>
      <c r="AX446" s="231">
        <f t="shared" si="523"/>
        <v>0</v>
      </c>
      <c r="AY446" s="331">
        <f t="shared" si="523"/>
        <v>0</v>
      </c>
      <c r="AZ446" s="332">
        <f t="shared" si="523"/>
        <v>0</v>
      </c>
      <c r="BA446" s="332">
        <f t="shared" si="523"/>
        <v>0</v>
      </c>
      <c r="BB446" s="333">
        <f t="shared" si="523"/>
        <v>0</v>
      </c>
    </row>
    <row r="447" spans="2:58" ht="14.1" customHeight="1" outlineLevel="1">
      <c r="B447" s="282" t="s">
        <v>143</v>
      </c>
      <c r="C447" s="223">
        <f t="shared" ref="C447:F447" si="524">IFERROR(C583/C719,0)</f>
        <v>0</v>
      </c>
      <c r="D447" s="109">
        <f t="shared" si="524"/>
        <v>0</v>
      </c>
      <c r="E447" s="109">
        <f t="shared" si="524"/>
        <v>0</v>
      </c>
      <c r="F447" s="224">
        <f t="shared" si="524"/>
        <v>0</v>
      </c>
      <c r="G447" s="223">
        <f t="shared" ref="G447:BB447" si="525">IFERROR(G583/G719,0)</f>
        <v>0</v>
      </c>
      <c r="H447" s="109">
        <f t="shared" si="525"/>
        <v>0</v>
      </c>
      <c r="I447" s="109">
        <f t="shared" si="525"/>
        <v>0</v>
      </c>
      <c r="J447" s="224">
        <f t="shared" si="525"/>
        <v>0</v>
      </c>
      <c r="K447" s="223">
        <f t="shared" si="525"/>
        <v>0</v>
      </c>
      <c r="L447" s="109">
        <f t="shared" si="525"/>
        <v>0</v>
      </c>
      <c r="M447" s="109">
        <f t="shared" si="525"/>
        <v>0</v>
      </c>
      <c r="N447" s="224">
        <f t="shared" si="525"/>
        <v>0</v>
      </c>
      <c r="O447" s="223">
        <f t="shared" si="525"/>
        <v>0</v>
      </c>
      <c r="P447" s="109">
        <f t="shared" si="525"/>
        <v>0</v>
      </c>
      <c r="Q447" s="109">
        <f t="shared" si="525"/>
        <v>0</v>
      </c>
      <c r="R447" s="224">
        <f t="shared" si="525"/>
        <v>0</v>
      </c>
      <c r="S447" s="223">
        <f t="shared" si="525"/>
        <v>0</v>
      </c>
      <c r="T447" s="109">
        <f t="shared" si="525"/>
        <v>0</v>
      </c>
      <c r="U447" s="109">
        <f t="shared" si="525"/>
        <v>0</v>
      </c>
      <c r="V447" s="224">
        <f t="shared" si="525"/>
        <v>0</v>
      </c>
      <c r="W447" s="223">
        <f t="shared" si="525"/>
        <v>0</v>
      </c>
      <c r="X447" s="109">
        <f t="shared" si="525"/>
        <v>0</v>
      </c>
      <c r="Y447" s="109">
        <f t="shared" si="525"/>
        <v>0</v>
      </c>
      <c r="Z447" s="224">
        <f t="shared" si="525"/>
        <v>0</v>
      </c>
      <c r="AA447" s="223">
        <f t="shared" si="525"/>
        <v>0</v>
      </c>
      <c r="AB447" s="109">
        <f t="shared" si="525"/>
        <v>0</v>
      </c>
      <c r="AC447" s="109">
        <f t="shared" si="525"/>
        <v>0</v>
      </c>
      <c r="AD447" s="224">
        <f t="shared" si="525"/>
        <v>0</v>
      </c>
      <c r="AE447" s="223">
        <f t="shared" si="525"/>
        <v>0</v>
      </c>
      <c r="AF447" s="109">
        <f t="shared" si="525"/>
        <v>0</v>
      </c>
      <c r="AG447" s="109">
        <f t="shared" si="525"/>
        <v>0</v>
      </c>
      <c r="AH447" s="224">
        <f t="shared" si="525"/>
        <v>0</v>
      </c>
      <c r="AI447" s="223">
        <f t="shared" si="525"/>
        <v>0</v>
      </c>
      <c r="AJ447" s="109">
        <f t="shared" si="525"/>
        <v>0</v>
      </c>
      <c r="AK447" s="109">
        <f t="shared" si="525"/>
        <v>0</v>
      </c>
      <c r="AL447" s="224">
        <f t="shared" si="525"/>
        <v>0</v>
      </c>
      <c r="AM447" s="223">
        <f t="shared" si="525"/>
        <v>0</v>
      </c>
      <c r="AN447" s="109">
        <f t="shared" si="525"/>
        <v>0</v>
      </c>
      <c r="AO447" s="109">
        <f t="shared" si="525"/>
        <v>0</v>
      </c>
      <c r="AP447" s="224">
        <f t="shared" si="525"/>
        <v>0</v>
      </c>
      <c r="AQ447" s="223">
        <f t="shared" si="525"/>
        <v>0</v>
      </c>
      <c r="AR447" s="109">
        <f t="shared" si="525"/>
        <v>0</v>
      </c>
      <c r="AS447" s="109">
        <f t="shared" si="525"/>
        <v>0</v>
      </c>
      <c r="AT447" s="224">
        <f t="shared" si="525"/>
        <v>0</v>
      </c>
      <c r="AU447" s="223">
        <f t="shared" si="525"/>
        <v>0</v>
      </c>
      <c r="AV447" s="109">
        <f t="shared" si="525"/>
        <v>0</v>
      </c>
      <c r="AW447" s="109">
        <f t="shared" si="525"/>
        <v>0</v>
      </c>
      <c r="AX447" s="231">
        <f t="shared" si="525"/>
        <v>0</v>
      </c>
      <c r="AY447" s="331">
        <f t="shared" si="525"/>
        <v>0</v>
      </c>
      <c r="AZ447" s="332">
        <f t="shared" si="525"/>
        <v>0</v>
      </c>
      <c r="BA447" s="332">
        <f t="shared" si="525"/>
        <v>0</v>
      </c>
      <c r="BB447" s="333">
        <f t="shared" si="525"/>
        <v>0</v>
      </c>
      <c r="BC447" s="122"/>
      <c r="BD447" s="122"/>
      <c r="BE447" s="122"/>
      <c r="BF447" s="122"/>
    </row>
    <row r="448" spans="2:58" s="122" customFormat="1">
      <c r="B448" s="280" t="s">
        <v>92</v>
      </c>
      <c r="C448" s="217">
        <f t="shared" ref="C448:F448" si="526">IFERROR(C584/C720,0)</f>
        <v>0</v>
      </c>
      <c r="D448" s="121">
        <f t="shared" si="526"/>
        <v>0</v>
      </c>
      <c r="E448" s="121">
        <f t="shared" si="526"/>
        <v>0</v>
      </c>
      <c r="F448" s="218">
        <f t="shared" si="526"/>
        <v>0</v>
      </c>
      <c r="G448" s="217">
        <f t="shared" ref="G448:BB448" si="527">IFERROR(G584/G720,0)</f>
        <v>0</v>
      </c>
      <c r="H448" s="121">
        <f t="shared" si="527"/>
        <v>0</v>
      </c>
      <c r="I448" s="121">
        <f t="shared" si="527"/>
        <v>0</v>
      </c>
      <c r="J448" s="218">
        <f t="shared" si="527"/>
        <v>0</v>
      </c>
      <c r="K448" s="217">
        <f t="shared" si="527"/>
        <v>0</v>
      </c>
      <c r="L448" s="121">
        <f t="shared" si="527"/>
        <v>0</v>
      </c>
      <c r="M448" s="121">
        <f t="shared" si="527"/>
        <v>0</v>
      </c>
      <c r="N448" s="218">
        <f t="shared" si="527"/>
        <v>0</v>
      </c>
      <c r="O448" s="217">
        <f t="shared" si="527"/>
        <v>0</v>
      </c>
      <c r="P448" s="121">
        <f t="shared" si="527"/>
        <v>0</v>
      </c>
      <c r="Q448" s="121">
        <f t="shared" si="527"/>
        <v>0</v>
      </c>
      <c r="R448" s="218">
        <f t="shared" si="527"/>
        <v>0</v>
      </c>
      <c r="S448" s="217">
        <f t="shared" si="527"/>
        <v>0</v>
      </c>
      <c r="T448" s="121">
        <f t="shared" si="527"/>
        <v>0</v>
      </c>
      <c r="U448" s="121">
        <f t="shared" si="527"/>
        <v>0</v>
      </c>
      <c r="V448" s="218">
        <f t="shared" si="527"/>
        <v>0</v>
      </c>
      <c r="W448" s="217">
        <f t="shared" si="527"/>
        <v>0</v>
      </c>
      <c r="X448" s="121">
        <f t="shared" si="527"/>
        <v>0</v>
      </c>
      <c r="Y448" s="121">
        <f t="shared" si="527"/>
        <v>0</v>
      </c>
      <c r="Z448" s="218">
        <f t="shared" si="527"/>
        <v>0</v>
      </c>
      <c r="AA448" s="217">
        <f t="shared" si="527"/>
        <v>0</v>
      </c>
      <c r="AB448" s="121">
        <f t="shared" si="527"/>
        <v>0</v>
      </c>
      <c r="AC448" s="121">
        <f t="shared" si="527"/>
        <v>0</v>
      </c>
      <c r="AD448" s="218">
        <f t="shared" si="527"/>
        <v>0</v>
      </c>
      <c r="AE448" s="217">
        <f t="shared" si="527"/>
        <v>0</v>
      </c>
      <c r="AF448" s="121">
        <f t="shared" si="527"/>
        <v>0</v>
      </c>
      <c r="AG448" s="121">
        <f t="shared" si="527"/>
        <v>0</v>
      </c>
      <c r="AH448" s="218">
        <f t="shared" si="527"/>
        <v>0</v>
      </c>
      <c r="AI448" s="217">
        <f t="shared" si="527"/>
        <v>0</v>
      </c>
      <c r="AJ448" s="121">
        <f t="shared" si="527"/>
        <v>0</v>
      </c>
      <c r="AK448" s="121">
        <f t="shared" si="527"/>
        <v>0</v>
      </c>
      <c r="AL448" s="218">
        <f t="shared" si="527"/>
        <v>0</v>
      </c>
      <c r="AM448" s="217">
        <f t="shared" si="527"/>
        <v>0</v>
      </c>
      <c r="AN448" s="121">
        <f t="shared" si="527"/>
        <v>0</v>
      </c>
      <c r="AO448" s="121">
        <f t="shared" si="527"/>
        <v>0</v>
      </c>
      <c r="AP448" s="218">
        <f t="shared" si="527"/>
        <v>0</v>
      </c>
      <c r="AQ448" s="217">
        <f t="shared" si="527"/>
        <v>0</v>
      </c>
      <c r="AR448" s="121">
        <f t="shared" si="527"/>
        <v>0</v>
      </c>
      <c r="AS448" s="121">
        <f t="shared" si="527"/>
        <v>0</v>
      </c>
      <c r="AT448" s="218">
        <f t="shared" si="527"/>
        <v>0</v>
      </c>
      <c r="AU448" s="217">
        <f t="shared" si="527"/>
        <v>0</v>
      </c>
      <c r="AV448" s="121">
        <f t="shared" si="527"/>
        <v>0</v>
      </c>
      <c r="AW448" s="121">
        <f t="shared" si="527"/>
        <v>0</v>
      </c>
      <c r="AX448" s="228">
        <f t="shared" si="527"/>
        <v>0</v>
      </c>
      <c r="AY448" s="319">
        <f t="shared" si="527"/>
        <v>0</v>
      </c>
      <c r="AZ448" s="320">
        <f t="shared" si="527"/>
        <v>0</v>
      </c>
      <c r="BA448" s="320">
        <f t="shared" si="527"/>
        <v>0</v>
      </c>
      <c r="BB448" s="321">
        <f t="shared" si="527"/>
        <v>0</v>
      </c>
      <c r="BC448" s="76"/>
      <c r="BD448" s="76"/>
      <c r="BE448" s="76"/>
      <c r="BF448" s="76"/>
    </row>
    <row r="449" spans="2:58" s="76" customFormat="1" ht="14.1" customHeight="1" outlineLevel="1">
      <c r="B449" s="281" t="s">
        <v>90</v>
      </c>
      <c r="C449" s="401">
        <f t="shared" ref="C449:F449" si="528">IFERROR(C585/C721,0)</f>
        <v>0</v>
      </c>
      <c r="D449" s="402">
        <f t="shared" si="528"/>
        <v>0</v>
      </c>
      <c r="E449" s="402">
        <f t="shared" si="528"/>
        <v>0</v>
      </c>
      <c r="F449" s="403">
        <f t="shared" si="528"/>
        <v>0</v>
      </c>
      <c r="G449" s="401">
        <f t="shared" ref="G449:BB449" si="529">IFERROR(G585/G721,0)</f>
        <v>0</v>
      </c>
      <c r="H449" s="402">
        <f t="shared" si="529"/>
        <v>0</v>
      </c>
      <c r="I449" s="402">
        <f t="shared" si="529"/>
        <v>0</v>
      </c>
      <c r="J449" s="403">
        <f t="shared" si="529"/>
        <v>0</v>
      </c>
      <c r="K449" s="401">
        <f t="shared" si="529"/>
        <v>0</v>
      </c>
      <c r="L449" s="402">
        <f t="shared" si="529"/>
        <v>0</v>
      </c>
      <c r="M449" s="402">
        <f t="shared" si="529"/>
        <v>0</v>
      </c>
      <c r="N449" s="403">
        <f t="shared" si="529"/>
        <v>0</v>
      </c>
      <c r="O449" s="401">
        <f t="shared" si="529"/>
        <v>0</v>
      </c>
      <c r="P449" s="402">
        <f t="shared" si="529"/>
        <v>0</v>
      </c>
      <c r="Q449" s="402">
        <f t="shared" si="529"/>
        <v>0</v>
      </c>
      <c r="R449" s="403">
        <f t="shared" si="529"/>
        <v>0</v>
      </c>
      <c r="S449" s="401">
        <f t="shared" si="529"/>
        <v>0</v>
      </c>
      <c r="T449" s="402">
        <f t="shared" si="529"/>
        <v>0</v>
      </c>
      <c r="U449" s="402">
        <f t="shared" si="529"/>
        <v>0</v>
      </c>
      <c r="V449" s="403">
        <f t="shared" si="529"/>
        <v>0</v>
      </c>
      <c r="W449" s="401">
        <f t="shared" si="529"/>
        <v>0</v>
      </c>
      <c r="X449" s="402">
        <f t="shared" si="529"/>
        <v>0</v>
      </c>
      <c r="Y449" s="402">
        <f t="shared" si="529"/>
        <v>0</v>
      </c>
      <c r="Z449" s="403">
        <f t="shared" si="529"/>
        <v>0</v>
      </c>
      <c r="AA449" s="401">
        <f t="shared" si="529"/>
        <v>0</v>
      </c>
      <c r="AB449" s="402">
        <f t="shared" si="529"/>
        <v>0</v>
      </c>
      <c r="AC449" s="402">
        <f t="shared" si="529"/>
        <v>0</v>
      </c>
      <c r="AD449" s="403">
        <f t="shared" si="529"/>
        <v>0</v>
      </c>
      <c r="AE449" s="401">
        <f t="shared" si="529"/>
        <v>0</v>
      </c>
      <c r="AF449" s="402">
        <f t="shared" si="529"/>
        <v>0</v>
      </c>
      <c r="AG449" s="402">
        <f t="shared" si="529"/>
        <v>0</v>
      </c>
      <c r="AH449" s="403">
        <f t="shared" si="529"/>
        <v>0</v>
      </c>
      <c r="AI449" s="401">
        <f t="shared" si="529"/>
        <v>0</v>
      </c>
      <c r="AJ449" s="402">
        <f t="shared" si="529"/>
        <v>0</v>
      </c>
      <c r="AK449" s="402">
        <f t="shared" si="529"/>
        <v>0</v>
      </c>
      <c r="AL449" s="403">
        <f t="shared" si="529"/>
        <v>0</v>
      </c>
      <c r="AM449" s="401">
        <f t="shared" si="529"/>
        <v>0</v>
      </c>
      <c r="AN449" s="402">
        <f t="shared" si="529"/>
        <v>0</v>
      </c>
      <c r="AO449" s="402">
        <f t="shared" si="529"/>
        <v>0</v>
      </c>
      <c r="AP449" s="403">
        <f t="shared" si="529"/>
        <v>0</v>
      </c>
      <c r="AQ449" s="401">
        <f t="shared" si="529"/>
        <v>0</v>
      </c>
      <c r="AR449" s="402">
        <f t="shared" si="529"/>
        <v>0</v>
      </c>
      <c r="AS449" s="402">
        <f t="shared" si="529"/>
        <v>0</v>
      </c>
      <c r="AT449" s="403">
        <f t="shared" si="529"/>
        <v>0</v>
      </c>
      <c r="AU449" s="401">
        <f t="shared" si="529"/>
        <v>0</v>
      </c>
      <c r="AV449" s="402">
        <f t="shared" si="529"/>
        <v>0</v>
      </c>
      <c r="AW449" s="402">
        <f t="shared" si="529"/>
        <v>0</v>
      </c>
      <c r="AX449" s="404">
        <f t="shared" si="529"/>
        <v>0</v>
      </c>
      <c r="AY449" s="322">
        <f t="shared" si="529"/>
        <v>0</v>
      </c>
      <c r="AZ449" s="323">
        <f t="shared" si="529"/>
        <v>0</v>
      </c>
      <c r="BA449" s="323">
        <f t="shared" si="529"/>
        <v>0</v>
      </c>
      <c r="BB449" s="324">
        <f t="shared" si="529"/>
        <v>0</v>
      </c>
      <c r="BC449" s="56"/>
      <c r="BD449" s="56"/>
      <c r="BE449" s="56"/>
      <c r="BF449" s="56"/>
    </row>
    <row r="450" spans="2:58" ht="14.1" customHeight="1" outlineLevel="1">
      <c r="B450" s="282" t="s">
        <v>91</v>
      </c>
      <c r="C450" s="223">
        <f t="shared" ref="C450:F450" si="530">IFERROR(C586/C722,0)</f>
        <v>0</v>
      </c>
      <c r="D450" s="109">
        <f t="shared" si="530"/>
        <v>0</v>
      </c>
      <c r="E450" s="109">
        <f t="shared" si="530"/>
        <v>0</v>
      </c>
      <c r="F450" s="224">
        <f t="shared" si="530"/>
        <v>0</v>
      </c>
      <c r="G450" s="223">
        <f t="shared" ref="G450:BB450" si="531">IFERROR(G586/G722,0)</f>
        <v>0</v>
      </c>
      <c r="H450" s="109">
        <f t="shared" si="531"/>
        <v>0</v>
      </c>
      <c r="I450" s="109">
        <f t="shared" si="531"/>
        <v>0</v>
      </c>
      <c r="J450" s="224">
        <f t="shared" si="531"/>
        <v>0</v>
      </c>
      <c r="K450" s="223">
        <f t="shared" si="531"/>
        <v>0</v>
      </c>
      <c r="L450" s="109">
        <f t="shared" si="531"/>
        <v>0</v>
      </c>
      <c r="M450" s="109">
        <f t="shared" si="531"/>
        <v>0</v>
      </c>
      <c r="N450" s="224">
        <f t="shared" si="531"/>
        <v>0</v>
      </c>
      <c r="O450" s="223">
        <f t="shared" si="531"/>
        <v>0</v>
      </c>
      <c r="P450" s="109">
        <f t="shared" si="531"/>
        <v>0</v>
      </c>
      <c r="Q450" s="109">
        <f t="shared" si="531"/>
        <v>0</v>
      </c>
      <c r="R450" s="224">
        <f t="shared" si="531"/>
        <v>0</v>
      </c>
      <c r="S450" s="223">
        <f t="shared" si="531"/>
        <v>0</v>
      </c>
      <c r="T450" s="109">
        <f t="shared" si="531"/>
        <v>0</v>
      </c>
      <c r="U450" s="109">
        <f t="shared" si="531"/>
        <v>0</v>
      </c>
      <c r="V450" s="224">
        <f t="shared" si="531"/>
        <v>0</v>
      </c>
      <c r="W450" s="223">
        <f t="shared" si="531"/>
        <v>0</v>
      </c>
      <c r="X450" s="109">
        <f t="shared" si="531"/>
        <v>0</v>
      </c>
      <c r="Y450" s="109">
        <f t="shared" si="531"/>
        <v>0</v>
      </c>
      <c r="Z450" s="224">
        <f t="shared" si="531"/>
        <v>0</v>
      </c>
      <c r="AA450" s="223">
        <f t="shared" si="531"/>
        <v>0</v>
      </c>
      <c r="AB450" s="109">
        <f t="shared" si="531"/>
        <v>0</v>
      </c>
      <c r="AC450" s="109">
        <f t="shared" si="531"/>
        <v>0</v>
      </c>
      <c r="AD450" s="224">
        <f t="shared" si="531"/>
        <v>0</v>
      </c>
      <c r="AE450" s="223">
        <f t="shared" si="531"/>
        <v>0</v>
      </c>
      <c r="AF450" s="109">
        <f t="shared" si="531"/>
        <v>0</v>
      </c>
      <c r="AG450" s="109">
        <f t="shared" si="531"/>
        <v>0</v>
      </c>
      <c r="AH450" s="224">
        <f t="shared" si="531"/>
        <v>0</v>
      </c>
      <c r="AI450" s="223">
        <f t="shared" si="531"/>
        <v>0</v>
      </c>
      <c r="AJ450" s="109">
        <f t="shared" si="531"/>
        <v>0</v>
      </c>
      <c r="AK450" s="109">
        <f t="shared" si="531"/>
        <v>0</v>
      </c>
      <c r="AL450" s="224">
        <f t="shared" si="531"/>
        <v>0</v>
      </c>
      <c r="AM450" s="223">
        <f t="shared" si="531"/>
        <v>0</v>
      </c>
      <c r="AN450" s="109">
        <f t="shared" si="531"/>
        <v>0</v>
      </c>
      <c r="AO450" s="109">
        <f t="shared" si="531"/>
        <v>0</v>
      </c>
      <c r="AP450" s="224">
        <f t="shared" si="531"/>
        <v>0</v>
      </c>
      <c r="AQ450" s="223">
        <f t="shared" si="531"/>
        <v>0</v>
      </c>
      <c r="AR450" s="109">
        <f t="shared" si="531"/>
        <v>0</v>
      </c>
      <c r="AS450" s="109">
        <f t="shared" si="531"/>
        <v>0</v>
      </c>
      <c r="AT450" s="224">
        <f t="shared" si="531"/>
        <v>0</v>
      </c>
      <c r="AU450" s="223">
        <f t="shared" si="531"/>
        <v>0</v>
      </c>
      <c r="AV450" s="109">
        <f t="shared" si="531"/>
        <v>0</v>
      </c>
      <c r="AW450" s="109">
        <f t="shared" si="531"/>
        <v>0</v>
      </c>
      <c r="AX450" s="231">
        <f t="shared" si="531"/>
        <v>0</v>
      </c>
      <c r="AY450" s="331">
        <f t="shared" si="531"/>
        <v>0</v>
      </c>
      <c r="AZ450" s="332">
        <f t="shared" si="531"/>
        <v>0</v>
      </c>
      <c r="BA450" s="332">
        <f t="shared" si="531"/>
        <v>0</v>
      </c>
      <c r="BB450" s="333">
        <f t="shared" si="531"/>
        <v>0</v>
      </c>
    </row>
    <row r="451" spans="2:58" ht="14.1" customHeight="1" outlineLevel="1">
      <c r="B451" s="282" t="s">
        <v>90</v>
      </c>
      <c r="C451" s="223">
        <f t="shared" ref="C451:F451" si="532">IFERROR(C587/C723,0)</f>
        <v>0</v>
      </c>
      <c r="D451" s="109">
        <f t="shared" si="532"/>
        <v>0</v>
      </c>
      <c r="E451" s="109">
        <f t="shared" si="532"/>
        <v>0</v>
      </c>
      <c r="F451" s="224">
        <f t="shared" si="532"/>
        <v>0</v>
      </c>
      <c r="G451" s="223">
        <f t="shared" ref="G451:BB451" si="533">IFERROR(G587/G723,0)</f>
        <v>0</v>
      </c>
      <c r="H451" s="109">
        <f t="shared" si="533"/>
        <v>0</v>
      </c>
      <c r="I451" s="109">
        <f t="shared" si="533"/>
        <v>0</v>
      </c>
      <c r="J451" s="224">
        <f t="shared" si="533"/>
        <v>0</v>
      </c>
      <c r="K451" s="223">
        <f t="shared" si="533"/>
        <v>0</v>
      </c>
      <c r="L451" s="109">
        <f t="shared" si="533"/>
        <v>0</v>
      </c>
      <c r="M451" s="109">
        <f t="shared" si="533"/>
        <v>0</v>
      </c>
      <c r="N451" s="224">
        <f t="shared" si="533"/>
        <v>0</v>
      </c>
      <c r="O451" s="223">
        <f t="shared" si="533"/>
        <v>0</v>
      </c>
      <c r="P451" s="109">
        <f t="shared" si="533"/>
        <v>0</v>
      </c>
      <c r="Q451" s="109">
        <f t="shared" si="533"/>
        <v>0</v>
      </c>
      <c r="R451" s="224">
        <f t="shared" si="533"/>
        <v>0</v>
      </c>
      <c r="S451" s="223">
        <f t="shared" si="533"/>
        <v>0</v>
      </c>
      <c r="T451" s="109">
        <f t="shared" si="533"/>
        <v>0</v>
      </c>
      <c r="U451" s="109">
        <f t="shared" si="533"/>
        <v>0</v>
      </c>
      <c r="V451" s="224">
        <f t="shared" si="533"/>
        <v>0</v>
      </c>
      <c r="W451" s="223">
        <f t="shared" si="533"/>
        <v>0</v>
      </c>
      <c r="X451" s="109">
        <f t="shared" si="533"/>
        <v>0</v>
      </c>
      <c r="Y451" s="109">
        <f t="shared" si="533"/>
        <v>0</v>
      </c>
      <c r="Z451" s="224">
        <f t="shared" si="533"/>
        <v>0</v>
      </c>
      <c r="AA451" s="223">
        <f t="shared" si="533"/>
        <v>0</v>
      </c>
      <c r="AB451" s="109">
        <f t="shared" si="533"/>
        <v>0</v>
      </c>
      <c r="AC451" s="109">
        <f t="shared" si="533"/>
        <v>0</v>
      </c>
      <c r="AD451" s="224">
        <f t="shared" si="533"/>
        <v>0</v>
      </c>
      <c r="AE451" s="223">
        <f t="shared" si="533"/>
        <v>0</v>
      </c>
      <c r="AF451" s="109">
        <f t="shared" si="533"/>
        <v>0</v>
      </c>
      <c r="AG451" s="109">
        <f t="shared" si="533"/>
        <v>0</v>
      </c>
      <c r="AH451" s="224">
        <f t="shared" si="533"/>
        <v>0</v>
      </c>
      <c r="AI451" s="223">
        <f t="shared" si="533"/>
        <v>0</v>
      </c>
      <c r="AJ451" s="109">
        <f t="shared" si="533"/>
        <v>0</v>
      </c>
      <c r="AK451" s="109">
        <f t="shared" si="533"/>
        <v>0</v>
      </c>
      <c r="AL451" s="224">
        <f t="shared" si="533"/>
        <v>0</v>
      </c>
      <c r="AM451" s="223">
        <f t="shared" si="533"/>
        <v>0</v>
      </c>
      <c r="AN451" s="109">
        <f t="shared" si="533"/>
        <v>0</v>
      </c>
      <c r="AO451" s="109">
        <f t="shared" si="533"/>
        <v>0</v>
      </c>
      <c r="AP451" s="224">
        <f t="shared" si="533"/>
        <v>0</v>
      </c>
      <c r="AQ451" s="223">
        <f t="shared" si="533"/>
        <v>0</v>
      </c>
      <c r="AR451" s="109">
        <f t="shared" si="533"/>
        <v>0</v>
      </c>
      <c r="AS451" s="109">
        <f t="shared" si="533"/>
        <v>0</v>
      </c>
      <c r="AT451" s="224">
        <f t="shared" si="533"/>
        <v>0</v>
      </c>
      <c r="AU451" s="223">
        <f t="shared" si="533"/>
        <v>0</v>
      </c>
      <c r="AV451" s="109">
        <f t="shared" si="533"/>
        <v>0</v>
      </c>
      <c r="AW451" s="109">
        <f t="shared" si="533"/>
        <v>0</v>
      </c>
      <c r="AX451" s="231">
        <f t="shared" si="533"/>
        <v>0</v>
      </c>
      <c r="AY451" s="331">
        <f t="shared" si="533"/>
        <v>0</v>
      </c>
      <c r="AZ451" s="332">
        <f t="shared" si="533"/>
        <v>0</v>
      </c>
      <c r="BA451" s="332">
        <f t="shared" si="533"/>
        <v>0</v>
      </c>
      <c r="BB451" s="333">
        <f t="shared" si="533"/>
        <v>0</v>
      </c>
    </row>
    <row r="452" spans="2:58" ht="14.1" customHeight="1" outlineLevel="1">
      <c r="B452" s="282" t="s">
        <v>89</v>
      </c>
      <c r="C452" s="223">
        <f t="shared" ref="C452:F452" si="534">IFERROR(C588/C724,0)</f>
        <v>0</v>
      </c>
      <c r="D452" s="109">
        <f t="shared" si="534"/>
        <v>0</v>
      </c>
      <c r="E452" s="109">
        <f t="shared" si="534"/>
        <v>0</v>
      </c>
      <c r="F452" s="224">
        <f t="shared" si="534"/>
        <v>0</v>
      </c>
      <c r="G452" s="223">
        <f t="shared" ref="G452:BB452" si="535">IFERROR(G588/G724,0)</f>
        <v>0</v>
      </c>
      <c r="H452" s="109">
        <f t="shared" si="535"/>
        <v>0</v>
      </c>
      <c r="I452" s="109">
        <f t="shared" si="535"/>
        <v>0</v>
      </c>
      <c r="J452" s="224">
        <f t="shared" si="535"/>
        <v>0</v>
      </c>
      <c r="K452" s="223">
        <f t="shared" si="535"/>
        <v>0</v>
      </c>
      <c r="L452" s="109">
        <f t="shared" si="535"/>
        <v>0</v>
      </c>
      <c r="M452" s="109">
        <f t="shared" si="535"/>
        <v>0</v>
      </c>
      <c r="N452" s="224">
        <f t="shared" si="535"/>
        <v>0</v>
      </c>
      <c r="O452" s="223">
        <f t="shared" si="535"/>
        <v>0</v>
      </c>
      <c r="P452" s="109">
        <f t="shared" si="535"/>
        <v>0</v>
      </c>
      <c r="Q452" s="109">
        <f t="shared" si="535"/>
        <v>0</v>
      </c>
      <c r="R452" s="224">
        <f t="shared" si="535"/>
        <v>0</v>
      </c>
      <c r="S452" s="223">
        <f t="shared" si="535"/>
        <v>0</v>
      </c>
      <c r="T452" s="109">
        <f t="shared" si="535"/>
        <v>0</v>
      </c>
      <c r="U452" s="109">
        <f t="shared" si="535"/>
        <v>0</v>
      </c>
      <c r="V452" s="224">
        <f t="shared" si="535"/>
        <v>0</v>
      </c>
      <c r="W452" s="223">
        <f t="shared" si="535"/>
        <v>0</v>
      </c>
      <c r="X452" s="109">
        <f t="shared" si="535"/>
        <v>0</v>
      </c>
      <c r="Y452" s="109">
        <f t="shared" si="535"/>
        <v>0</v>
      </c>
      <c r="Z452" s="224">
        <f t="shared" si="535"/>
        <v>0</v>
      </c>
      <c r="AA452" s="223">
        <f t="shared" si="535"/>
        <v>0</v>
      </c>
      <c r="AB452" s="109">
        <f t="shared" si="535"/>
        <v>0</v>
      </c>
      <c r="AC452" s="109">
        <f t="shared" si="535"/>
        <v>0</v>
      </c>
      <c r="AD452" s="224">
        <f t="shared" si="535"/>
        <v>0</v>
      </c>
      <c r="AE452" s="223">
        <f t="shared" si="535"/>
        <v>0</v>
      </c>
      <c r="AF452" s="109">
        <f t="shared" si="535"/>
        <v>0</v>
      </c>
      <c r="AG452" s="109">
        <f t="shared" si="535"/>
        <v>0</v>
      </c>
      <c r="AH452" s="224">
        <f t="shared" si="535"/>
        <v>0</v>
      </c>
      <c r="AI452" s="223">
        <f t="shared" si="535"/>
        <v>0</v>
      </c>
      <c r="AJ452" s="109">
        <f t="shared" si="535"/>
        <v>0</v>
      </c>
      <c r="AK452" s="109">
        <f t="shared" si="535"/>
        <v>0</v>
      </c>
      <c r="AL452" s="224">
        <f t="shared" si="535"/>
        <v>0</v>
      </c>
      <c r="AM452" s="223">
        <f t="shared" si="535"/>
        <v>0</v>
      </c>
      <c r="AN452" s="109">
        <f t="shared" si="535"/>
        <v>0</v>
      </c>
      <c r="AO452" s="109">
        <f t="shared" si="535"/>
        <v>0</v>
      </c>
      <c r="AP452" s="224">
        <f t="shared" si="535"/>
        <v>0</v>
      </c>
      <c r="AQ452" s="223">
        <f t="shared" si="535"/>
        <v>0</v>
      </c>
      <c r="AR452" s="109">
        <f t="shared" si="535"/>
        <v>0</v>
      </c>
      <c r="AS452" s="109">
        <f t="shared" si="535"/>
        <v>0</v>
      </c>
      <c r="AT452" s="224">
        <f t="shared" si="535"/>
        <v>0</v>
      </c>
      <c r="AU452" s="223">
        <f t="shared" si="535"/>
        <v>0</v>
      </c>
      <c r="AV452" s="109">
        <f t="shared" si="535"/>
        <v>0</v>
      </c>
      <c r="AW452" s="109">
        <f t="shared" si="535"/>
        <v>0</v>
      </c>
      <c r="AX452" s="231">
        <f t="shared" si="535"/>
        <v>0</v>
      </c>
      <c r="AY452" s="331">
        <f t="shared" si="535"/>
        <v>0</v>
      </c>
      <c r="AZ452" s="332">
        <f t="shared" si="535"/>
        <v>0</v>
      </c>
      <c r="BA452" s="332">
        <f t="shared" si="535"/>
        <v>0</v>
      </c>
      <c r="BB452" s="333">
        <f t="shared" si="535"/>
        <v>0</v>
      </c>
      <c r="BC452" s="76"/>
      <c r="BD452" s="76"/>
      <c r="BE452" s="76"/>
      <c r="BF452" s="76"/>
    </row>
    <row r="453" spans="2:58" s="76" customFormat="1" ht="14.1" customHeight="1" outlineLevel="1">
      <c r="B453" s="281" t="s">
        <v>88</v>
      </c>
      <c r="C453" s="401">
        <f t="shared" ref="C453:F453" si="536">IFERROR(C589/C725,0)</f>
        <v>0</v>
      </c>
      <c r="D453" s="402">
        <f t="shared" si="536"/>
        <v>0</v>
      </c>
      <c r="E453" s="402">
        <f t="shared" si="536"/>
        <v>0</v>
      </c>
      <c r="F453" s="403">
        <f t="shared" si="536"/>
        <v>0</v>
      </c>
      <c r="G453" s="401">
        <f t="shared" ref="G453:BB453" si="537">IFERROR(G589/G725,0)</f>
        <v>0</v>
      </c>
      <c r="H453" s="402">
        <f t="shared" si="537"/>
        <v>0</v>
      </c>
      <c r="I453" s="402">
        <f t="shared" si="537"/>
        <v>0</v>
      </c>
      <c r="J453" s="403">
        <f t="shared" si="537"/>
        <v>0</v>
      </c>
      <c r="K453" s="401">
        <f t="shared" si="537"/>
        <v>0</v>
      </c>
      <c r="L453" s="402">
        <f t="shared" si="537"/>
        <v>0</v>
      </c>
      <c r="M453" s="402">
        <f t="shared" si="537"/>
        <v>0</v>
      </c>
      <c r="N453" s="403">
        <f t="shared" si="537"/>
        <v>0</v>
      </c>
      <c r="O453" s="401">
        <f t="shared" si="537"/>
        <v>0</v>
      </c>
      <c r="P453" s="402">
        <f t="shared" si="537"/>
        <v>0</v>
      </c>
      <c r="Q453" s="402">
        <f t="shared" si="537"/>
        <v>0</v>
      </c>
      <c r="R453" s="403">
        <f t="shared" si="537"/>
        <v>0</v>
      </c>
      <c r="S453" s="401">
        <f t="shared" si="537"/>
        <v>0</v>
      </c>
      <c r="T453" s="402">
        <f t="shared" si="537"/>
        <v>0</v>
      </c>
      <c r="U453" s="402">
        <f t="shared" si="537"/>
        <v>0</v>
      </c>
      <c r="V453" s="403">
        <f t="shared" si="537"/>
        <v>0</v>
      </c>
      <c r="W453" s="401">
        <f t="shared" si="537"/>
        <v>0</v>
      </c>
      <c r="X453" s="402">
        <f t="shared" si="537"/>
        <v>0</v>
      </c>
      <c r="Y453" s="402">
        <f t="shared" si="537"/>
        <v>0</v>
      </c>
      <c r="Z453" s="403">
        <f t="shared" si="537"/>
        <v>0</v>
      </c>
      <c r="AA453" s="401">
        <f t="shared" si="537"/>
        <v>0</v>
      </c>
      <c r="AB453" s="402">
        <f t="shared" si="537"/>
        <v>0</v>
      </c>
      <c r="AC453" s="402">
        <f t="shared" si="537"/>
        <v>0</v>
      </c>
      <c r="AD453" s="403">
        <f t="shared" si="537"/>
        <v>0</v>
      </c>
      <c r="AE453" s="401">
        <f t="shared" si="537"/>
        <v>0</v>
      </c>
      <c r="AF453" s="402">
        <f t="shared" si="537"/>
        <v>0</v>
      </c>
      <c r="AG453" s="402">
        <f t="shared" si="537"/>
        <v>0</v>
      </c>
      <c r="AH453" s="403">
        <f t="shared" si="537"/>
        <v>0</v>
      </c>
      <c r="AI453" s="401">
        <f t="shared" si="537"/>
        <v>0</v>
      </c>
      <c r="AJ453" s="402">
        <f t="shared" si="537"/>
        <v>0</v>
      </c>
      <c r="AK453" s="402">
        <f t="shared" si="537"/>
        <v>0</v>
      </c>
      <c r="AL453" s="403">
        <f t="shared" si="537"/>
        <v>0</v>
      </c>
      <c r="AM453" s="401">
        <f t="shared" si="537"/>
        <v>0</v>
      </c>
      <c r="AN453" s="402">
        <f t="shared" si="537"/>
        <v>0</v>
      </c>
      <c r="AO453" s="402">
        <f t="shared" si="537"/>
        <v>0</v>
      </c>
      <c r="AP453" s="403">
        <f t="shared" si="537"/>
        <v>0</v>
      </c>
      <c r="AQ453" s="401">
        <f t="shared" si="537"/>
        <v>0</v>
      </c>
      <c r="AR453" s="402">
        <f t="shared" si="537"/>
        <v>0</v>
      </c>
      <c r="AS453" s="402">
        <f t="shared" si="537"/>
        <v>0</v>
      </c>
      <c r="AT453" s="403">
        <f t="shared" si="537"/>
        <v>0</v>
      </c>
      <c r="AU453" s="401">
        <f t="shared" si="537"/>
        <v>0</v>
      </c>
      <c r="AV453" s="402">
        <f t="shared" si="537"/>
        <v>0</v>
      </c>
      <c r="AW453" s="402">
        <f t="shared" si="537"/>
        <v>0</v>
      </c>
      <c r="AX453" s="404">
        <f t="shared" si="537"/>
        <v>0</v>
      </c>
      <c r="AY453" s="322">
        <f t="shared" si="537"/>
        <v>0</v>
      </c>
      <c r="AZ453" s="323">
        <f t="shared" si="537"/>
        <v>0</v>
      </c>
      <c r="BA453" s="323">
        <f t="shared" si="537"/>
        <v>0</v>
      </c>
      <c r="BB453" s="324">
        <f t="shared" si="537"/>
        <v>0</v>
      </c>
      <c r="BC453" s="56"/>
      <c r="BD453" s="56"/>
      <c r="BE453" s="56"/>
      <c r="BF453" s="56"/>
    </row>
    <row r="454" spans="2:58" ht="14.1" customHeight="1" outlineLevel="1">
      <c r="B454" s="282" t="s">
        <v>87</v>
      </c>
      <c r="C454" s="223">
        <f t="shared" ref="C454:F454" si="538">IFERROR(C590/C726,0)</f>
        <v>0</v>
      </c>
      <c r="D454" s="109">
        <f t="shared" si="538"/>
        <v>0</v>
      </c>
      <c r="E454" s="109">
        <f t="shared" si="538"/>
        <v>0</v>
      </c>
      <c r="F454" s="224">
        <f t="shared" si="538"/>
        <v>0</v>
      </c>
      <c r="G454" s="223">
        <f t="shared" ref="G454:BB454" si="539">IFERROR(G590/G726,0)</f>
        <v>0</v>
      </c>
      <c r="H454" s="109">
        <f t="shared" si="539"/>
        <v>0</v>
      </c>
      <c r="I454" s="109">
        <f t="shared" si="539"/>
        <v>0</v>
      </c>
      <c r="J454" s="224">
        <f t="shared" si="539"/>
        <v>0</v>
      </c>
      <c r="K454" s="223">
        <f t="shared" si="539"/>
        <v>0</v>
      </c>
      <c r="L454" s="109">
        <f t="shared" si="539"/>
        <v>0</v>
      </c>
      <c r="M454" s="109">
        <f t="shared" si="539"/>
        <v>0</v>
      </c>
      <c r="N454" s="224">
        <f t="shared" si="539"/>
        <v>0</v>
      </c>
      <c r="O454" s="223">
        <f t="shared" si="539"/>
        <v>0</v>
      </c>
      <c r="P454" s="109">
        <f t="shared" si="539"/>
        <v>0</v>
      </c>
      <c r="Q454" s="109">
        <f t="shared" si="539"/>
        <v>0</v>
      </c>
      <c r="R454" s="224">
        <f t="shared" si="539"/>
        <v>0</v>
      </c>
      <c r="S454" s="223">
        <f t="shared" si="539"/>
        <v>0</v>
      </c>
      <c r="T454" s="109">
        <f t="shared" si="539"/>
        <v>0</v>
      </c>
      <c r="U454" s="109">
        <f t="shared" si="539"/>
        <v>0</v>
      </c>
      <c r="V454" s="224">
        <f t="shared" si="539"/>
        <v>0</v>
      </c>
      <c r="W454" s="223">
        <f t="shared" si="539"/>
        <v>0</v>
      </c>
      <c r="X454" s="109">
        <f t="shared" si="539"/>
        <v>0</v>
      </c>
      <c r="Y454" s="109">
        <f t="shared" si="539"/>
        <v>0</v>
      </c>
      <c r="Z454" s="224">
        <f t="shared" si="539"/>
        <v>0</v>
      </c>
      <c r="AA454" s="223">
        <f t="shared" si="539"/>
        <v>0</v>
      </c>
      <c r="AB454" s="109">
        <f t="shared" si="539"/>
        <v>0</v>
      </c>
      <c r="AC454" s="109">
        <f t="shared" si="539"/>
        <v>0</v>
      </c>
      <c r="AD454" s="224">
        <f t="shared" si="539"/>
        <v>0</v>
      </c>
      <c r="AE454" s="223">
        <f t="shared" si="539"/>
        <v>0</v>
      </c>
      <c r="AF454" s="109">
        <f t="shared" si="539"/>
        <v>0</v>
      </c>
      <c r="AG454" s="109">
        <f t="shared" si="539"/>
        <v>0</v>
      </c>
      <c r="AH454" s="224">
        <f t="shared" si="539"/>
        <v>0</v>
      </c>
      <c r="AI454" s="223">
        <f t="shared" si="539"/>
        <v>0</v>
      </c>
      <c r="AJ454" s="109">
        <f t="shared" si="539"/>
        <v>0</v>
      </c>
      <c r="AK454" s="109">
        <f t="shared" si="539"/>
        <v>0</v>
      </c>
      <c r="AL454" s="224">
        <f t="shared" si="539"/>
        <v>0</v>
      </c>
      <c r="AM454" s="223">
        <f t="shared" si="539"/>
        <v>0</v>
      </c>
      <c r="AN454" s="109">
        <f t="shared" si="539"/>
        <v>0</v>
      </c>
      <c r="AO454" s="109">
        <f t="shared" si="539"/>
        <v>0</v>
      </c>
      <c r="AP454" s="224">
        <f t="shared" si="539"/>
        <v>0</v>
      </c>
      <c r="AQ454" s="223">
        <f t="shared" si="539"/>
        <v>0</v>
      </c>
      <c r="AR454" s="109">
        <f t="shared" si="539"/>
        <v>0</v>
      </c>
      <c r="AS454" s="109">
        <f t="shared" si="539"/>
        <v>0</v>
      </c>
      <c r="AT454" s="224">
        <f t="shared" si="539"/>
        <v>0</v>
      </c>
      <c r="AU454" s="223">
        <f t="shared" si="539"/>
        <v>0</v>
      </c>
      <c r="AV454" s="109">
        <f t="shared" si="539"/>
        <v>0</v>
      </c>
      <c r="AW454" s="109">
        <f t="shared" si="539"/>
        <v>0</v>
      </c>
      <c r="AX454" s="231">
        <f t="shared" si="539"/>
        <v>0</v>
      </c>
      <c r="AY454" s="331">
        <f t="shared" si="539"/>
        <v>0</v>
      </c>
      <c r="AZ454" s="332">
        <f t="shared" si="539"/>
        <v>0</v>
      </c>
      <c r="BA454" s="332">
        <f t="shared" si="539"/>
        <v>0</v>
      </c>
      <c r="BB454" s="333">
        <f t="shared" si="539"/>
        <v>0</v>
      </c>
    </row>
    <row r="455" spans="2:58" ht="14.1" customHeight="1" outlineLevel="1">
      <c r="B455" s="282" t="s">
        <v>86</v>
      </c>
      <c r="C455" s="223">
        <f t="shared" ref="C455:F455" si="540">IFERROR(C591/C727,0)</f>
        <v>0</v>
      </c>
      <c r="D455" s="109">
        <f t="shared" si="540"/>
        <v>0</v>
      </c>
      <c r="E455" s="109">
        <f t="shared" si="540"/>
        <v>0</v>
      </c>
      <c r="F455" s="224">
        <f t="shared" si="540"/>
        <v>0</v>
      </c>
      <c r="G455" s="223">
        <f t="shared" ref="G455:BB455" si="541">IFERROR(G591/G727,0)</f>
        <v>0</v>
      </c>
      <c r="H455" s="109">
        <f t="shared" si="541"/>
        <v>0</v>
      </c>
      <c r="I455" s="109">
        <f t="shared" si="541"/>
        <v>0</v>
      </c>
      <c r="J455" s="224">
        <f t="shared" si="541"/>
        <v>0</v>
      </c>
      <c r="K455" s="223">
        <f t="shared" si="541"/>
        <v>0</v>
      </c>
      <c r="L455" s="109">
        <f t="shared" si="541"/>
        <v>0</v>
      </c>
      <c r="M455" s="109">
        <f t="shared" si="541"/>
        <v>0</v>
      </c>
      <c r="N455" s="224">
        <f t="shared" si="541"/>
        <v>0</v>
      </c>
      <c r="O455" s="223">
        <f t="shared" si="541"/>
        <v>0</v>
      </c>
      <c r="P455" s="109">
        <f t="shared" si="541"/>
        <v>0</v>
      </c>
      <c r="Q455" s="109">
        <f t="shared" si="541"/>
        <v>0</v>
      </c>
      <c r="R455" s="224">
        <f t="shared" si="541"/>
        <v>0</v>
      </c>
      <c r="S455" s="223">
        <f t="shared" si="541"/>
        <v>0</v>
      </c>
      <c r="T455" s="109">
        <f t="shared" si="541"/>
        <v>0</v>
      </c>
      <c r="U455" s="109">
        <f t="shared" si="541"/>
        <v>0</v>
      </c>
      <c r="V455" s="224">
        <f t="shared" si="541"/>
        <v>0</v>
      </c>
      <c r="W455" s="223">
        <f t="shared" si="541"/>
        <v>0</v>
      </c>
      <c r="X455" s="109">
        <f t="shared" si="541"/>
        <v>0</v>
      </c>
      <c r="Y455" s="109">
        <f t="shared" si="541"/>
        <v>0</v>
      </c>
      <c r="Z455" s="224">
        <f t="shared" si="541"/>
        <v>0</v>
      </c>
      <c r="AA455" s="223">
        <f t="shared" si="541"/>
        <v>0</v>
      </c>
      <c r="AB455" s="109">
        <f t="shared" si="541"/>
        <v>0</v>
      </c>
      <c r="AC455" s="109">
        <f t="shared" si="541"/>
        <v>0</v>
      </c>
      <c r="AD455" s="224">
        <f t="shared" si="541"/>
        <v>0</v>
      </c>
      <c r="AE455" s="223">
        <f t="shared" si="541"/>
        <v>0</v>
      </c>
      <c r="AF455" s="109">
        <f t="shared" si="541"/>
        <v>0</v>
      </c>
      <c r="AG455" s="109">
        <f t="shared" si="541"/>
        <v>0</v>
      </c>
      <c r="AH455" s="224">
        <f t="shared" si="541"/>
        <v>0</v>
      </c>
      <c r="AI455" s="223">
        <f t="shared" si="541"/>
        <v>0</v>
      </c>
      <c r="AJ455" s="109">
        <f t="shared" si="541"/>
        <v>0</v>
      </c>
      <c r="AK455" s="109">
        <f t="shared" si="541"/>
        <v>0</v>
      </c>
      <c r="AL455" s="224">
        <f t="shared" si="541"/>
        <v>0</v>
      </c>
      <c r="AM455" s="223">
        <f t="shared" si="541"/>
        <v>0</v>
      </c>
      <c r="AN455" s="109">
        <f t="shared" si="541"/>
        <v>0</v>
      </c>
      <c r="AO455" s="109">
        <f t="shared" si="541"/>
        <v>0</v>
      </c>
      <c r="AP455" s="224">
        <f t="shared" si="541"/>
        <v>0</v>
      </c>
      <c r="AQ455" s="223">
        <f t="shared" si="541"/>
        <v>0</v>
      </c>
      <c r="AR455" s="109">
        <f t="shared" si="541"/>
        <v>0</v>
      </c>
      <c r="AS455" s="109">
        <f t="shared" si="541"/>
        <v>0</v>
      </c>
      <c r="AT455" s="224">
        <f t="shared" si="541"/>
        <v>0</v>
      </c>
      <c r="AU455" s="223">
        <f t="shared" si="541"/>
        <v>0</v>
      </c>
      <c r="AV455" s="109">
        <f t="shared" si="541"/>
        <v>0</v>
      </c>
      <c r="AW455" s="109">
        <f t="shared" si="541"/>
        <v>0</v>
      </c>
      <c r="AX455" s="231">
        <f t="shared" si="541"/>
        <v>0</v>
      </c>
      <c r="AY455" s="331">
        <f t="shared" si="541"/>
        <v>0</v>
      </c>
      <c r="AZ455" s="332">
        <f t="shared" si="541"/>
        <v>0</v>
      </c>
      <c r="BA455" s="332">
        <f t="shared" si="541"/>
        <v>0</v>
      </c>
      <c r="BB455" s="333">
        <f t="shared" si="541"/>
        <v>0</v>
      </c>
    </row>
    <row r="456" spans="2:58" ht="14.1" customHeight="1" outlineLevel="1">
      <c r="B456" s="282" t="s">
        <v>85</v>
      </c>
      <c r="C456" s="223">
        <f t="shared" ref="C456:F456" si="542">IFERROR(C592/C728,0)</f>
        <v>0</v>
      </c>
      <c r="D456" s="109">
        <f t="shared" si="542"/>
        <v>0</v>
      </c>
      <c r="E456" s="109">
        <f t="shared" si="542"/>
        <v>0</v>
      </c>
      <c r="F456" s="224">
        <f t="shared" si="542"/>
        <v>0</v>
      </c>
      <c r="G456" s="223">
        <f t="shared" ref="G456:BB456" si="543">IFERROR(G592/G728,0)</f>
        <v>0</v>
      </c>
      <c r="H456" s="109">
        <f t="shared" si="543"/>
        <v>0</v>
      </c>
      <c r="I456" s="109">
        <f t="shared" si="543"/>
        <v>0</v>
      </c>
      <c r="J456" s="224">
        <f t="shared" si="543"/>
        <v>0</v>
      </c>
      <c r="K456" s="223">
        <f t="shared" si="543"/>
        <v>0</v>
      </c>
      <c r="L456" s="109">
        <f t="shared" si="543"/>
        <v>0</v>
      </c>
      <c r="M456" s="109">
        <f t="shared" si="543"/>
        <v>0</v>
      </c>
      <c r="N456" s="224">
        <f t="shared" si="543"/>
        <v>0</v>
      </c>
      <c r="O456" s="223">
        <f t="shared" si="543"/>
        <v>0</v>
      </c>
      <c r="P456" s="109">
        <f t="shared" si="543"/>
        <v>0</v>
      </c>
      <c r="Q456" s="109">
        <f t="shared" si="543"/>
        <v>0</v>
      </c>
      <c r="R456" s="224">
        <f t="shared" si="543"/>
        <v>0</v>
      </c>
      <c r="S456" s="223">
        <f t="shared" si="543"/>
        <v>0</v>
      </c>
      <c r="T456" s="109">
        <f t="shared" si="543"/>
        <v>0</v>
      </c>
      <c r="U456" s="109">
        <f t="shared" si="543"/>
        <v>0</v>
      </c>
      <c r="V456" s="224">
        <f t="shared" si="543"/>
        <v>0</v>
      </c>
      <c r="W456" s="223">
        <f t="shared" si="543"/>
        <v>0</v>
      </c>
      <c r="X456" s="109">
        <f t="shared" si="543"/>
        <v>0</v>
      </c>
      <c r="Y456" s="109">
        <f t="shared" si="543"/>
        <v>0</v>
      </c>
      <c r="Z456" s="224">
        <f t="shared" si="543"/>
        <v>0</v>
      </c>
      <c r="AA456" s="223">
        <f t="shared" si="543"/>
        <v>0</v>
      </c>
      <c r="AB456" s="109">
        <f t="shared" si="543"/>
        <v>0</v>
      </c>
      <c r="AC456" s="109">
        <f t="shared" si="543"/>
        <v>0</v>
      </c>
      <c r="AD456" s="224">
        <f t="shared" si="543"/>
        <v>0</v>
      </c>
      <c r="AE456" s="223">
        <f t="shared" si="543"/>
        <v>0</v>
      </c>
      <c r="AF456" s="109">
        <f t="shared" si="543"/>
        <v>0</v>
      </c>
      <c r="AG456" s="109">
        <f t="shared" si="543"/>
        <v>0</v>
      </c>
      <c r="AH456" s="224">
        <f t="shared" si="543"/>
        <v>0</v>
      </c>
      <c r="AI456" s="223">
        <f t="shared" si="543"/>
        <v>0</v>
      </c>
      <c r="AJ456" s="109">
        <f t="shared" si="543"/>
        <v>0</v>
      </c>
      <c r="AK456" s="109">
        <f t="shared" si="543"/>
        <v>0</v>
      </c>
      <c r="AL456" s="224">
        <f t="shared" si="543"/>
        <v>0</v>
      </c>
      <c r="AM456" s="223">
        <f t="shared" si="543"/>
        <v>0</v>
      </c>
      <c r="AN456" s="109">
        <f t="shared" si="543"/>
        <v>0</v>
      </c>
      <c r="AO456" s="109">
        <f t="shared" si="543"/>
        <v>0</v>
      </c>
      <c r="AP456" s="224">
        <f t="shared" si="543"/>
        <v>0</v>
      </c>
      <c r="AQ456" s="223">
        <f t="shared" si="543"/>
        <v>0</v>
      </c>
      <c r="AR456" s="109">
        <f t="shared" si="543"/>
        <v>0</v>
      </c>
      <c r="AS456" s="109">
        <f t="shared" si="543"/>
        <v>0</v>
      </c>
      <c r="AT456" s="224">
        <f t="shared" si="543"/>
        <v>0</v>
      </c>
      <c r="AU456" s="223">
        <f t="shared" si="543"/>
        <v>0</v>
      </c>
      <c r="AV456" s="109">
        <f t="shared" si="543"/>
        <v>0</v>
      </c>
      <c r="AW456" s="109">
        <f t="shared" si="543"/>
        <v>0</v>
      </c>
      <c r="AX456" s="231">
        <f t="shared" si="543"/>
        <v>0</v>
      </c>
      <c r="AY456" s="331">
        <f t="shared" si="543"/>
        <v>0</v>
      </c>
      <c r="AZ456" s="332">
        <f t="shared" si="543"/>
        <v>0</v>
      </c>
      <c r="BA456" s="332">
        <f t="shared" si="543"/>
        <v>0</v>
      </c>
      <c r="BB456" s="333">
        <f t="shared" si="543"/>
        <v>0</v>
      </c>
      <c r="BC456" s="76"/>
      <c r="BD456" s="76"/>
      <c r="BE456" s="76"/>
      <c r="BF456" s="76"/>
    </row>
    <row r="457" spans="2:58" s="76" customFormat="1" ht="14.1" customHeight="1" outlineLevel="1">
      <c r="B457" s="281" t="s">
        <v>84</v>
      </c>
      <c r="C457" s="401">
        <f t="shared" ref="C457:F457" si="544">IFERROR(C593/C729,0)</f>
        <v>0</v>
      </c>
      <c r="D457" s="402">
        <f t="shared" si="544"/>
        <v>0</v>
      </c>
      <c r="E457" s="402">
        <f t="shared" si="544"/>
        <v>0</v>
      </c>
      <c r="F457" s="403">
        <f t="shared" si="544"/>
        <v>0</v>
      </c>
      <c r="G457" s="401">
        <f t="shared" ref="G457:BB457" si="545">IFERROR(G593/G729,0)</f>
        <v>0</v>
      </c>
      <c r="H457" s="402">
        <f t="shared" si="545"/>
        <v>0</v>
      </c>
      <c r="I457" s="402">
        <f t="shared" si="545"/>
        <v>0</v>
      </c>
      <c r="J457" s="403">
        <f t="shared" si="545"/>
        <v>0</v>
      </c>
      <c r="K457" s="401">
        <f t="shared" si="545"/>
        <v>0</v>
      </c>
      <c r="L457" s="402">
        <f t="shared" si="545"/>
        <v>0</v>
      </c>
      <c r="M457" s="402">
        <f t="shared" si="545"/>
        <v>0</v>
      </c>
      <c r="N457" s="403">
        <f t="shared" si="545"/>
        <v>0</v>
      </c>
      <c r="O457" s="401">
        <f t="shared" si="545"/>
        <v>0</v>
      </c>
      <c r="P457" s="402">
        <f t="shared" si="545"/>
        <v>0</v>
      </c>
      <c r="Q457" s="402">
        <f t="shared" si="545"/>
        <v>0</v>
      </c>
      <c r="R457" s="403">
        <f t="shared" si="545"/>
        <v>0</v>
      </c>
      <c r="S457" s="401">
        <f t="shared" si="545"/>
        <v>0</v>
      </c>
      <c r="T457" s="402">
        <f t="shared" si="545"/>
        <v>0</v>
      </c>
      <c r="U457" s="402">
        <f t="shared" si="545"/>
        <v>0</v>
      </c>
      <c r="V457" s="403">
        <f t="shared" si="545"/>
        <v>0</v>
      </c>
      <c r="W457" s="401">
        <f t="shared" si="545"/>
        <v>0</v>
      </c>
      <c r="X457" s="402">
        <f t="shared" si="545"/>
        <v>0</v>
      </c>
      <c r="Y457" s="402">
        <f t="shared" si="545"/>
        <v>0</v>
      </c>
      <c r="Z457" s="403">
        <f t="shared" si="545"/>
        <v>0</v>
      </c>
      <c r="AA457" s="401">
        <f t="shared" si="545"/>
        <v>0</v>
      </c>
      <c r="AB457" s="402">
        <f t="shared" si="545"/>
        <v>0</v>
      </c>
      <c r="AC457" s="402">
        <f t="shared" si="545"/>
        <v>0</v>
      </c>
      <c r="AD457" s="403">
        <f t="shared" si="545"/>
        <v>0</v>
      </c>
      <c r="AE457" s="401">
        <f t="shared" si="545"/>
        <v>0</v>
      </c>
      <c r="AF457" s="402">
        <f t="shared" si="545"/>
        <v>0</v>
      </c>
      <c r="AG457" s="402">
        <f t="shared" si="545"/>
        <v>0</v>
      </c>
      <c r="AH457" s="403">
        <f t="shared" si="545"/>
        <v>0</v>
      </c>
      <c r="AI457" s="401">
        <f t="shared" si="545"/>
        <v>0</v>
      </c>
      <c r="AJ457" s="402">
        <f t="shared" si="545"/>
        <v>0</v>
      </c>
      <c r="AK457" s="402">
        <f t="shared" si="545"/>
        <v>0</v>
      </c>
      <c r="AL457" s="403">
        <f t="shared" si="545"/>
        <v>0</v>
      </c>
      <c r="AM457" s="401">
        <f t="shared" si="545"/>
        <v>0</v>
      </c>
      <c r="AN457" s="402">
        <f t="shared" si="545"/>
        <v>0</v>
      </c>
      <c r="AO457" s="402">
        <f t="shared" si="545"/>
        <v>0</v>
      </c>
      <c r="AP457" s="403">
        <f t="shared" si="545"/>
        <v>0</v>
      </c>
      <c r="AQ457" s="401">
        <f t="shared" si="545"/>
        <v>0</v>
      </c>
      <c r="AR457" s="402">
        <f t="shared" si="545"/>
        <v>0</v>
      </c>
      <c r="AS457" s="402">
        <f t="shared" si="545"/>
        <v>0</v>
      </c>
      <c r="AT457" s="403">
        <f t="shared" si="545"/>
        <v>0</v>
      </c>
      <c r="AU457" s="401">
        <f t="shared" si="545"/>
        <v>0</v>
      </c>
      <c r="AV457" s="402">
        <f t="shared" si="545"/>
        <v>0</v>
      </c>
      <c r="AW457" s="402">
        <f t="shared" si="545"/>
        <v>0</v>
      </c>
      <c r="AX457" s="404">
        <f t="shared" si="545"/>
        <v>0</v>
      </c>
      <c r="AY457" s="322">
        <f t="shared" si="545"/>
        <v>0</v>
      </c>
      <c r="AZ457" s="323">
        <f t="shared" si="545"/>
        <v>0</v>
      </c>
      <c r="BA457" s="323">
        <f t="shared" si="545"/>
        <v>0</v>
      </c>
      <c r="BB457" s="324">
        <f t="shared" si="545"/>
        <v>0</v>
      </c>
      <c r="BC457" s="59"/>
      <c r="BD457" s="59"/>
      <c r="BE457" s="59"/>
      <c r="BF457" s="59"/>
    </row>
    <row r="458" spans="2:58" s="59" customFormat="1" ht="14.1" customHeight="1" outlineLevel="1">
      <c r="B458" s="284" t="s">
        <v>83</v>
      </c>
      <c r="C458" s="223">
        <f t="shared" ref="C458:F458" si="546">IFERROR(C594/C730,0)</f>
        <v>0</v>
      </c>
      <c r="D458" s="109">
        <f t="shared" si="546"/>
        <v>0</v>
      </c>
      <c r="E458" s="109">
        <f t="shared" si="546"/>
        <v>0</v>
      </c>
      <c r="F458" s="224">
        <f t="shared" si="546"/>
        <v>0</v>
      </c>
      <c r="G458" s="223">
        <f t="shared" ref="G458:BB458" si="547">IFERROR(G594/G730,0)</f>
        <v>0</v>
      </c>
      <c r="H458" s="109">
        <f t="shared" si="547"/>
        <v>0</v>
      </c>
      <c r="I458" s="109">
        <f t="shared" si="547"/>
        <v>0</v>
      </c>
      <c r="J458" s="224">
        <f t="shared" si="547"/>
        <v>0</v>
      </c>
      <c r="K458" s="223">
        <f t="shared" si="547"/>
        <v>0</v>
      </c>
      <c r="L458" s="109">
        <f t="shared" si="547"/>
        <v>0</v>
      </c>
      <c r="M458" s="109">
        <f t="shared" si="547"/>
        <v>0</v>
      </c>
      <c r="N458" s="224">
        <f t="shared" si="547"/>
        <v>0</v>
      </c>
      <c r="O458" s="223">
        <f t="shared" si="547"/>
        <v>0</v>
      </c>
      <c r="P458" s="109">
        <f t="shared" si="547"/>
        <v>0</v>
      </c>
      <c r="Q458" s="109">
        <f t="shared" si="547"/>
        <v>0</v>
      </c>
      <c r="R458" s="224">
        <f t="shared" si="547"/>
        <v>0</v>
      </c>
      <c r="S458" s="223">
        <f t="shared" si="547"/>
        <v>0</v>
      </c>
      <c r="T458" s="109">
        <f t="shared" si="547"/>
        <v>0</v>
      </c>
      <c r="U458" s="109">
        <f t="shared" si="547"/>
        <v>0</v>
      </c>
      <c r="V458" s="224">
        <f t="shared" si="547"/>
        <v>0</v>
      </c>
      <c r="W458" s="223">
        <f t="shared" si="547"/>
        <v>0</v>
      </c>
      <c r="X458" s="109">
        <f t="shared" si="547"/>
        <v>0</v>
      </c>
      <c r="Y458" s="109">
        <f t="shared" si="547"/>
        <v>0</v>
      </c>
      <c r="Z458" s="224">
        <f t="shared" si="547"/>
        <v>0</v>
      </c>
      <c r="AA458" s="223">
        <f t="shared" si="547"/>
        <v>0</v>
      </c>
      <c r="AB458" s="109">
        <f t="shared" si="547"/>
        <v>0</v>
      </c>
      <c r="AC458" s="109">
        <f t="shared" si="547"/>
        <v>0</v>
      </c>
      <c r="AD458" s="224">
        <f t="shared" si="547"/>
        <v>0</v>
      </c>
      <c r="AE458" s="223">
        <f t="shared" si="547"/>
        <v>0</v>
      </c>
      <c r="AF458" s="109">
        <f t="shared" si="547"/>
        <v>0</v>
      </c>
      <c r="AG458" s="109">
        <f t="shared" si="547"/>
        <v>0</v>
      </c>
      <c r="AH458" s="224">
        <f t="shared" si="547"/>
        <v>0</v>
      </c>
      <c r="AI458" s="223">
        <f t="shared" si="547"/>
        <v>0</v>
      </c>
      <c r="AJ458" s="109">
        <f t="shared" si="547"/>
        <v>0</v>
      </c>
      <c r="AK458" s="109">
        <f t="shared" si="547"/>
        <v>0</v>
      </c>
      <c r="AL458" s="224">
        <f t="shared" si="547"/>
        <v>0</v>
      </c>
      <c r="AM458" s="223">
        <f t="shared" si="547"/>
        <v>0</v>
      </c>
      <c r="AN458" s="109">
        <f t="shared" si="547"/>
        <v>0</v>
      </c>
      <c r="AO458" s="109">
        <f t="shared" si="547"/>
        <v>0</v>
      </c>
      <c r="AP458" s="224">
        <f t="shared" si="547"/>
        <v>0</v>
      </c>
      <c r="AQ458" s="223">
        <f t="shared" si="547"/>
        <v>0</v>
      </c>
      <c r="AR458" s="109">
        <f t="shared" si="547"/>
        <v>0</v>
      </c>
      <c r="AS458" s="109">
        <f t="shared" si="547"/>
        <v>0</v>
      </c>
      <c r="AT458" s="224">
        <f t="shared" si="547"/>
        <v>0</v>
      </c>
      <c r="AU458" s="223">
        <f t="shared" si="547"/>
        <v>0</v>
      </c>
      <c r="AV458" s="109">
        <f t="shared" si="547"/>
        <v>0</v>
      </c>
      <c r="AW458" s="109">
        <f t="shared" si="547"/>
        <v>0</v>
      </c>
      <c r="AX458" s="231">
        <f t="shared" si="547"/>
        <v>0</v>
      </c>
      <c r="AY458" s="331">
        <f t="shared" si="547"/>
        <v>0</v>
      </c>
      <c r="AZ458" s="332">
        <f t="shared" si="547"/>
        <v>0</v>
      </c>
      <c r="BA458" s="332">
        <f t="shared" si="547"/>
        <v>0</v>
      </c>
      <c r="BB458" s="333">
        <f t="shared" si="547"/>
        <v>0</v>
      </c>
      <c r="BC458" s="56"/>
      <c r="BD458" s="56"/>
      <c r="BE458" s="56"/>
      <c r="BF458" s="56"/>
    </row>
    <row r="459" spans="2:58" ht="14.1" customHeight="1" outlineLevel="1">
      <c r="B459" s="284" t="s">
        <v>82</v>
      </c>
      <c r="C459" s="223">
        <f t="shared" ref="C459:F459" si="548">IFERROR(C595/C731,0)</f>
        <v>0</v>
      </c>
      <c r="D459" s="109">
        <f t="shared" si="548"/>
        <v>0</v>
      </c>
      <c r="E459" s="109">
        <f t="shared" si="548"/>
        <v>0</v>
      </c>
      <c r="F459" s="224">
        <f t="shared" si="548"/>
        <v>0</v>
      </c>
      <c r="G459" s="223">
        <f t="shared" ref="G459:BB459" si="549">IFERROR(G595/G731,0)</f>
        <v>0</v>
      </c>
      <c r="H459" s="109">
        <f t="shared" si="549"/>
        <v>0</v>
      </c>
      <c r="I459" s="109">
        <f t="shared" si="549"/>
        <v>0</v>
      </c>
      <c r="J459" s="224">
        <f t="shared" si="549"/>
        <v>0</v>
      </c>
      <c r="K459" s="223">
        <f t="shared" si="549"/>
        <v>0</v>
      </c>
      <c r="L459" s="109">
        <f t="shared" si="549"/>
        <v>0</v>
      </c>
      <c r="M459" s="109">
        <f t="shared" si="549"/>
        <v>0</v>
      </c>
      <c r="N459" s="224">
        <f t="shared" si="549"/>
        <v>0</v>
      </c>
      <c r="O459" s="223">
        <f t="shared" si="549"/>
        <v>0</v>
      </c>
      <c r="P459" s="109">
        <f t="shared" si="549"/>
        <v>0</v>
      </c>
      <c r="Q459" s="109">
        <f t="shared" si="549"/>
        <v>0</v>
      </c>
      <c r="R459" s="224">
        <f t="shared" si="549"/>
        <v>0</v>
      </c>
      <c r="S459" s="223">
        <f t="shared" si="549"/>
        <v>0</v>
      </c>
      <c r="T459" s="109">
        <f t="shared" si="549"/>
        <v>0</v>
      </c>
      <c r="U459" s="109">
        <f t="shared" si="549"/>
        <v>0</v>
      </c>
      <c r="V459" s="224">
        <f t="shared" si="549"/>
        <v>0</v>
      </c>
      <c r="W459" s="223">
        <f t="shared" si="549"/>
        <v>0</v>
      </c>
      <c r="X459" s="109">
        <f t="shared" si="549"/>
        <v>0</v>
      </c>
      <c r="Y459" s="109">
        <f t="shared" si="549"/>
        <v>0</v>
      </c>
      <c r="Z459" s="224">
        <f t="shared" si="549"/>
        <v>0</v>
      </c>
      <c r="AA459" s="223">
        <f t="shared" si="549"/>
        <v>0</v>
      </c>
      <c r="AB459" s="109">
        <f t="shared" si="549"/>
        <v>0</v>
      </c>
      <c r="AC459" s="109">
        <f t="shared" si="549"/>
        <v>0</v>
      </c>
      <c r="AD459" s="224">
        <f t="shared" si="549"/>
        <v>0</v>
      </c>
      <c r="AE459" s="223">
        <f t="shared" si="549"/>
        <v>0</v>
      </c>
      <c r="AF459" s="109">
        <f t="shared" si="549"/>
        <v>0</v>
      </c>
      <c r="AG459" s="109">
        <f t="shared" si="549"/>
        <v>0</v>
      </c>
      <c r="AH459" s="224">
        <f t="shared" si="549"/>
        <v>0</v>
      </c>
      <c r="AI459" s="223">
        <f t="shared" si="549"/>
        <v>0</v>
      </c>
      <c r="AJ459" s="109">
        <f t="shared" si="549"/>
        <v>0</v>
      </c>
      <c r="AK459" s="109">
        <f t="shared" si="549"/>
        <v>0</v>
      </c>
      <c r="AL459" s="224">
        <f t="shared" si="549"/>
        <v>0</v>
      </c>
      <c r="AM459" s="223">
        <f t="shared" si="549"/>
        <v>0</v>
      </c>
      <c r="AN459" s="109">
        <f t="shared" si="549"/>
        <v>0</v>
      </c>
      <c r="AO459" s="109">
        <f t="shared" si="549"/>
        <v>0</v>
      </c>
      <c r="AP459" s="224">
        <f t="shared" si="549"/>
        <v>0</v>
      </c>
      <c r="AQ459" s="223">
        <f t="shared" si="549"/>
        <v>0</v>
      </c>
      <c r="AR459" s="109">
        <f t="shared" si="549"/>
        <v>0</v>
      </c>
      <c r="AS459" s="109">
        <f t="shared" si="549"/>
        <v>0</v>
      </c>
      <c r="AT459" s="224">
        <f t="shared" si="549"/>
        <v>0</v>
      </c>
      <c r="AU459" s="223">
        <f t="shared" si="549"/>
        <v>0</v>
      </c>
      <c r="AV459" s="109">
        <f t="shared" si="549"/>
        <v>0</v>
      </c>
      <c r="AW459" s="109">
        <f t="shared" si="549"/>
        <v>0</v>
      </c>
      <c r="AX459" s="231">
        <f t="shared" si="549"/>
        <v>0</v>
      </c>
      <c r="AY459" s="331">
        <f t="shared" si="549"/>
        <v>0</v>
      </c>
      <c r="AZ459" s="332">
        <f t="shared" si="549"/>
        <v>0</v>
      </c>
      <c r="BA459" s="332">
        <f t="shared" si="549"/>
        <v>0</v>
      </c>
      <c r="BB459" s="333">
        <f t="shared" si="549"/>
        <v>0</v>
      </c>
    </row>
    <row r="460" spans="2:58" ht="14.1" customHeight="1" outlineLevel="1">
      <c r="B460" s="284" t="s">
        <v>81</v>
      </c>
      <c r="C460" s="223">
        <f t="shared" ref="C460:F460" si="550">IFERROR(C596/C732,0)</f>
        <v>0</v>
      </c>
      <c r="D460" s="109">
        <f t="shared" si="550"/>
        <v>0</v>
      </c>
      <c r="E460" s="109">
        <f t="shared" si="550"/>
        <v>0</v>
      </c>
      <c r="F460" s="224">
        <f t="shared" si="550"/>
        <v>0</v>
      </c>
      <c r="G460" s="223">
        <f t="shared" ref="G460:BB460" si="551">IFERROR(G596/G732,0)</f>
        <v>0</v>
      </c>
      <c r="H460" s="109">
        <f t="shared" si="551"/>
        <v>0</v>
      </c>
      <c r="I460" s="109">
        <f t="shared" si="551"/>
        <v>0</v>
      </c>
      <c r="J460" s="224">
        <f t="shared" si="551"/>
        <v>0</v>
      </c>
      <c r="K460" s="223">
        <f t="shared" si="551"/>
        <v>0</v>
      </c>
      <c r="L460" s="109">
        <f t="shared" si="551"/>
        <v>0</v>
      </c>
      <c r="M460" s="109">
        <f t="shared" si="551"/>
        <v>0</v>
      </c>
      <c r="N460" s="224">
        <f t="shared" si="551"/>
        <v>0</v>
      </c>
      <c r="O460" s="223">
        <f t="shared" si="551"/>
        <v>0</v>
      </c>
      <c r="P460" s="109">
        <f t="shared" si="551"/>
        <v>0</v>
      </c>
      <c r="Q460" s="109">
        <f t="shared" si="551"/>
        <v>0</v>
      </c>
      <c r="R460" s="224">
        <f t="shared" si="551"/>
        <v>0</v>
      </c>
      <c r="S460" s="223">
        <f t="shared" si="551"/>
        <v>0</v>
      </c>
      <c r="T460" s="109">
        <f t="shared" si="551"/>
        <v>0</v>
      </c>
      <c r="U460" s="109">
        <f t="shared" si="551"/>
        <v>0</v>
      </c>
      <c r="V460" s="224">
        <f t="shared" si="551"/>
        <v>0</v>
      </c>
      <c r="W460" s="223">
        <f t="shared" si="551"/>
        <v>0</v>
      </c>
      <c r="X460" s="109">
        <f t="shared" si="551"/>
        <v>0</v>
      </c>
      <c r="Y460" s="109">
        <f t="shared" si="551"/>
        <v>0</v>
      </c>
      <c r="Z460" s="224">
        <f t="shared" si="551"/>
        <v>0</v>
      </c>
      <c r="AA460" s="223">
        <f t="shared" si="551"/>
        <v>0</v>
      </c>
      <c r="AB460" s="109">
        <f t="shared" si="551"/>
        <v>0</v>
      </c>
      <c r="AC460" s="109">
        <f t="shared" si="551"/>
        <v>0</v>
      </c>
      <c r="AD460" s="224">
        <f t="shared" si="551"/>
        <v>0</v>
      </c>
      <c r="AE460" s="223">
        <f t="shared" si="551"/>
        <v>0</v>
      </c>
      <c r="AF460" s="109">
        <f t="shared" si="551"/>
        <v>0</v>
      </c>
      <c r="AG460" s="109">
        <f t="shared" si="551"/>
        <v>0</v>
      </c>
      <c r="AH460" s="224">
        <f t="shared" si="551"/>
        <v>0</v>
      </c>
      <c r="AI460" s="223">
        <f t="shared" si="551"/>
        <v>0</v>
      </c>
      <c r="AJ460" s="109">
        <f t="shared" si="551"/>
        <v>0</v>
      </c>
      <c r="AK460" s="109">
        <f t="shared" si="551"/>
        <v>0</v>
      </c>
      <c r="AL460" s="224">
        <f t="shared" si="551"/>
        <v>0</v>
      </c>
      <c r="AM460" s="223">
        <f t="shared" si="551"/>
        <v>0</v>
      </c>
      <c r="AN460" s="109">
        <f t="shared" si="551"/>
        <v>0</v>
      </c>
      <c r="AO460" s="109">
        <f t="shared" si="551"/>
        <v>0</v>
      </c>
      <c r="AP460" s="224">
        <f t="shared" si="551"/>
        <v>0</v>
      </c>
      <c r="AQ460" s="223">
        <f t="shared" si="551"/>
        <v>0</v>
      </c>
      <c r="AR460" s="109">
        <f t="shared" si="551"/>
        <v>0</v>
      </c>
      <c r="AS460" s="109">
        <f t="shared" si="551"/>
        <v>0</v>
      </c>
      <c r="AT460" s="224">
        <f t="shared" si="551"/>
        <v>0</v>
      </c>
      <c r="AU460" s="223">
        <f t="shared" si="551"/>
        <v>0</v>
      </c>
      <c r="AV460" s="109">
        <f t="shared" si="551"/>
        <v>0</v>
      </c>
      <c r="AW460" s="109">
        <f t="shared" si="551"/>
        <v>0</v>
      </c>
      <c r="AX460" s="231">
        <f t="shared" si="551"/>
        <v>0</v>
      </c>
      <c r="AY460" s="331">
        <f t="shared" si="551"/>
        <v>0</v>
      </c>
      <c r="AZ460" s="332">
        <f t="shared" si="551"/>
        <v>0</v>
      </c>
      <c r="BA460" s="332">
        <f t="shared" si="551"/>
        <v>0</v>
      </c>
      <c r="BB460" s="333">
        <f t="shared" si="551"/>
        <v>0</v>
      </c>
      <c r="BC460" s="76"/>
      <c r="BD460" s="76"/>
      <c r="BE460" s="76"/>
      <c r="BF460" s="76"/>
    </row>
    <row r="461" spans="2:58" s="76" customFormat="1" ht="14.1" customHeight="1" outlineLevel="1">
      <c r="B461" s="281" t="s">
        <v>80</v>
      </c>
      <c r="C461" s="401">
        <f t="shared" ref="C461:F461" si="552">IFERROR(C597/C733,0)</f>
        <v>0</v>
      </c>
      <c r="D461" s="402">
        <f t="shared" si="552"/>
        <v>0</v>
      </c>
      <c r="E461" s="402">
        <f t="shared" si="552"/>
        <v>0</v>
      </c>
      <c r="F461" s="403">
        <f t="shared" si="552"/>
        <v>0</v>
      </c>
      <c r="G461" s="401">
        <f t="shared" ref="G461:BB461" si="553">IFERROR(G597/G733,0)</f>
        <v>0</v>
      </c>
      <c r="H461" s="402">
        <f t="shared" si="553"/>
        <v>0</v>
      </c>
      <c r="I461" s="402">
        <f t="shared" si="553"/>
        <v>0</v>
      </c>
      <c r="J461" s="403">
        <f t="shared" si="553"/>
        <v>0</v>
      </c>
      <c r="K461" s="401">
        <f t="shared" si="553"/>
        <v>0</v>
      </c>
      <c r="L461" s="402">
        <f t="shared" si="553"/>
        <v>0</v>
      </c>
      <c r="M461" s="402">
        <f t="shared" si="553"/>
        <v>0</v>
      </c>
      <c r="N461" s="403">
        <f t="shared" si="553"/>
        <v>0</v>
      </c>
      <c r="O461" s="401">
        <f t="shared" si="553"/>
        <v>0</v>
      </c>
      <c r="P461" s="402">
        <f t="shared" si="553"/>
        <v>0</v>
      </c>
      <c r="Q461" s="402">
        <f t="shared" si="553"/>
        <v>0</v>
      </c>
      <c r="R461" s="403">
        <f t="shared" si="553"/>
        <v>0</v>
      </c>
      <c r="S461" s="401">
        <f t="shared" si="553"/>
        <v>0</v>
      </c>
      <c r="T461" s="402">
        <f t="shared" si="553"/>
        <v>0</v>
      </c>
      <c r="U461" s="402">
        <f t="shared" si="553"/>
        <v>0</v>
      </c>
      <c r="V461" s="403">
        <f t="shared" si="553"/>
        <v>0</v>
      </c>
      <c r="W461" s="401">
        <f t="shared" si="553"/>
        <v>0</v>
      </c>
      <c r="X461" s="402">
        <f t="shared" si="553"/>
        <v>0</v>
      </c>
      <c r="Y461" s="402">
        <f t="shared" si="553"/>
        <v>0</v>
      </c>
      <c r="Z461" s="403">
        <f t="shared" si="553"/>
        <v>0</v>
      </c>
      <c r="AA461" s="401">
        <f t="shared" si="553"/>
        <v>0</v>
      </c>
      <c r="AB461" s="402">
        <f t="shared" si="553"/>
        <v>0</v>
      </c>
      <c r="AC461" s="402">
        <f t="shared" si="553"/>
        <v>0</v>
      </c>
      <c r="AD461" s="403">
        <f t="shared" si="553"/>
        <v>0</v>
      </c>
      <c r="AE461" s="401">
        <f t="shared" si="553"/>
        <v>0</v>
      </c>
      <c r="AF461" s="402">
        <f t="shared" si="553"/>
        <v>0</v>
      </c>
      <c r="AG461" s="402">
        <f t="shared" si="553"/>
        <v>0</v>
      </c>
      <c r="AH461" s="403">
        <f t="shared" si="553"/>
        <v>0</v>
      </c>
      <c r="AI461" s="401">
        <f t="shared" si="553"/>
        <v>0</v>
      </c>
      <c r="AJ461" s="402">
        <f t="shared" si="553"/>
        <v>0</v>
      </c>
      <c r="AK461" s="402">
        <f t="shared" si="553"/>
        <v>0</v>
      </c>
      <c r="AL461" s="403">
        <f t="shared" si="553"/>
        <v>0</v>
      </c>
      <c r="AM461" s="401">
        <f t="shared" si="553"/>
        <v>0</v>
      </c>
      <c r="AN461" s="402">
        <f t="shared" si="553"/>
        <v>0</v>
      </c>
      <c r="AO461" s="402">
        <f t="shared" si="553"/>
        <v>0</v>
      </c>
      <c r="AP461" s="403">
        <f t="shared" si="553"/>
        <v>0</v>
      </c>
      <c r="AQ461" s="401">
        <f t="shared" si="553"/>
        <v>0</v>
      </c>
      <c r="AR461" s="402">
        <f t="shared" si="553"/>
        <v>0</v>
      </c>
      <c r="AS461" s="402">
        <f t="shared" si="553"/>
        <v>0</v>
      </c>
      <c r="AT461" s="403">
        <f t="shared" si="553"/>
        <v>0</v>
      </c>
      <c r="AU461" s="401">
        <f t="shared" si="553"/>
        <v>0</v>
      </c>
      <c r="AV461" s="402">
        <f t="shared" si="553"/>
        <v>0</v>
      </c>
      <c r="AW461" s="402">
        <f t="shared" si="553"/>
        <v>0</v>
      </c>
      <c r="AX461" s="404">
        <f t="shared" si="553"/>
        <v>0</v>
      </c>
      <c r="AY461" s="322">
        <f t="shared" si="553"/>
        <v>0</v>
      </c>
      <c r="AZ461" s="323">
        <f t="shared" si="553"/>
        <v>0</v>
      </c>
      <c r="BA461" s="323">
        <f t="shared" si="553"/>
        <v>0</v>
      </c>
      <c r="BB461" s="324">
        <f t="shared" si="553"/>
        <v>0</v>
      </c>
      <c r="BC461" s="56"/>
      <c r="BD461" s="56"/>
      <c r="BE461" s="56"/>
      <c r="BF461" s="56"/>
    </row>
    <row r="462" spans="2:58" ht="14.1" customHeight="1" outlineLevel="1">
      <c r="B462" s="282" t="s">
        <v>121</v>
      </c>
      <c r="C462" s="223">
        <f t="shared" ref="C462:F462" si="554">IFERROR(C598/C734,0)</f>
        <v>0</v>
      </c>
      <c r="D462" s="109">
        <f t="shared" si="554"/>
        <v>0</v>
      </c>
      <c r="E462" s="109">
        <f t="shared" si="554"/>
        <v>0</v>
      </c>
      <c r="F462" s="224">
        <f t="shared" si="554"/>
        <v>0</v>
      </c>
      <c r="G462" s="223">
        <f t="shared" ref="G462:BB462" si="555">IFERROR(G598/G734,0)</f>
        <v>0</v>
      </c>
      <c r="H462" s="109">
        <f t="shared" si="555"/>
        <v>0</v>
      </c>
      <c r="I462" s="109">
        <f t="shared" si="555"/>
        <v>0</v>
      </c>
      <c r="J462" s="224">
        <f t="shared" si="555"/>
        <v>0</v>
      </c>
      <c r="K462" s="223">
        <f t="shared" si="555"/>
        <v>0</v>
      </c>
      <c r="L462" s="109">
        <f t="shared" si="555"/>
        <v>0</v>
      </c>
      <c r="M462" s="109">
        <f t="shared" si="555"/>
        <v>0</v>
      </c>
      <c r="N462" s="224">
        <f t="shared" si="555"/>
        <v>0</v>
      </c>
      <c r="O462" s="223">
        <f t="shared" si="555"/>
        <v>0</v>
      </c>
      <c r="P462" s="109">
        <f t="shared" si="555"/>
        <v>0</v>
      </c>
      <c r="Q462" s="109">
        <f t="shared" si="555"/>
        <v>0</v>
      </c>
      <c r="R462" s="224">
        <f t="shared" si="555"/>
        <v>0</v>
      </c>
      <c r="S462" s="223">
        <f t="shared" si="555"/>
        <v>0</v>
      </c>
      <c r="T462" s="109">
        <f t="shared" si="555"/>
        <v>0</v>
      </c>
      <c r="U462" s="109">
        <f t="shared" si="555"/>
        <v>0</v>
      </c>
      <c r="V462" s="224">
        <f t="shared" si="555"/>
        <v>0</v>
      </c>
      <c r="W462" s="223">
        <f t="shared" si="555"/>
        <v>0</v>
      </c>
      <c r="X462" s="109">
        <f t="shared" si="555"/>
        <v>0</v>
      </c>
      <c r="Y462" s="109">
        <f t="shared" si="555"/>
        <v>0</v>
      </c>
      <c r="Z462" s="224">
        <f t="shared" si="555"/>
        <v>0</v>
      </c>
      <c r="AA462" s="223">
        <f t="shared" si="555"/>
        <v>0</v>
      </c>
      <c r="AB462" s="109">
        <f t="shared" si="555"/>
        <v>0</v>
      </c>
      <c r="AC462" s="109">
        <f t="shared" si="555"/>
        <v>0</v>
      </c>
      <c r="AD462" s="224">
        <f t="shared" si="555"/>
        <v>0</v>
      </c>
      <c r="AE462" s="223">
        <f t="shared" si="555"/>
        <v>0</v>
      </c>
      <c r="AF462" s="109">
        <f t="shared" si="555"/>
        <v>0</v>
      </c>
      <c r="AG462" s="109">
        <f t="shared" si="555"/>
        <v>0</v>
      </c>
      <c r="AH462" s="224">
        <f t="shared" si="555"/>
        <v>0</v>
      </c>
      <c r="AI462" s="223">
        <f t="shared" si="555"/>
        <v>0</v>
      </c>
      <c r="AJ462" s="109">
        <f t="shared" si="555"/>
        <v>0</v>
      </c>
      <c r="AK462" s="109">
        <f t="shared" si="555"/>
        <v>0</v>
      </c>
      <c r="AL462" s="224">
        <f t="shared" si="555"/>
        <v>0</v>
      </c>
      <c r="AM462" s="223">
        <f t="shared" si="555"/>
        <v>0</v>
      </c>
      <c r="AN462" s="109">
        <f t="shared" si="555"/>
        <v>0</v>
      </c>
      <c r="AO462" s="109">
        <f t="shared" si="555"/>
        <v>0</v>
      </c>
      <c r="AP462" s="224">
        <f t="shared" si="555"/>
        <v>0</v>
      </c>
      <c r="AQ462" s="223">
        <f t="shared" si="555"/>
        <v>0</v>
      </c>
      <c r="AR462" s="109">
        <f t="shared" si="555"/>
        <v>0</v>
      </c>
      <c r="AS462" s="109">
        <f t="shared" si="555"/>
        <v>0</v>
      </c>
      <c r="AT462" s="224">
        <f t="shared" si="555"/>
        <v>0</v>
      </c>
      <c r="AU462" s="223">
        <f t="shared" si="555"/>
        <v>0</v>
      </c>
      <c r="AV462" s="109">
        <f t="shared" si="555"/>
        <v>0</v>
      </c>
      <c r="AW462" s="109">
        <f t="shared" si="555"/>
        <v>0</v>
      </c>
      <c r="AX462" s="231">
        <f t="shared" si="555"/>
        <v>0</v>
      </c>
      <c r="AY462" s="331">
        <f t="shared" si="555"/>
        <v>0</v>
      </c>
      <c r="AZ462" s="332">
        <f t="shared" si="555"/>
        <v>0</v>
      </c>
      <c r="BA462" s="332">
        <f t="shared" si="555"/>
        <v>0</v>
      </c>
      <c r="BB462" s="333">
        <f t="shared" si="555"/>
        <v>0</v>
      </c>
    </row>
    <row r="463" spans="2:58" ht="14.1" customHeight="1" outlineLevel="1">
      <c r="B463" s="282" t="s">
        <v>79</v>
      </c>
      <c r="C463" s="223">
        <f t="shared" ref="C463:F463" si="556">IFERROR(C599/C735,0)</f>
        <v>0</v>
      </c>
      <c r="D463" s="109">
        <f t="shared" si="556"/>
        <v>0</v>
      </c>
      <c r="E463" s="109">
        <f t="shared" si="556"/>
        <v>0</v>
      </c>
      <c r="F463" s="224">
        <f t="shared" si="556"/>
        <v>0</v>
      </c>
      <c r="G463" s="223">
        <f t="shared" ref="G463:BB463" si="557">IFERROR(G599/G735,0)</f>
        <v>0</v>
      </c>
      <c r="H463" s="109">
        <f t="shared" si="557"/>
        <v>0</v>
      </c>
      <c r="I463" s="109">
        <f t="shared" si="557"/>
        <v>0</v>
      </c>
      <c r="J463" s="224">
        <f t="shared" si="557"/>
        <v>0</v>
      </c>
      <c r="K463" s="223">
        <f t="shared" si="557"/>
        <v>0</v>
      </c>
      <c r="L463" s="109">
        <f t="shared" si="557"/>
        <v>0</v>
      </c>
      <c r="M463" s="109">
        <f t="shared" si="557"/>
        <v>0</v>
      </c>
      <c r="N463" s="224">
        <f t="shared" si="557"/>
        <v>0</v>
      </c>
      <c r="O463" s="223">
        <f t="shared" si="557"/>
        <v>0</v>
      </c>
      <c r="P463" s="109">
        <f t="shared" si="557"/>
        <v>0</v>
      </c>
      <c r="Q463" s="109">
        <f t="shared" si="557"/>
        <v>0</v>
      </c>
      <c r="R463" s="224">
        <f t="shared" si="557"/>
        <v>0</v>
      </c>
      <c r="S463" s="223">
        <f t="shared" si="557"/>
        <v>0</v>
      </c>
      <c r="T463" s="109">
        <f t="shared" si="557"/>
        <v>0</v>
      </c>
      <c r="U463" s="109">
        <f t="shared" si="557"/>
        <v>0</v>
      </c>
      <c r="V463" s="224">
        <f t="shared" si="557"/>
        <v>0</v>
      </c>
      <c r="W463" s="223">
        <f t="shared" si="557"/>
        <v>0</v>
      </c>
      <c r="X463" s="109">
        <f t="shared" si="557"/>
        <v>0</v>
      </c>
      <c r="Y463" s="109">
        <f t="shared" si="557"/>
        <v>0</v>
      </c>
      <c r="Z463" s="224">
        <f t="shared" si="557"/>
        <v>0</v>
      </c>
      <c r="AA463" s="223">
        <f t="shared" si="557"/>
        <v>0</v>
      </c>
      <c r="AB463" s="109">
        <f t="shared" si="557"/>
        <v>0</v>
      </c>
      <c r="AC463" s="109">
        <f t="shared" si="557"/>
        <v>0</v>
      </c>
      <c r="AD463" s="224">
        <f t="shared" si="557"/>
        <v>0</v>
      </c>
      <c r="AE463" s="223">
        <f t="shared" si="557"/>
        <v>0</v>
      </c>
      <c r="AF463" s="109">
        <f t="shared" si="557"/>
        <v>0</v>
      </c>
      <c r="AG463" s="109">
        <f t="shared" si="557"/>
        <v>0</v>
      </c>
      <c r="AH463" s="224">
        <f t="shared" si="557"/>
        <v>0</v>
      </c>
      <c r="AI463" s="223">
        <f t="shared" si="557"/>
        <v>0</v>
      </c>
      <c r="AJ463" s="109">
        <f t="shared" si="557"/>
        <v>0</v>
      </c>
      <c r="AK463" s="109">
        <f t="shared" si="557"/>
        <v>0</v>
      </c>
      <c r="AL463" s="224">
        <f t="shared" si="557"/>
        <v>0</v>
      </c>
      <c r="AM463" s="223">
        <f t="shared" si="557"/>
        <v>0</v>
      </c>
      <c r="AN463" s="109">
        <f t="shared" si="557"/>
        <v>0</v>
      </c>
      <c r="AO463" s="109">
        <f t="shared" si="557"/>
        <v>0</v>
      </c>
      <c r="AP463" s="224">
        <f t="shared" si="557"/>
        <v>0</v>
      </c>
      <c r="AQ463" s="223">
        <f t="shared" si="557"/>
        <v>0</v>
      </c>
      <c r="AR463" s="109">
        <f t="shared" si="557"/>
        <v>0</v>
      </c>
      <c r="AS463" s="109">
        <f t="shared" si="557"/>
        <v>0</v>
      </c>
      <c r="AT463" s="224">
        <f t="shared" si="557"/>
        <v>0</v>
      </c>
      <c r="AU463" s="223">
        <f t="shared" si="557"/>
        <v>0</v>
      </c>
      <c r="AV463" s="109">
        <f t="shared" si="557"/>
        <v>0</v>
      </c>
      <c r="AW463" s="109">
        <f t="shared" si="557"/>
        <v>0</v>
      </c>
      <c r="AX463" s="231">
        <f t="shared" si="557"/>
        <v>0</v>
      </c>
      <c r="AY463" s="331">
        <f t="shared" si="557"/>
        <v>0</v>
      </c>
      <c r="AZ463" s="332">
        <f t="shared" si="557"/>
        <v>0</v>
      </c>
      <c r="BA463" s="332">
        <f t="shared" si="557"/>
        <v>0</v>
      </c>
      <c r="BB463" s="333">
        <f t="shared" si="557"/>
        <v>0</v>
      </c>
    </row>
    <row r="464" spans="2:58" ht="14.1" customHeight="1" outlineLevel="1">
      <c r="B464" s="282" t="s">
        <v>78</v>
      </c>
      <c r="C464" s="223">
        <f t="shared" ref="C464:F464" si="558">IFERROR(C600/C736,0)</f>
        <v>0</v>
      </c>
      <c r="D464" s="109">
        <f t="shared" si="558"/>
        <v>0</v>
      </c>
      <c r="E464" s="109">
        <f t="shared" si="558"/>
        <v>0</v>
      </c>
      <c r="F464" s="224">
        <f t="shared" si="558"/>
        <v>0</v>
      </c>
      <c r="G464" s="223">
        <f t="shared" ref="G464:BB464" si="559">IFERROR(G600/G736,0)</f>
        <v>0</v>
      </c>
      <c r="H464" s="109">
        <f t="shared" si="559"/>
        <v>0</v>
      </c>
      <c r="I464" s="109">
        <f t="shared" si="559"/>
        <v>0</v>
      </c>
      <c r="J464" s="224">
        <f t="shared" si="559"/>
        <v>0</v>
      </c>
      <c r="K464" s="223">
        <f t="shared" si="559"/>
        <v>0</v>
      </c>
      <c r="L464" s="109">
        <f t="shared" si="559"/>
        <v>0</v>
      </c>
      <c r="M464" s="109">
        <f t="shared" si="559"/>
        <v>0</v>
      </c>
      <c r="N464" s="224">
        <f t="shared" si="559"/>
        <v>0</v>
      </c>
      <c r="O464" s="223">
        <f t="shared" si="559"/>
        <v>0</v>
      </c>
      <c r="P464" s="109">
        <f t="shared" si="559"/>
        <v>0</v>
      </c>
      <c r="Q464" s="109">
        <f t="shared" si="559"/>
        <v>0</v>
      </c>
      <c r="R464" s="224">
        <f t="shared" si="559"/>
        <v>0</v>
      </c>
      <c r="S464" s="223">
        <f t="shared" si="559"/>
        <v>0</v>
      </c>
      <c r="T464" s="109">
        <f t="shared" si="559"/>
        <v>0</v>
      </c>
      <c r="U464" s="109">
        <f t="shared" si="559"/>
        <v>0</v>
      </c>
      <c r="V464" s="224">
        <f t="shared" si="559"/>
        <v>0</v>
      </c>
      <c r="W464" s="223">
        <f t="shared" si="559"/>
        <v>0</v>
      </c>
      <c r="X464" s="109">
        <f t="shared" si="559"/>
        <v>0</v>
      </c>
      <c r="Y464" s="109">
        <f t="shared" si="559"/>
        <v>0</v>
      </c>
      <c r="Z464" s="224">
        <f t="shared" si="559"/>
        <v>0</v>
      </c>
      <c r="AA464" s="223">
        <f t="shared" si="559"/>
        <v>0</v>
      </c>
      <c r="AB464" s="109">
        <f t="shared" si="559"/>
        <v>0</v>
      </c>
      <c r="AC464" s="109">
        <f t="shared" si="559"/>
        <v>0</v>
      </c>
      <c r="AD464" s="224">
        <f t="shared" si="559"/>
        <v>0</v>
      </c>
      <c r="AE464" s="223">
        <f t="shared" si="559"/>
        <v>0</v>
      </c>
      <c r="AF464" s="109">
        <f t="shared" si="559"/>
        <v>0</v>
      </c>
      <c r="AG464" s="109">
        <f t="shared" si="559"/>
        <v>0</v>
      </c>
      <c r="AH464" s="224">
        <f t="shared" si="559"/>
        <v>0</v>
      </c>
      <c r="AI464" s="223">
        <f t="shared" si="559"/>
        <v>0</v>
      </c>
      <c r="AJ464" s="109">
        <f t="shared" si="559"/>
        <v>0</v>
      </c>
      <c r="AK464" s="109">
        <f t="shared" si="559"/>
        <v>0</v>
      </c>
      <c r="AL464" s="224">
        <f t="shared" si="559"/>
        <v>0</v>
      </c>
      <c r="AM464" s="223">
        <f t="shared" si="559"/>
        <v>0</v>
      </c>
      <c r="AN464" s="109">
        <f t="shared" si="559"/>
        <v>0</v>
      </c>
      <c r="AO464" s="109">
        <f t="shared" si="559"/>
        <v>0</v>
      </c>
      <c r="AP464" s="224">
        <f t="shared" si="559"/>
        <v>0</v>
      </c>
      <c r="AQ464" s="223">
        <f t="shared" si="559"/>
        <v>0</v>
      </c>
      <c r="AR464" s="109">
        <f t="shared" si="559"/>
        <v>0</v>
      </c>
      <c r="AS464" s="109">
        <f t="shared" si="559"/>
        <v>0</v>
      </c>
      <c r="AT464" s="224">
        <f t="shared" si="559"/>
        <v>0</v>
      </c>
      <c r="AU464" s="223">
        <f t="shared" si="559"/>
        <v>0</v>
      </c>
      <c r="AV464" s="109">
        <f t="shared" si="559"/>
        <v>0</v>
      </c>
      <c r="AW464" s="109">
        <f t="shared" si="559"/>
        <v>0</v>
      </c>
      <c r="AX464" s="231">
        <f t="shared" si="559"/>
        <v>0</v>
      </c>
      <c r="AY464" s="331">
        <f t="shared" si="559"/>
        <v>0</v>
      </c>
      <c r="AZ464" s="332">
        <f t="shared" si="559"/>
        <v>0</v>
      </c>
      <c r="BA464" s="332">
        <f t="shared" si="559"/>
        <v>0</v>
      </c>
      <c r="BB464" s="333">
        <f t="shared" si="559"/>
        <v>0</v>
      </c>
      <c r="BC464" s="76"/>
      <c r="BD464" s="76"/>
      <c r="BE464" s="76"/>
      <c r="BF464" s="76"/>
    </row>
    <row r="465" spans="2:58" s="76" customFormat="1" ht="14.1" customHeight="1" outlineLevel="1">
      <c r="B465" s="281" t="s">
        <v>77</v>
      </c>
      <c r="C465" s="401">
        <f t="shared" ref="C465:F465" si="560">IFERROR(C601/C737,0)</f>
        <v>0</v>
      </c>
      <c r="D465" s="402">
        <f t="shared" si="560"/>
        <v>0</v>
      </c>
      <c r="E465" s="402">
        <f t="shared" si="560"/>
        <v>0</v>
      </c>
      <c r="F465" s="403">
        <f t="shared" si="560"/>
        <v>0</v>
      </c>
      <c r="G465" s="401">
        <f t="shared" ref="G465:BB465" si="561">IFERROR(G601/G737,0)</f>
        <v>0</v>
      </c>
      <c r="H465" s="402">
        <f t="shared" si="561"/>
        <v>0</v>
      </c>
      <c r="I465" s="402">
        <f t="shared" si="561"/>
        <v>0</v>
      </c>
      <c r="J465" s="403">
        <f t="shared" si="561"/>
        <v>0</v>
      </c>
      <c r="K465" s="401">
        <f t="shared" si="561"/>
        <v>0</v>
      </c>
      <c r="L465" s="402">
        <f t="shared" si="561"/>
        <v>0</v>
      </c>
      <c r="M465" s="402">
        <f t="shared" si="561"/>
        <v>0</v>
      </c>
      <c r="N465" s="403">
        <f t="shared" si="561"/>
        <v>0</v>
      </c>
      <c r="O465" s="401">
        <f t="shared" si="561"/>
        <v>0</v>
      </c>
      <c r="P465" s="402">
        <f t="shared" si="561"/>
        <v>0</v>
      </c>
      <c r="Q465" s="402">
        <f t="shared" si="561"/>
        <v>0</v>
      </c>
      <c r="R465" s="403">
        <f t="shared" si="561"/>
        <v>0</v>
      </c>
      <c r="S465" s="401">
        <f t="shared" si="561"/>
        <v>0</v>
      </c>
      <c r="T465" s="402">
        <f t="shared" si="561"/>
        <v>0</v>
      </c>
      <c r="U465" s="402">
        <f t="shared" si="561"/>
        <v>0</v>
      </c>
      <c r="V465" s="403">
        <f t="shared" si="561"/>
        <v>0</v>
      </c>
      <c r="W465" s="401">
        <f t="shared" si="561"/>
        <v>0</v>
      </c>
      <c r="X465" s="402">
        <f t="shared" si="561"/>
        <v>0</v>
      </c>
      <c r="Y465" s="402">
        <f t="shared" si="561"/>
        <v>0</v>
      </c>
      <c r="Z465" s="403">
        <f t="shared" si="561"/>
        <v>0</v>
      </c>
      <c r="AA465" s="401">
        <f t="shared" si="561"/>
        <v>0</v>
      </c>
      <c r="AB465" s="402">
        <f t="shared" si="561"/>
        <v>0</v>
      </c>
      <c r="AC465" s="402">
        <f t="shared" si="561"/>
        <v>0</v>
      </c>
      <c r="AD465" s="403">
        <f t="shared" si="561"/>
        <v>0</v>
      </c>
      <c r="AE465" s="401">
        <f t="shared" si="561"/>
        <v>0</v>
      </c>
      <c r="AF465" s="402">
        <f t="shared" si="561"/>
        <v>0</v>
      </c>
      <c r="AG465" s="402">
        <f t="shared" si="561"/>
        <v>0</v>
      </c>
      <c r="AH465" s="403">
        <f t="shared" si="561"/>
        <v>0</v>
      </c>
      <c r="AI465" s="401">
        <f t="shared" si="561"/>
        <v>0</v>
      </c>
      <c r="AJ465" s="402">
        <f t="shared" si="561"/>
        <v>0</v>
      </c>
      <c r="AK465" s="402">
        <f t="shared" si="561"/>
        <v>0</v>
      </c>
      <c r="AL465" s="403">
        <f t="shared" si="561"/>
        <v>0</v>
      </c>
      <c r="AM465" s="401">
        <f t="shared" si="561"/>
        <v>0</v>
      </c>
      <c r="AN465" s="402">
        <f t="shared" si="561"/>
        <v>0</v>
      </c>
      <c r="AO465" s="402">
        <f t="shared" si="561"/>
        <v>0</v>
      </c>
      <c r="AP465" s="403">
        <f t="shared" si="561"/>
        <v>0</v>
      </c>
      <c r="AQ465" s="401">
        <f t="shared" si="561"/>
        <v>0</v>
      </c>
      <c r="AR465" s="402">
        <f t="shared" si="561"/>
        <v>0</v>
      </c>
      <c r="AS465" s="402">
        <f t="shared" si="561"/>
        <v>0</v>
      </c>
      <c r="AT465" s="403">
        <f t="shared" si="561"/>
        <v>0</v>
      </c>
      <c r="AU465" s="401">
        <f t="shared" si="561"/>
        <v>0</v>
      </c>
      <c r="AV465" s="402">
        <f t="shared" si="561"/>
        <v>0</v>
      </c>
      <c r="AW465" s="402">
        <f t="shared" si="561"/>
        <v>0</v>
      </c>
      <c r="AX465" s="404">
        <f t="shared" si="561"/>
        <v>0</v>
      </c>
      <c r="AY465" s="322">
        <f t="shared" si="561"/>
        <v>0</v>
      </c>
      <c r="AZ465" s="323">
        <f t="shared" si="561"/>
        <v>0</v>
      </c>
      <c r="BA465" s="323">
        <f t="shared" si="561"/>
        <v>0</v>
      </c>
      <c r="BB465" s="324">
        <f t="shared" si="561"/>
        <v>0</v>
      </c>
      <c r="BC465" s="56"/>
      <c r="BD465" s="56"/>
      <c r="BE465" s="56"/>
      <c r="BF465" s="56"/>
    </row>
    <row r="466" spans="2:58" ht="14.1" customHeight="1" outlineLevel="1">
      <c r="B466" s="282" t="s">
        <v>73</v>
      </c>
      <c r="C466" s="223">
        <f t="shared" ref="C466:F466" si="562">IFERROR(C602/C738,0)</f>
        <v>0</v>
      </c>
      <c r="D466" s="109">
        <f t="shared" si="562"/>
        <v>0</v>
      </c>
      <c r="E466" s="109">
        <f t="shared" si="562"/>
        <v>0</v>
      </c>
      <c r="F466" s="224">
        <f t="shared" si="562"/>
        <v>0</v>
      </c>
      <c r="G466" s="223">
        <f t="shared" ref="G466:BB466" si="563">IFERROR(G602/G738,0)</f>
        <v>0</v>
      </c>
      <c r="H466" s="109">
        <f t="shared" si="563"/>
        <v>0</v>
      </c>
      <c r="I466" s="109">
        <f t="shared" si="563"/>
        <v>0</v>
      </c>
      <c r="J466" s="224">
        <f t="shared" si="563"/>
        <v>0</v>
      </c>
      <c r="K466" s="223">
        <f t="shared" si="563"/>
        <v>0</v>
      </c>
      <c r="L466" s="109">
        <f t="shared" si="563"/>
        <v>0</v>
      </c>
      <c r="M466" s="109">
        <f t="shared" si="563"/>
        <v>0</v>
      </c>
      <c r="N466" s="224">
        <f t="shared" si="563"/>
        <v>0</v>
      </c>
      <c r="O466" s="223">
        <f t="shared" si="563"/>
        <v>0</v>
      </c>
      <c r="P466" s="109">
        <f t="shared" si="563"/>
        <v>0</v>
      </c>
      <c r="Q466" s="109">
        <f t="shared" si="563"/>
        <v>0</v>
      </c>
      <c r="R466" s="224">
        <f t="shared" si="563"/>
        <v>0</v>
      </c>
      <c r="S466" s="223">
        <f t="shared" si="563"/>
        <v>0</v>
      </c>
      <c r="T466" s="109">
        <f t="shared" si="563"/>
        <v>0</v>
      </c>
      <c r="U466" s="109">
        <f t="shared" si="563"/>
        <v>0</v>
      </c>
      <c r="V466" s="224">
        <f t="shared" si="563"/>
        <v>0</v>
      </c>
      <c r="W466" s="223">
        <f t="shared" si="563"/>
        <v>0</v>
      </c>
      <c r="X466" s="109">
        <f t="shared" si="563"/>
        <v>0</v>
      </c>
      <c r="Y466" s="109">
        <f t="shared" si="563"/>
        <v>0</v>
      </c>
      <c r="Z466" s="224">
        <f t="shared" si="563"/>
        <v>0</v>
      </c>
      <c r="AA466" s="223">
        <f t="shared" si="563"/>
        <v>0</v>
      </c>
      <c r="AB466" s="109">
        <f t="shared" si="563"/>
        <v>0</v>
      </c>
      <c r="AC466" s="109">
        <f t="shared" si="563"/>
        <v>0</v>
      </c>
      <c r="AD466" s="224">
        <f t="shared" si="563"/>
        <v>0</v>
      </c>
      <c r="AE466" s="223">
        <f t="shared" si="563"/>
        <v>0</v>
      </c>
      <c r="AF466" s="109">
        <f t="shared" si="563"/>
        <v>0</v>
      </c>
      <c r="AG466" s="109">
        <f t="shared" si="563"/>
        <v>0</v>
      </c>
      <c r="AH466" s="224">
        <f t="shared" si="563"/>
        <v>0</v>
      </c>
      <c r="AI466" s="223">
        <f t="shared" si="563"/>
        <v>0</v>
      </c>
      <c r="AJ466" s="109">
        <f t="shared" si="563"/>
        <v>0</v>
      </c>
      <c r="AK466" s="109">
        <f t="shared" si="563"/>
        <v>0</v>
      </c>
      <c r="AL466" s="224">
        <f t="shared" si="563"/>
        <v>0</v>
      </c>
      <c r="AM466" s="223">
        <f t="shared" si="563"/>
        <v>0</v>
      </c>
      <c r="AN466" s="109">
        <f t="shared" si="563"/>
        <v>0</v>
      </c>
      <c r="AO466" s="109">
        <f t="shared" si="563"/>
        <v>0</v>
      </c>
      <c r="AP466" s="224">
        <f t="shared" si="563"/>
        <v>0</v>
      </c>
      <c r="AQ466" s="223">
        <f t="shared" si="563"/>
        <v>0</v>
      </c>
      <c r="AR466" s="109">
        <f t="shared" si="563"/>
        <v>0</v>
      </c>
      <c r="AS466" s="109">
        <f t="shared" si="563"/>
        <v>0</v>
      </c>
      <c r="AT466" s="224">
        <f t="shared" si="563"/>
        <v>0</v>
      </c>
      <c r="AU466" s="223">
        <f t="shared" si="563"/>
        <v>0</v>
      </c>
      <c r="AV466" s="109">
        <f t="shared" si="563"/>
        <v>0</v>
      </c>
      <c r="AW466" s="109">
        <f t="shared" si="563"/>
        <v>0</v>
      </c>
      <c r="AX466" s="231">
        <f t="shared" si="563"/>
        <v>0</v>
      </c>
      <c r="AY466" s="331">
        <f t="shared" si="563"/>
        <v>0</v>
      </c>
      <c r="AZ466" s="332">
        <f t="shared" si="563"/>
        <v>0</v>
      </c>
      <c r="BA466" s="332">
        <f t="shared" si="563"/>
        <v>0</v>
      </c>
      <c r="BB466" s="333">
        <f t="shared" si="563"/>
        <v>0</v>
      </c>
    </row>
    <row r="467" spans="2:58" ht="14.1" customHeight="1" outlineLevel="1">
      <c r="B467" s="282" t="s">
        <v>76</v>
      </c>
      <c r="C467" s="223">
        <f t="shared" ref="C467:F467" si="564">IFERROR(C603/C739,0)</f>
        <v>0</v>
      </c>
      <c r="D467" s="109">
        <f t="shared" si="564"/>
        <v>0</v>
      </c>
      <c r="E467" s="109">
        <f t="shared" si="564"/>
        <v>0</v>
      </c>
      <c r="F467" s="224">
        <f t="shared" si="564"/>
        <v>0</v>
      </c>
      <c r="G467" s="223">
        <f t="shared" ref="G467:BB467" si="565">IFERROR(G603/G739,0)</f>
        <v>0</v>
      </c>
      <c r="H467" s="109">
        <f t="shared" si="565"/>
        <v>0</v>
      </c>
      <c r="I467" s="109">
        <f t="shared" si="565"/>
        <v>0</v>
      </c>
      <c r="J467" s="224">
        <f t="shared" si="565"/>
        <v>0</v>
      </c>
      <c r="K467" s="223">
        <f t="shared" si="565"/>
        <v>0</v>
      </c>
      <c r="L467" s="109">
        <f t="shared" si="565"/>
        <v>0</v>
      </c>
      <c r="M467" s="109">
        <f t="shared" si="565"/>
        <v>0</v>
      </c>
      <c r="N467" s="224">
        <f t="shared" si="565"/>
        <v>0</v>
      </c>
      <c r="O467" s="223">
        <f t="shared" si="565"/>
        <v>0</v>
      </c>
      <c r="P467" s="109">
        <f t="shared" si="565"/>
        <v>0</v>
      </c>
      <c r="Q467" s="109">
        <f t="shared" si="565"/>
        <v>0</v>
      </c>
      <c r="R467" s="224">
        <f t="shared" si="565"/>
        <v>0</v>
      </c>
      <c r="S467" s="223">
        <f t="shared" si="565"/>
        <v>0</v>
      </c>
      <c r="T467" s="109">
        <f t="shared" si="565"/>
        <v>0</v>
      </c>
      <c r="U467" s="109">
        <f t="shared" si="565"/>
        <v>0</v>
      </c>
      <c r="V467" s="224">
        <f t="shared" si="565"/>
        <v>0</v>
      </c>
      <c r="W467" s="223">
        <f t="shared" si="565"/>
        <v>0</v>
      </c>
      <c r="X467" s="109">
        <f t="shared" si="565"/>
        <v>0</v>
      </c>
      <c r="Y467" s="109">
        <f t="shared" si="565"/>
        <v>0</v>
      </c>
      <c r="Z467" s="224">
        <f t="shared" si="565"/>
        <v>0</v>
      </c>
      <c r="AA467" s="223">
        <f t="shared" si="565"/>
        <v>0</v>
      </c>
      <c r="AB467" s="109">
        <f t="shared" si="565"/>
        <v>0</v>
      </c>
      <c r="AC467" s="109">
        <f t="shared" si="565"/>
        <v>0</v>
      </c>
      <c r="AD467" s="224">
        <f t="shared" si="565"/>
        <v>0</v>
      </c>
      <c r="AE467" s="223">
        <f t="shared" si="565"/>
        <v>0</v>
      </c>
      <c r="AF467" s="109">
        <f t="shared" si="565"/>
        <v>0</v>
      </c>
      <c r="AG467" s="109">
        <f t="shared" si="565"/>
        <v>0</v>
      </c>
      <c r="AH467" s="224">
        <f t="shared" si="565"/>
        <v>0</v>
      </c>
      <c r="AI467" s="223">
        <f t="shared" si="565"/>
        <v>0</v>
      </c>
      <c r="AJ467" s="109">
        <f t="shared" si="565"/>
        <v>0</v>
      </c>
      <c r="AK467" s="109">
        <f t="shared" si="565"/>
        <v>0</v>
      </c>
      <c r="AL467" s="224">
        <f t="shared" si="565"/>
        <v>0</v>
      </c>
      <c r="AM467" s="223">
        <f t="shared" si="565"/>
        <v>0</v>
      </c>
      <c r="AN467" s="109">
        <f t="shared" si="565"/>
        <v>0</v>
      </c>
      <c r="AO467" s="109">
        <f t="shared" si="565"/>
        <v>0</v>
      </c>
      <c r="AP467" s="224">
        <f t="shared" si="565"/>
        <v>0</v>
      </c>
      <c r="AQ467" s="223">
        <f t="shared" si="565"/>
        <v>0</v>
      </c>
      <c r="AR467" s="109">
        <f t="shared" si="565"/>
        <v>0</v>
      </c>
      <c r="AS467" s="109">
        <f t="shared" si="565"/>
        <v>0</v>
      </c>
      <c r="AT467" s="224">
        <f t="shared" si="565"/>
        <v>0</v>
      </c>
      <c r="AU467" s="223">
        <f t="shared" si="565"/>
        <v>0</v>
      </c>
      <c r="AV467" s="109">
        <f t="shared" si="565"/>
        <v>0</v>
      </c>
      <c r="AW467" s="109">
        <f t="shared" si="565"/>
        <v>0</v>
      </c>
      <c r="AX467" s="231">
        <f t="shared" si="565"/>
        <v>0</v>
      </c>
      <c r="AY467" s="331">
        <f t="shared" si="565"/>
        <v>0</v>
      </c>
      <c r="AZ467" s="332">
        <f t="shared" si="565"/>
        <v>0</v>
      </c>
      <c r="BA467" s="332">
        <f t="shared" si="565"/>
        <v>0</v>
      </c>
      <c r="BB467" s="333">
        <f t="shared" si="565"/>
        <v>0</v>
      </c>
    </row>
    <row r="468" spans="2:58" ht="14.1" customHeight="1" outlineLevel="1">
      <c r="B468" s="282" t="s">
        <v>74</v>
      </c>
      <c r="C468" s="223">
        <f t="shared" ref="C468:F468" si="566">IFERROR(C604/C740,0)</f>
        <v>0</v>
      </c>
      <c r="D468" s="109">
        <f t="shared" si="566"/>
        <v>0</v>
      </c>
      <c r="E468" s="109">
        <f t="shared" si="566"/>
        <v>0</v>
      </c>
      <c r="F468" s="224">
        <f t="shared" si="566"/>
        <v>0</v>
      </c>
      <c r="G468" s="223">
        <f t="shared" ref="G468:BB468" si="567">IFERROR(G604/G740,0)</f>
        <v>0</v>
      </c>
      <c r="H468" s="109">
        <f t="shared" si="567"/>
        <v>0</v>
      </c>
      <c r="I468" s="109">
        <f t="shared" si="567"/>
        <v>0</v>
      </c>
      <c r="J468" s="224">
        <f t="shared" si="567"/>
        <v>0</v>
      </c>
      <c r="K468" s="223">
        <f t="shared" si="567"/>
        <v>0</v>
      </c>
      <c r="L468" s="109">
        <f t="shared" si="567"/>
        <v>0</v>
      </c>
      <c r="M468" s="109">
        <f t="shared" si="567"/>
        <v>0</v>
      </c>
      <c r="N468" s="224">
        <f t="shared" si="567"/>
        <v>0</v>
      </c>
      <c r="O468" s="223">
        <f t="shared" si="567"/>
        <v>0</v>
      </c>
      <c r="P468" s="109">
        <f t="shared" si="567"/>
        <v>0</v>
      </c>
      <c r="Q468" s="109">
        <f t="shared" si="567"/>
        <v>0</v>
      </c>
      <c r="R468" s="224">
        <f t="shared" si="567"/>
        <v>0</v>
      </c>
      <c r="S468" s="223">
        <f t="shared" si="567"/>
        <v>0</v>
      </c>
      <c r="T468" s="109">
        <f t="shared" si="567"/>
        <v>0</v>
      </c>
      <c r="U468" s="109">
        <f t="shared" si="567"/>
        <v>0</v>
      </c>
      <c r="V468" s="224">
        <f t="shared" si="567"/>
        <v>0</v>
      </c>
      <c r="W468" s="223">
        <f t="shared" si="567"/>
        <v>0</v>
      </c>
      <c r="X468" s="109">
        <f t="shared" si="567"/>
        <v>0</v>
      </c>
      <c r="Y468" s="109">
        <f t="shared" si="567"/>
        <v>0</v>
      </c>
      <c r="Z468" s="224">
        <f t="shared" si="567"/>
        <v>0</v>
      </c>
      <c r="AA468" s="223">
        <f t="shared" si="567"/>
        <v>0</v>
      </c>
      <c r="AB468" s="109">
        <f t="shared" si="567"/>
        <v>0</v>
      </c>
      <c r="AC468" s="109">
        <f t="shared" si="567"/>
        <v>0</v>
      </c>
      <c r="AD468" s="224">
        <f t="shared" si="567"/>
        <v>0</v>
      </c>
      <c r="AE468" s="223">
        <f t="shared" si="567"/>
        <v>0</v>
      </c>
      <c r="AF468" s="109">
        <f t="shared" si="567"/>
        <v>0</v>
      </c>
      <c r="AG468" s="109">
        <f t="shared" si="567"/>
        <v>0</v>
      </c>
      <c r="AH468" s="224">
        <f t="shared" si="567"/>
        <v>0</v>
      </c>
      <c r="AI468" s="223">
        <f t="shared" si="567"/>
        <v>0</v>
      </c>
      <c r="AJ468" s="109">
        <f t="shared" si="567"/>
        <v>0</v>
      </c>
      <c r="AK468" s="109">
        <f t="shared" si="567"/>
        <v>0</v>
      </c>
      <c r="AL468" s="224">
        <f t="shared" si="567"/>
        <v>0</v>
      </c>
      <c r="AM468" s="223">
        <f t="shared" si="567"/>
        <v>0</v>
      </c>
      <c r="AN468" s="109">
        <f t="shared" si="567"/>
        <v>0</v>
      </c>
      <c r="AO468" s="109">
        <f t="shared" si="567"/>
        <v>0</v>
      </c>
      <c r="AP468" s="224">
        <f t="shared" si="567"/>
        <v>0</v>
      </c>
      <c r="AQ468" s="223">
        <f t="shared" si="567"/>
        <v>0</v>
      </c>
      <c r="AR468" s="109">
        <f t="shared" si="567"/>
        <v>0</v>
      </c>
      <c r="AS468" s="109">
        <f t="shared" si="567"/>
        <v>0</v>
      </c>
      <c r="AT468" s="224">
        <f t="shared" si="567"/>
        <v>0</v>
      </c>
      <c r="AU468" s="223">
        <f t="shared" si="567"/>
        <v>0</v>
      </c>
      <c r="AV468" s="109">
        <f t="shared" si="567"/>
        <v>0</v>
      </c>
      <c r="AW468" s="109">
        <f t="shared" si="567"/>
        <v>0</v>
      </c>
      <c r="AX468" s="231">
        <f t="shared" si="567"/>
        <v>0</v>
      </c>
      <c r="AY468" s="331">
        <f t="shared" si="567"/>
        <v>0</v>
      </c>
      <c r="AZ468" s="332">
        <f t="shared" si="567"/>
        <v>0</v>
      </c>
      <c r="BA468" s="332">
        <f t="shared" si="567"/>
        <v>0</v>
      </c>
      <c r="BB468" s="333">
        <f t="shared" si="567"/>
        <v>0</v>
      </c>
    </row>
    <row r="469" spans="2:58" ht="14.1" customHeight="1" outlineLevel="1">
      <c r="B469" s="282" t="s">
        <v>75</v>
      </c>
      <c r="C469" s="223">
        <f t="shared" ref="C469:F469" si="568">IFERROR(C605/C741,0)</f>
        <v>0</v>
      </c>
      <c r="D469" s="109">
        <f t="shared" si="568"/>
        <v>0</v>
      </c>
      <c r="E469" s="109">
        <f t="shared" si="568"/>
        <v>0</v>
      </c>
      <c r="F469" s="224">
        <f t="shared" si="568"/>
        <v>0</v>
      </c>
      <c r="G469" s="223">
        <f t="shared" ref="G469:BB469" si="569">IFERROR(G605/G741,0)</f>
        <v>0</v>
      </c>
      <c r="H469" s="109">
        <f t="shared" si="569"/>
        <v>0</v>
      </c>
      <c r="I469" s="109">
        <f t="shared" si="569"/>
        <v>0</v>
      </c>
      <c r="J469" s="224">
        <f t="shared" si="569"/>
        <v>0</v>
      </c>
      <c r="K469" s="223">
        <f t="shared" si="569"/>
        <v>0</v>
      </c>
      <c r="L469" s="109">
        <f t="shared" si="569"/>
        <v>0</v>
      </c>
      <c r="M469" s="109">
        <f t="shared" si="569"/>
        <v>0</v>
      </c>
      <c r="N469" s="224">
        <f t="shared" si="569"/>
        <v>0</v>
      </c>
      <c r="O469" s="223">
        <f t="shared" si="569"/>
        <v>0</v>
      </c>
      <c r="P469" s="109">
        <f t="shared" si="569"/>
        <v>0</v>
      </c>
      <c r="Q469" s="109">
        <f t="shared" si="569"/>
        <v>0</v>
      </c>
      <c r="R469" s="224">
        <f t="shared" si="569"/>
        <v>0</v>
      </c>
      <c r="S469" s="223">
        <f t="shared" si="569"/>
        <v>0</v>
      </c>
      <c r="T469" s="109">
        <f t="shared" si="569"/>
        <v>0</v>
      </c>
      <c r="U469" s="109">
        <f t="shared" si="569"/>
        <v>0</v>
      </c>
      <c r="V469" s="224">
        <f t="shared" si="569"/>
        <v>0</v>
      </c>
      <c r="W469" s="223">
        <f t="shared" si="569"/>
        <v>0</v>
      </c>
      <c r="X469" s="109">
        <f t="shared" si="569"/>
        <v>0</v>
      </c>
      <c r="Y469" s="109">
        <f t="shared" si="569"/>
        <v>0</v>
      </c>
      <c r="Z469" s="224">
        <f t="shared" si="569"/>
        <v>0</v>
      </c>
      <c r="AA469" s="223">
        <f t="shared" si="569"/>
        <v>0</v>
      </c>
      <c r="AB469" s="109">
        <f t="shared" si="569"/>
        <v>0</v>
      </c>
      <c r="AC469" s="109">
        <f t="shared" si="569"/>
        <v>0</v>
      </c>
      <c r="AD469" s="224">
        <f t="shared" si="569"/>
        <v>0</v>
      </c>
      <c r="AE469" s="223">
        <f t="shared" si="569"/>
        <v>0</v>
      </c>
      <c r="AF469" s="109">
        <f t="shared" si="569"/>
        <v>0</v>
      </c>
      <c r="AG469" s="109">
        <f t="shared" si="569"/>
        <v>0</v>
      </c>
      <c r="AH469" s="224">
        <f t="shared" si="569"/>
        <v>0</v>
      </c>
      <c r="AI469" s="223">
        <f t="shared" si="569"/>
        <v>0</v>
      </c>
      <c r="AJ469" s="109">
        <f t="shared" si="569"/>
        <v>0</v>
      </c>
      <c r="AK469" s="109">
        <f t="shared" si="569"/>
        <v>0</v>
      </c>
      <c r="AL469" s="224">
        <f t="shared" si="569"/>
        <v>0</v>
      </c>
      <c r="AM469" s="223">
        <f t="shared" si="569"/>
        <v>0</v>
      </c>
      <c r="AN469" s="109">
        <f t="shared" si="569"/>
        <v>0</v>
      </c>
      <c r="AO469" s="109">
        <f t="shared" si="569"/>
        <v>0</v>
      </c>
      <c r="AP469" s="224">
        <f t="shared" si="569"/>
        <v>0</v>
      </c>
      <c r="AQ469" s="223">
        <f t="shared" si="569"/>
        <v>0</v>
      </c>
      <c r="AR469" s="109">
        <f t="shared" si="569"/>
        <v>0</v>
      </c>
      <c r="AS469" s="109">
        <f t="shared" si="569"/>
        <v>0</v>
      </c>
      <c r="AT469" s="224">
        <f t="shared" si="569"/>
        <v>0</v>
      </c>
      <c r="AU469" s="223">
        <f t="shared" si="569"/>
        <v>0</v>
      </c>
      <c r="AV469" s="109">
        <f t="shared" si="569"/>
        <v>0</v>
      </c>
      <c r="AW469" s="109">
        <f t="shared" si="569"/>
        <v>0</v>
      </c>
      <c r="AX469" s="231">
        <f t="shared" si="569"/>
        <v>0</v>
      </c>
      <c r="AY469" s="331">
        <f t="shared" si="569"/>
        <v>0</v>
      </c>
      <c r="AZ469" s="332">
        <f t="shared" si="569"/>
        <v>0</v>
      </c>
      <c r="BA469" s="332">
        <f t="shared" si="569"/>
        <v>0</v>
      </c>
      <c r="BB469" s="333">
        <f t="shared" si="569"/>
        <v>0</v>
      </c>
      <c r="BC469" s="66"/>
      <c r="BD469" s="66"/>
      <c r="BE469" s="66"/>
      <c r="BF469" s="66"/>
    </row>
    <row r="470" spans="2:58" s="66" customFormat="1">
      <c r="B470" s="283" t="s">
        <v>72</v>
      </c>
      <c r="C470" s="221">
        <f t="shared" ref="C470:F470" si="570">IFERROR(C606/C742,0)</f>
        <v>0</v>
      </c>
      <c r="D470" s="107">
        <f t="shared" si="570"/>
        <v>0</v>
      </c>
      <c r="E470" s="107">
        <f t="shared" si="570"/>
        <v>0</v>
      </c>
      <c r="F470" s="222">
        <f t="shared" si="570"/>
        <v>0</v>
      </c>
      <c r="G470" s="221">
        <f t="shared" ref="G470:BB470" si="571">IFERROR(G606/G742,0)</f>
        <v>0</v>
      </c>
      <c r="H470" s="107">
        <f t="shared" si="571"/>
        <v>0</v>
      </c>
      <c r="I470" s="107">
        <f t="shared" si="571"/>
        <v>0</v>
      </c>
      <c r="J470" s="222">
        <f t="shared" si="571"/>
        <v>0</v>
      </c>
      <c r="K470" s="221">
        <f t="shared" si="571"/>
        <v>0</v>
      </c>
      <c r="L470" s="107">
        <f t="shared" si="571"/>
        <v>0</v>
      </c>
      <c r="M470" s="107">
        <f t="shared" si="571"/>
        <v>0</v>
      </c>
      <c r="N470" s="222">
        <f t="shared" si="571"/>
        <v>0</v>
      </c>
      <c r="O470" s="221">
        <f t="shared" si="571"/>
        <v>0</v>
      </c>
      <c r="P470" s="107">
        <f t="shared" si="571"/>
        <v>0</v>
      </c>
      <c r="Q470" s="107">
        <f t="shared" si="571"/>
        <v>0</v>
      </c>
      <c r="R470" s="222">
        <f t="shared" si="571"/>
        <v>0</v>
      </c>
      <c r="S470" s="221">
        <f t="shared" si="571"/>
        <v>0</v>
      </c>
      <c r="T470" s="107">
        <f t="shared" si="571"/>
        <v>0</v>
      </c>
      <c r="U470" s="107">
        <f t="shared" si="571"/>
        <v>0</v>
      </c>
      <c r="V470" s="222">
        <f t="shared" si="571"/>
        <v>0</v>
      </c>
      <c r="W470" s="221">
        <f t="shared" si="571"/>
        <v>0</v>
      </c>
      <c r="X470" s="107">
        <f t="shared" si="571"/>
        <v>0</v>
      </c>
      <c r="Y470" s="107">
        <f t="shared" si="571"/>
        <v>0</v>
      </c>
      <c r="Z470" s="222">
        <f t="shared" si="571"/>
        <v>0</v>
      </c>
      <c r="AA470" s="221">
        <f t="shared" si="571"/>
        <v>0</v>
      </c>
      <c r="AB470" s="107">
        <f t="shared" si="571"/>
        <v>0</v>
      </c>
      <c r="AC470" s="107">
        <f t="shared" si="571"/>
        <v>0</v>
      </c>
      <c r="AD470" s="222">
        <f t="shared" si="571"/>
        <v>0</v>
      </c>
      <c r="AE470" s="221">
        <f t="shared" si="571"/>
        <v>0</v>
      </c>
      <c r="AF470" s="107">
        <f t="shared" si="571"/>
        <v>0</v>
      </c>
      <c r="AG470" s="107">
        <f t="shared" si="571"/>
        <v>0</v>
      </c>
      <c r="AH470" s="222">
        <f t="shared" si="571"/>
        <v>0</v>
      </c>
      <c r="AI470" s="221">
        <f t="shared" si="571"/>
        <v>0</v>
      </c>
      <c r="AJ470" s="107">
        <f t="shared" si="571"/>
        <v>0</v>
      </c>
      <c r="AK470" s="107">
        <f t="shared" si="571"/>
        <v>0</v>
      </c>
      <c r="AL470" s="222">
        <f t="shared" si="571"/>
        <v>0</v>
      </c>
      <c r="AM470" s="221">
        <f t="shared" si="571"/>
        <v>0</v>
      </c>
      <c r="AN470" s="107">
        <f t="shared" si="571"/>
        <v>0</v>
      </c>
      <c r="AO470" s="107">
        <f t="shared" si="571"/>
        <v>0</v>
      </c>
      <c r="AP470" s="222">
        <f t="shared" si="571"/>
        <v>0</v>
      </c>
      <c r="AQ470" s="221">
        <f t="shared" si="571"/>
        <v>0</v>
      </c>
      <c r="AR470" s="107">
        <f t="shared" si="571"/>
        <v>0</v>
      </c>
      <c r="AS470" s="107">
        <f t="shared" si="571"/>
        <v>0</v>
      </c>
      <c r="AT470" s="222">
        <f t="shared" si="571"/>
        <v>0</v>
      </c>
      <c r="AU470" s="221">
        <f t="shared" si="571"/>
        <v>0</v>
      </c>
      <c r="AV470" s="107">
        <f t="shared" si="571"/>
        <v>0</v>
      </c>
      <c r="AW470" s="107">
        <f t="shared" si="571"/>
        <v>0</v>
      </c>
      <c r="AX470" s="230">
        <f t="shared" si="571"/>
        <v>0</v>
      </c>
      <c r="AY470" s="328">
        <f t="shared" si="571"/>
        <v>0</v>
      </c>
      <c r="AZ470" s="329">
        <f t="shared" si="571"/>
        <v>0</v>
      </c>
      <c r="BA470" s="329">
        <f t="shared" si="571"/>
        <v>0</v>
      </c>
      <c r="BB470" s="330">
        <f t="shared" si="571"/>
        <v>0</v>
      </c>
      <c r="BC470" s="76"/>
      <c r="BD470" s="76"/>
      <c r="BE470" s="76"/>
      <c r="BF470" s="76"/>
    </row>
    <row r="471" spans="2:58" s="76" customFormat="1" ht="14.1" customHeight="1" outlineLevel="1">
      <c r="B471" s="281" t="s">
        <v>71</v>
      </c>
      <c r="C471" s="401">
        <f t="shared" ref="C471:F471" si="572">IFERROR(C607/C743,0)</f>
        <v>0</v>
      </c>
      <c r="D471" s="402">
        <f t="shared" si="572"/>
        <v>0</v>
      </c>
      <c r="E471" s="402">
        <f t="shared" si="572"/>
        <v>0</v>
      </c>
      <c r="F471" s="403">
        <f t="shared" si="572"/>
        <v>0</v>
      </c>
      <c r="G471" s="401">
        <f t="shared" ref="G471:BB471" si="573">IFERROR(G607/G743,0)</f>
        <v>0</v>
      </c>
      <c r="H471" s="402">
        <f t="shared" si="573"/>
        <v>0</v>
      </c>
      <c r="I471" s="402">
        <f t="shared" si="573"/>
        <v>0</v>
      </c>
      <c r="J471" s="403">
        <f t="shared" si="573"/>
        <v>0</v>
      </c>
      <c r="K471" s="401">
        <f t="shared" si="573"/>
        <v>0</v>
      </c>
      <c r="L471" s="402">
        <f t="shared" si="573"/>
        <v>0</v>
      </c>
      <c r="M471" s="402">
        <f t="shared" si="573"/>
        <v>0</v>
      </c>
      <c r="N471" s="403">
        <f t="shared" si="573"/>
        <v>0</v>
      </c>
      <c r="O471" s="401">
        <f t="shared" si="573"/>
        <v>0</v>
      </c>
      <c r="P471" s="402">
        <f t="shared" si="573"/>
        <v>0</v>
      </c>
      <c r="Q471" s="402">
        <f t="shared" si="573"/>
        <v>0</v>
      </c>
      <c r="R471" s="403">
        <f t="shared" si="573"/>
        <v>0</v>
      </c>
      <c r="S471" s="401">
        <f t="shared" si="573"/>
        <v>0</v>
      </c>
      <c r="T471" s="402">
        <f t="shared" si="573"/>
        <v>0</v>
      </c>
      <c r="U471" s="402">
        <f t="shared" si="573"/>
        <v>0</v>
      </c>
      <c r="V471" s="403">
        <f t="shared" si="573"/>
        <v>0</v>
      </c>
      <c r="W471" s="401">
        <f t="shared" si="573"/>
        <v>0</v>
      </c>
      <c r="X471" s="402">
        <f t="shared" si="573"/>
        <v>0</v>
      </c>
      <c r="Y471" s="402">
        <f t="shared" si="573"/>
        <v>0</v>
      </c>
      <c r="Z471" s="403">
        <f t="shared" si="573"/>
        <v>0</v>
      </c>
      <c r="AA471" s="401">
        <f t="shared" si="573"/>
        <v>0</v>
      </c>
      <c r="AB471" s="402">
        <f t="shared" si="573"/>
        <v>0</v>
      </c>
      <c r="AC471" s="402">
        <f t="shared" si="573"/>
        <v>0</v>
      </c>
      <c r="AD471" s="403">
        <f t="shared" si="573"/>
        <v>0</v>
      </c>
      <c r="AE471" s="401">
        <f t="shared" si="573"/>
        <v>0</v>
      </c>
      <c r="AF471" s="402">
        <f t="shared" si="573"/>
        <v>0</v>
      </c>
      <c r="AG471" s="402">
        <f t="shared" si="573"/>
        <v>0</v>
      </c>
      <c r="AH471" s="403">
        <f t="shared" si="573"/>
        <v>0</v>
      </c>
      <c r="AI471" s="401">
        <f t="shared" si="573"/>
        <v>0</v>
      </c>
      <c r="AJ471" s="402">
        <f t="shared" si="573"/>
        <v>0</v>
      </c>
      <c r="AK471" s="402">
        <f t="shared" si="573"/>
        <v>0</v>
      </c>
      <c r="AL471" s="403">
        <f t="shared" si="573"/>
        <v>0</v>
      </c>
      <c r="AM471" s="401">
        <f t="shared" si="573"/>
        <v>0</v>
      </c>
      <c r="AN471" s="402">
        <f t="shared" si="573"/>
        <v>0</v>
      </c>
      <c r="AO471" s="402">
        <f t="shared" si="573"/>
        <v>0</v>
      </c>
      <c r="AP471" s="403">
        <f t="shared" si="573"/>
        <v>0</v>
      </c>
      <c r="AQ471" s="401">
        <f t="shared" si="573"/>
        <v>0</v>
      </c>
      <c r="AR471" s="402">
        <f t="shared" si="573"/>
        <v>0</v>
      </c>
      <c r="AS471" s="402">
        <f t="shared" si="573"/>
        <v>0</v>
      </c>
      <c r="AT471" s="403">
        <f t="shared" si="573"/>
        <v>0</v>
      </c>
      <c r="AU471" s="401">
        <f t="shared" si="573"/>
        <v>0</v>
      </c>
      <c r="AV471" s="402">
        <f t="shared" si="573"/>
        <v>0</v>
      </c>
      <c r="AW471" s="402">
        <f t="shared" si="573"/>
        <v>0</v>
      </c>
      <c r="AX471" s="404">
        <f t="shared" si="573"/>
        <v>0</v>
      </c>
      <c r="AY471" s="322">
        <f t="shared" si="573"/>
        <v>0</v>
      </c>
      <c r="AZ471" s="323">
        <f t="shared" si="573"/>
        <v>0</v>
      </c>
      <c r="BA471" s="323">
        <f t="shared" si="573"/>
        <v>0</v>
      </c>
      <c r="BB471" s="324">
        <f t="shared" si="573"/>
        <v>0</v>
      </c>
    </row>
    <row r="472" spans="2:58" s="76" customFormat="1" ht="14.1" customHeight="1" outlineLevel="1">
      <c r="B472" s="281" t="s">
        <v>70</v>
      </c>
      <c r="C472" s="401">
        <f t="shared" ref="C472:F472" si="574">IFERROR(C608/C744,0)</f>
        <v>0</v>
      </c>
      <c r="D472" s="402">
        <f t="shared" si="574"/>
        <v>0</v>
      </c>
      <c r="E472" s="402">
        <f t="shared" si="574"/>
        <v>0</v>
      </c>
      <c r="F472" s="403">
        <f t="shared" si="574"/>
        <v>0</v>
      </c>
      <c r="G472" s="401">
        <f t="shared" ref="G472:BB472" si="575">IFERROR(G608/G744,0)</f>
        <v>0</v>
      </c>
      <c r="H472" s="402">
        <f t="shared" si="575"/>
        <v>0</v>
      </c>
      <c r="I472" s="402">
        <f t="shared" si="575"/>
        <v>0</v>
      </c>
      <c r="J472" s="403">
        <f t="shared" si="575"/>
        <v>0</v>
      </c>
      <c r="K472" s="401">
        <f t="shared" si="575"/>
        <v>0</v>
      </c>
      <c r="L472" s="402">
        <f t="shared" si="575"/>
        <v>0</v>
      </c>
      <c r="M472" s="402">
        <f t="shared" si="575"/>
        <v>0</v>
      </c>
      <c r="N472" s="403">
        <f t="shared" si="575"/>
        <v>0</v>
      </c>
      <c r="O472" s="401">
        <f t="shared" si="575"/>
        <v>0</v>
      </c>
      <c r="P472" s="402">
        <f t="shared" si="575"/>
        <v>0</v>
      </c>
      <c r="Q472" s="402">
        <f t="shared" si="575"/>
        <v>0</v>
      </c>
      <c r="R472" s="403">
        <f t="shared" si="575"/>
        <v>0</v>
      </c>
      <c r="S472" s="401">
        <f t="shared" si="575"/>
        <v>0</v>
      </c>
      <c r="T472" s="402">
        <f t="shared" si="575"/>
        <v>0</v>
      </c>
      <c r="U472" s="402">
        <f t="shared" si="575"/>
        <v>0</v>
      </c>
      <c r="V472" s="403">
        <f t="shared" si="575"/>
        <v>0</v>
      </c>
      <c r="W472" s="401">
        <f t="shared" si="575"/>
        <v>0</v>
      </c>
      <c r="X472" s="402">
        <f t="shared" si="575"/>
        <v>0</v>
      </c>
      <c r="Y472" s="402">
        <f t="shared" si="575"/>
        <v>0</v>
      </c>
      <c r="Z472" s="403">
        <f t="shared" si="575"/>
        <v>0</v>
      </c>
      <c r="AA472" s="401">
        <f t="shared" si="575"/>
        <v>0</v>
      </c>
      <c r="AB472" s="402">
        <f t="shared" si="575"/>
        <v>0</v>
      </c>
      <c r="AC472" s="402">
        <f t="shared" si="575"/>
        <v>0</v>
      </c>
      <c r="AD472" s="403">
        <f t="shared" si="575"/>
        <v>0</v>
      </c>
      <c r="AE472" s="401">
        <f t="shared" si="575"/>
        <v>0</v>
      </c>
      <c r="AF472" s="402">
        <f t="shared" si="575"/>
        <v>0</v>
      </c>
      <c r="AG472" s="402">
        <f t="shared" si="575"/>
        <v>0</v>
      </c>
      <c r="AH472" s="403">
        <f t="shared" si="575"/>
        <v>0</v>
      </c>
      <c r="AI472" s="401">
        <f t="shared" si="575"/>
        <v>0</v>
      </c>
      <c r="AJ472" s="402">
        <f t="shared" si="575"/>
        <v>0</v>
      </c>
      <c r="AK472" s="402">
        <f t="shared" si="575"/>
        <v>0</v>
      </c>
      <c r="AL472" s="403">
        <f t="shared" si="575"/>
        <v>0</v>
      </c>
      <c r="AM472" s="401">
        <f t="shared" si="575"/>
        <v>0</v>
      </c>
      <c r="AN472" s="402">
        <f t="shared" si="575"/>
        <v>0</v>
      </c>
      <c r="AO472" s="402">
        <f t="shared" si="575"/>
        <v>0</v>
      </c>
      <c r="AP472" s="403">
        <f t="shared" si="575"/>
        <v>0</v>
      </c>
      <c r="AQ472" s="401">
        <f t="shared" si="575"/>
        <v>0</v>
      </c>
      <c r="AR472" s="402">
        <f t="shared" si="575"/>
        <v>0</v>
      </c>
      <c r="AS472" s="402">
        <f t="shared" si="575"/>
        <v>0</v>
      </c>
      <c r="AT472" s="403">
        <f t="shared" si="575"/>
        <v>0</v>
      </c>
      <c r="AU472" s="401">
        <f t="shared" si="575"/>
        <v>0</v>
      </c>
      <c r="AV472" s="402">
        <f t="shared" si="575"/>
        <v>0</v>
      </c>
      <c r="AW472" s="402">
        <f t="shared" si="575"/>
        <v>0</v>
      </c>
      <c r="AX472" s="404">
        <f t="shared" si="575"/>
        <v>0</v>
      </c>
      <c r="AY472" s="322">
        <f t="shared" si="575"/>
        <v>0</v>
      </c>
      <c r="AZ472" s="323">
        <f t="shared" si="575"/>
        <v>0</v>
      </c>
      <c r="BA472" s="323">
        <f t="shared" si="575"/>
        <v>0</v>
      </c>
      <c r="BB472" s="324">
        <f t="shared" si="575"/>
        <v>0</v>
      </c>
    </row>
    <row r="473" spans="2:58" s="76" customFormat="1" ht="14.1" customHeight="1" outlineLevel="1">
      <c r="B473" s="281" t="s">
        <v>69</v>
      </c>
      <c r="C473" s="397">
        <f t="shared" ref="C473:F473" si="576">IFERROR(C609/C745,0)</f>
        <v>0</v>
      </c>
      <c r="D473" s="398">
        <f t="shared" si="576"/>
        <v>0</v>
      </c>
      <c r="E473" s="398">
        <f t="shared" si="576"/>
        <v>0</v>
      </c>
      <c r="F473" s="399">
        <f t="shared" si="576"/>
        <v>0</v>
      </c>
      <c r="G473" s="397">
        <f t="shared" ref="G473:BB473" si="577">IFERROR(G609/G745,0)</f>
        <v>0</v>
      </c>
      <c r="H473" s="398">
        <f t="shared" si="577"/>
        <v>0</v>
      </c>
      <c r="I473" s="398">
        <f t="shared" si="577"/>
        <v>0</v>
      </c>
      <c r="J473" s="399">
        <f t="shared" si="577"/>
        <v>0</v>
      </c>
      <c r="K473" s="397">
        <f t="shared" si="577"/>
        <v>0</v>
      </c>
      <c r="L473" s="398">
        <f t="shared" si="577"/>
        <v>0</v>
      </c>
      <c r="M473" s="398">
        <f t="shared" si="577"/>
        <v>0</v>
      </c>
      <c r="N473" s="399">
        <f t="shared" si="577"/>
        <v>0</v>
      </c>
      <c r="O473" s="397">
        <f t="shared" si="577"/>
        <v>0</v>
      </c>
      <c r="P473" s="398">
        <f t="shared" si="577"/>
        <v>0</v>
      </c>
      <c r="Q473" s="398">
        <f t="shared" si="577"/>
        <v>0</v>
      </c>
      <c r="R473" s="399">
        <f t="shared" si="577"/>
        <v>0</v>
      </c>
      <c r="S473" s="397">
        <f t="shared" si="577"/>
        <v>0</v>
      </c>
      <c r="T473" s="398">
        <f t="shared" si="577"/>
        <v>0</v>
      </c>
      <c r="U473" s="398">
        <f t="shared" si="577"/>
        <v>0</v>
      </c>
      <c r="V473" s="399">
        <f t="shared" si="577"/>
        <v>0</v>
      </c>
      <c r="W473" s="397">
        <f t="shared" si="577"/>
        <v>0</v>
      </c>
      <c r="X473" s="398">
        <f t="shared" si="577"/>
        <v>0</v>
      </c>
      <c r="Y473" s="398">
        <f t="shared" si="577"/>
        <v>0</v>
      </c>
      <c r="Z473" s="399">
        <f t="shared" si="577"/>
        <v>0</v>
      </c>
      <c r="AA473" s="397">
        <f t="shared" si="577"/>
        <v>0</v>
      </c>
      <c r="AB473" s="398">
        <f t="shared" si="577"/>
        <v>0</v>
      </c>
      <c r="AC473" s="398">
        <f t="shared" si="577"/>
        <v>0</v>
      </c>
      <c r="AD473" s="399">
        <f t="shared" si="577"/>
        <v>0</v>
      </c>
      <c r="AE473" s="397">
        <f t="shared" si="577"/>
        <v>0</v>
      </c>
      <c r="AF473" s="398">
        <f t="shared" si="577"/>
        <v>0</v>
      </c>
      <c r="AG473" s="398">
        <f t="shared" si="577"/>
        <v>0</v>
      </c>
      <c r="AH473" s="399">
        <f t="shared" si="577"/>
        <v>0</v>
      </c>
      <c r="AI473" s="397">
        <f t="shared" si="577"/>
        <v>0</v>
      </c>
      <c r="AJ473" s="398">
        <f t="shared" si="577"/>
        <v>0</v>
      </c>
      <c r="AK473" s="398">
        <f t="shared" si="577"/>
        <v>0</v>
      </c>
      <c r="AL473" s="399">
        <f t="shared" si="577"/>
        <v>0</v>
      </c>
      <c r="AM473" s="397">
        <f t="shared" si="577"/>
        <v>0</v>
      </c>
      <c r="AN473" s="398">
        <f t="shared" si="577"/>
        <v>0</v>
      </c>
      <c r="AO473" s="398">
        <f t="shared" si="577"/>
        <v>0</v>
      </c>
      <c r="AP473" s="399">
        <f t="shared" si="577"/>
        <v>0</v>
      </c>
      <c r="AQ473" s="397">
        <f t="shared" si="577"/>
        <v>0</v>
      </c>
      <c r="AR473" s="398">
        <f t="shared" si="577"/>
        <v>0</v>
      </c>
      <c r="AS473" s="398">
        <f t="shared" si="577"/>
        <v>0</v>
      </c>
      <c r="AT473" s="399">
        <f t="shared" si="577"/>
        <v>0</v>
      </c>
      <c r="AU473" s="397">
        <f t="shared" si="577"/>
        <v>0</v>
      </c>
      <c r="AV473" s="398">
        <f t="shared" si="577"/>
        <v>0</v>
      </c>
      <c r="AW473" s="398">
        <f t="shared" si="577"/>
        <v>0</v>
      </c>
      <c r="AX473" s="400">
        <f t="shared" si="577"/>
        <v>0</v>
      </c>
      <c r="AY473" s="322">
        <f t="shared" si="577"/>
        <v>0</v>
      </c>
      <c r="AZ473" s="323">
        <f t="shared" si="577"/>
        <v>0</v>
      </c>
      <c r="BA473" s="323">
        <f t="shared" si="577"/>
        <v>0</v>
      </c>
      <c r="BB473" s="324">
        <f t="shared" si="577"/>
        <v>0</v>
      </c>
      <c r="BC473" s="56"/>
      <c r="BD473" s="56"/>
      <c r="BE473" s="56"/>
      <c r="BF473" s="56"/>
    </row>
    <row r="474" spans="2:58" ht="14.1" customHeight="1" outlineLevel="1">
      <c r="B474" s="285" t="s">
        <v>68</v>
      </c>
      <c r="C474" s="223">
        <f t="shared" ref="C474:F474" si="578">IFERROR(C610/C746,0)</f>
        <v>0</v>
      </c>
      <c r="D474" s="109">
        <f t="shared" si="578"/>
        <v>0</v>
      </c>
      <c r="E474" s="109">
        <f t="shared" si="578"/>
        <v>0</v>
      </c>
      <c r="F474" s="224">
        <f t="shared" si="578"/>
        <v>0</v>
      </c>
      <c r="G474" s="223">
        <f t="shared" ref="G474:BB474" si="579">IFERROR(G610/G746,0)</f>
        <v>0</v>
      </c>
      <c r="H474" s="109">
        <f t="shared" si="579"/>
        <v>0</v>
      </c>
      <c r="I474" s="109">
        <f t="shared" si="579"/>
        <v>0</v>
      </c>
      <c r="J474" s="224">
        <f t="shared" si="579"/>
        <v>0</v>
      </c>
      <c r="K474" s="223">
        <f t="shared" si="579"/>
        <v>0</v>
      </c>
      <c r="L474" s="109">
        <f t="shared" si="579"/>
        <v>0</v>
      </c>
      <c r="M474" s="109">
        <f t="shared" si="579"/>
        <v>0</v>
      </c>
      <c r="N474" s="224">
        <f t="shared" si="579"/>
        <v>0</v>
      </c>
      <c r="O474" s="223">
        <f t="shared" si="579"/>
        <v>0</v>
      </c>
      <c r="P474" s="109">
        <f t="shared" si="579"/>
        <v>0</v>
      </c>
      <c r="Q474" s="109">
        <f t="shared" si="579"/>
        <v>0</v>
      </c>
      <c r="R474" s="224">
        <f t="shared" si="579"/>
        <v>0</v>
      </c>
      <c r="S474" s="223">
        <f t="shared" si="579"/>
        <v>0</v>
      </c>
      <c r="T474" s="109">
        <f t="shared" si="579"/>
        <v>0</v>
      </c>
      <c r="U474" s="109">
        <f t="shared" si="579"/>
        <v>0</v>
      </c>
      <c r="V474" s="224">
        <f t="shared" si="579"/>
        <v>0</v>
      </c>
      <c r="W474" s="223">
        <f t="shared" si="579"/>
        <v>0</v>
      </c>
      <c r="X474" s="109">
        <f t="shared" si="579"/>
        <v>0</v>
      </c>
      <c r="Y474" s="109">
        <f t="shared" si="579"/>
        <v>0</v>
      </c>
      <c r="Z474" s="224">
        <f t="shared" si="579"/>
        <v>0</v>
      </c>
      <c r="AA474" s="223">
        <f t="shared" si="579"/>
        <v>0</v>
      </c>
      <c r="AB474" s="109">
        <f t="shared" si="579"/>
        <v>0</v>
      </c>
      <c r="AC474" s="109">
        <f t="shared" si="579"/>
        <v>0</v>
      </c>
      <c r="AD474" s="224">
        <f t="shared" si="579"/>
        <v>0</v>
      </c>
      <c r="AE474" s="223">
        <f t="shared" si="579"/>
        <v>0</v>
      </c>
      <c r="AF474" s="109">
        <f t="shared" si="579"/>
        <v>0</v>
      </c>
      <c r="AG474" s="109">
        <f t="shared" si="579"/>
        <v>0</v>
      </c>
      <c r="AH474" s="224">
        <f t="shared" si="579"/>
        <v>0</v>
      </c>
      <c r="AI474" s="223">
        <f t="shared" si="579"/>
        <v>0</v>
      </c>
      <c r="AJ474" s="109">
        <f t="shared" si="579"/>
        <v>0</v>
      </c>
      <c r="AK474" s="109">
        <f t="shared" si="579"/>
        <v>0</v>
      </c>
      <c r="AL474" s="224">
        <f t="shared" si="579"/>
        <v>0</v>
      </c>
      <c r="AM474" s="223">
        <f t="shared" si="579"/>
        <v>0</v>
      </c>
      <c r="AN474" s="109">
        <f t="shared" si="579"/>
        <v>0</v>
      </c>
      <c r="AO474" s="109">
        <f t="shared" si="579"/>
        <v>0</v>
      </c>
      <c r="AP474" s="224">
        <f t="shared" si="579"/>
        <v>0</v>
      </c>
      <c r="AQ474" s="223">
        <f t="shared" si="579"/>
        <v>0</v>
      </c>
      <c r="AR474" s="109">
        <f t="shared" si="579"/>
        <v>0</v>
      </c>
      <c r="AS474" s="109">
        <f t="shared" si="579"/>
        <v>0</v>
      </c>
      <c r="AT474" s="224">
        <f t="shared" si="579"/>
        <v>0</v>
      </c>
      <c r="AU474" s="223">
        <f t="shared" si="579"/>
        <v>0</v>
      </c>
      <c r="AV474" s="109">
        <f t="shared" si="579"/>
        <v>0</v>
      </c>
      <c r="AW474" s="109">
        <f t="shared" si="579"/>
        <v>0</v>
      </c>
      <c r="AX474" s="231">
        <f t="shared" si="579"/>
        <v>0</v>
      </c>
      <c r="AY474" s="331">
        <f t="shared" si="579"/>
        <v>0</v>
      </c>
      <c r="AZ474" s="332">
        <f t="shared" si="579"/>
        <v>0</v>
      </c>
      <c r="BA474" s="332">
        <f t="shared" si="579"/>
        <v>0</v>
      </c>
      <c r="BB474" s="333">
        <f t="shared" si="579"/>
        <v>0</v>
      </c>
    </row>
    <row r="475" spans="2:58" ht="14.1" customHeight="1" outlineLevel="1">
      <c r="B475" s="285" t="s">
        <v>67</v>
      </c>
      <c r="C475" s="223">
        <f t="shared" ref="C475:F475" si="580">IFERROR(C611/C747,0)</f>
        <v>0</v>
      </c>
      <c r="D475" s="109">
        <f t="shared" si="580"/>
        <v>0</v>
      </c>
      <c r="E475" s="109">
        <f t="shared" si="580"/>
        <v>0</v>
      </c>
      <c r="F475" s="224">
        <f t="shared" si="580"/>
        <v>0</v>
      </c>
      <c r="G475" s="223">
        <f t="shared" ref="G475:BB475" si="581">IFERROR(G611/G747,0)</f>
        <v>0</v>
      </c>
      <c r="H475" s="109">
        <f t="shared" si="581"/>
        <v>0</v>
      </c>
      <c r="I475" s="109">
        <f t="shared" si="581"/>
        <v>0</v>
      </c>
      <c r="J475" s="224">
        <f t="shared" si="581"/>
        <v>0</v>
      </c>
      <c r="K475" s="223">
        <f t="shared" si="581"/>
        <v>0</v>
      </c>
      <c r="L475" s="109">
        <f t="shared" si="581"/>
        <v>0</v>
      </c>
      <c r="M475" s="109">
        <f t="shared" si="581"/>
        <v>0</v>
      </c>
      <c r="N475" s="224">
        <f t="shared" si="581"/>
        <v>0</v>
      </c>
      <c r="O475" s="223">
        <f t="shared" si="581"/>
        <v>0</v>
      </c>
      <c r="P475" s="109">
        <f t="shared" si="581"/>
        <v>0</v>
      </c>
      <c r="Q475" s="109">
        <f t="shared" si="581"/>
        <v>0</v>
      </c>
      <c r="R475" s="224">
        <f t="shared" si="581"/>
        <v>0</v>
      </c>
      <c r="S475" s="223">
        <f t="shared" si="581"/>
        <v>0</v>
      </c>
      <c r="T475" s="109">
        <f t="shared" si="581"/>
        <v>0</v>
      </c>
      <c r="U475" s="109">
        <f t="shared" si="581"/>
        <v>0</v>
      </c>
      <c r="V475" s="224">
        <f t="shared" si="581"/>
        <v>0</v>
      </c>
      <c r="W475" s="223">
        <f t="shared" si="581"/>
        <v>0</v>
      </c>
      <c r="X475" s="109">
        <f t="shared" si="581"/>
        <v>0</v>
      </c>
      <c r="Y475" s="109">
        <f t="shared" si="581"/>
        <v>0</v>
      </c>
      <c r="Z475" s="224">
        <f t="shared" si="581"/>
        <v>0</v>
      </c>
      <c r="AA475" s="223">
        <f t="shared" si="581"/>
        <v>0</v>
      </c>
      <c r="AB475" s="109">
        <f t="shared" si="581"/>
        <v>0</v>
      </c>
      <c r="AC475" s="109">
        <f t="shared" si="581"/>
        <v>0</v>
      </c>
      <c r="AD475" s="224">
        <f t="shared" si="581"/>
        <v>0</v>
      </c>
      <c r="AE475" s="223">
        <f t="shared" si="581"/>
        <v>0</v>
      </c>
      <c r="AF475" s="109">
        <f t="shared" si="581"/>
        <v>0</v>
      </c>
      <c r="AG475" s="109">
        <f t="shared" si="581"/>
        <v>0</v>
      </c>
      <c r="AH475" s="224">
        <f t="shared" si="581"/>
        <v>0</v>
      </c>
      <c r="AI475" s="223">
        <f t="shared" si="581"/>
        <v>0</v>
      </c>
      <c r="AJ475" s="109">
        <f t="shared" si="581"/>
        <v>0</v>
      </c>
      <c r="AK475" s="109">
        <f t="shared" si="581"/>
        <v>0</v>
      </c>
      <c r="AL475" s="224">
        <f t="shared" si="581"/>
        <v>0</v>
      </c>
      <c r="AM475" s="223">
        <f t="shared" si="581"/>
        <v>0</v>
      </c>
      <c r="AN475" s="109">
        <f t="shared" si="581"/>
        <v>0</v>
      </c>
      <c r="AO475" s="109">
        <f t="shared" si="581"/>
        <v>0</v>
      </c>
      <c r="AP475" s="224">
        <f t="shared" si="581"/>
        <v>0</v>
      </c>
      <c r="AQ475" s="223">
        <f t="shared" si="581"/>
        <v>0</v>
      </c>
      <c r="AR475" s="109">
        <f t="shared" si="581"/>
        <v>0</v>
      </c>
      <c r="AS475" s="109">
        <f t="shared" si="581"/>
        <v>0</v>
      </c>
      <c r="AT475" s="224">
        <f t="shared" si="581"/>
        <v>0</v>
      </c>
      <c r="AU475" s="223">
        <f t="shared" si="581"/>
        <v>0</v>
      </c>
      <c r="AV475" s="109">
        <f t="shared" si="581"/>
        <v>0</v>
      </c>
      <c r="AW475" s="109">
        <f t="shared" si="581"/>
        <v>0</v>
      </c>
      <c r="AX475" s="231">
        <f t="shared" si="581"/>
        <v>0</v>
      </c>
      <c r="AY475" s="331">
        <f t="shared" si="581"/>
        <v>0</v>
      </c>
      <c r="AZ475" s="332">
        <f t="shared" si="581"/>
        <v>0</v>
      </c>
      <c r="BA475" s="332">
        <f t="shared" si="581"/>
        <v>0</v>
      </c>
      <c r="BB475" s="333">
        <f t="shared" si="581"/>
        <v>0</v>
      </c>
      <c r="BC475" s="76"/>
      <c r="BD475" s="76"/>
      <c r="BE475" s="76"/>
      <c r="BF475" s="76"/>
    </row>
    <row r="476" spans="2:58" s="76" customFormat="1" ht="14.1" customHeight="1" outlineLevel="1">
      <c r="B476" s="281" t="s">
        <v>66</v>
      </c>
      <c r="C476" s="397">
        <f t="shared" ref="C476:F476" si="582">IFERROR(C612/C748,0)</f>
        <v>0</v>
      </c>
      <c r="D476" s="398">
        <f t="shared" si="582"/>
        <v>0</v>
      </c>
      <c r="E476" s="398">
        <f t="shared" si="582"/>
        <v>0</v>
      </c>
      <c r="F476" s="399">
        <f t="shared" si="582"/>
        <v>0</v>
      </c>
      <c r="G476" s="397">
        <f t="shared" ref="G476:BB476" si="583">IFERROR(G612/G748,0)</f>
        <v>0</v>
      </c>
      <c r="H476" s="398">
        <f t="shared" si="583"/>
        <v>0</v>
      </c>
      <c r="I476" s="398">
        <f t="shared" si="583"/>
        <v>0</v>
      </c>
      <c r="J476" s="399">
        <f t="shared" si="583"/>
        <v>0</v>
      </c>
      <c r="K476" s="397">
        <f t="shared" si="583"/>
        <v>0</v>
      </c>
      <c r="L476" s="398">
        <f t="shared" si="583"/>
        <v>0</v>
      </c>
      <c r="M476" s="398">
        <f t="shared" si="583"/>
        <v>0</v>
      </c>
      <c r="N476" s="399">
        <f t="shared" si="583"/>
        <v>0</v>
      </c>
      <c r="O476" s="397">
        <f t="shared" si="583"/>
        <v>0</v>
      </c>
      <c r="P476" s="398">
        <f t="shared" si="583"/>
        <v>0</v>
      </c>
      <c r="Q476" s="398">
        <f t="shared" si="583"/>
        <v>0</v>
      </c>
      <c r="R476" s="399">
        <f t="shared" si="583"/>
        <v>0</v>
      </c>
      <c r="S476" s="397">
        <f t="shared" si="583"/>
        <v>0</v>
      </c>
      <c r="T476" s="398">
        <f t="shared" si="583"/>
        <v>0</v>
      </c>
      <c r="U476" s="398">
        <f t="shared" si="583"/>
        <v>0</v>
      </c>
      <c r="V476" s="399">
        <f t="shared" si="583"/>
        <v>0</v>
      </c>
      <c r="W476" s="397">
        <f t="shared" si="583"/>
        <v>0</v>
      </c>
      <c r="X476" s="398">
        <f t="shared" si="583"/>
        <v>0</v>
      </c>
      <c r="Y476" s="398">
        <f t="shared" si="583"/>
        <v>0</v>
      </c>
      <c r="Z476" s="399">
        <f t="shared" si="583"/>
        <v>0</v>
      </c>
      <c r="AA476" s="397">
        <f t="shared" si="583"/>
        <v>0</v>
      </c>
      <c r="AB476" s="398">
        <f t="shared" si="583"/>
        <v>0</v>
      </c>
      <c r="AC476" s="398">
        <f t="shared" si="583"/>
        <v>0</v>
      </c>
      <c r="AD476" s="399">
        <f t="shared" si="583"/>
        <v>0</v>
      </c>
      <c r="AE476" s="397">
        <f t="shared" si="583"/>
        <v>0</v>
      </c>
      <c r="AF476" s="398">
        <f t="shared" si="583"/>
        <v>0</v>
      </c>
      <c r="AG476" s="398">
        <f t="shared" si="583"/>
        <v>0</v>
      </c>
      <c r="AH476" s="399">
        <f t="shared" si="583"/>
        <v>0</v>
      </c>
      <c r="AI476" s="397">
        <f t="shared" si="583"/>
        <v>0</v>
      </c>
      <c r="AJ476" s="398">
        <f t="shared" si="583"/>
        <v>0</v>
      </c>
      <c r="AK476" s="398">
        <f t="shared" si="583"/>
        <v>0</v>
      </c>
      <c r="AL476" s="399">
        <f t="shared" si="583"/>
        <v>0</v>
      </c>
      <c r="AM476" s="397">
        <f t="shared" si="583"/>
        <v>0</v>
      </c>
      <c r="AN476" s="398">
        <f t="shared" si="583"/>
        <v>0</v>
      </c>
      <c r="AO476" s="398">
        <f t="shared" si="583"/>
        <v>0</v>
      </c>
      <c r="AP476" s="399">
        <f t="shared" si="583"/>
        <v>0</v>
      </c>
      <c r="AQ476" s="397">
        <f t="shared" si="583"/>
        <v>0</v>
      </c>
      <c r="AR476" s="398">
        <f t="shared" si="583"/>
        <v>0</v>
      </c>
      <c r="AS476" s="398">
        <f t="shared" si="583"/>
        <v>0</v>
      </c>
      <c r="AT476" s="399">
        <f t="shared" si="583"/>
        <v>0</v>
      </c>
      <c r="AU476" s="397">
        <f t="shared" si="583"/>
        <v>0</v>
      </c>
      <c r="AV476" s="398">
        <f t="shared" si="583"/>
        <v>0</v>
      </c>
      <c r="AW476" s="398">
        <f t="shared" si="583"/>
        <v>0</v>
      </c>
      <c r="AX476" s="400">
        <f t="shared" si="583"/>
        <v>0</v>
      </c>
      <c r="AY476" s="322">
        <f t="shared" si="583"/>
        <v>0</v>
      </c>
      <c r="AZ476" s="323">
        <f t="shared" si="583"/>
        <v>0</v>
      </c>
      <c r="BA476" s="323">
        <f t="shared" si="583"/>
        <v>0</v>
      </c>
      <c r="BB476" s="324">
        <f t="shared" si="583"/>
        <v>0</v>
      </c>
      <c r="BC476" s="56"/>
      <c r="BD476" s="56"/>
      <c r="BE476" s="56"/>
      <c r="BF476" s="56"/>
    </row>
    <row r="477" spans="2:58" ht="14.1" customHeight="1" outlineLevel="1">
      <c r="B477" s="285" t="s">
        <v>171</v>
      </c>
      <c r="C477" s="223">
        <f t="shared" ref="C477:F477" si="584">IFERROR(C613/C749,0)</f>
        <v>0</v>
      </c>
      <c r="D477" s="109">
        <f t="shared" si="584"/>
        <v>0</v>
      </c>
      <c r="E477" s="109">
        <f t="shared" si="584"/>
        <v>0</v>
      </c>
      <c r="F477" s="224">
        <f t="shared" si="584"/>
        <v>0</v>
      </c>
      <c r="G477" s="223">
        <f t="shared" ref="G477:BB477" si="585">IFERROR(G613/G749,0)</f>
        <v>0</v>
      </c>
      <c r="H477" s="109">
        <f t="shared" si="585"/>
        <v>0</v>
      </c>
      <c r="I477" s="109">
        <f t="shared" si="585"/>
        <v>0</v>
      </c>
      <c r="J477" s="224">
        <f t="shared" si="585"/>
        <v>0</v>
      </c>
      <c r="K477" s="223">
        <f t="shared" si="585"/>
        <v>0</v>
      </c>
      <c r="L477" s="109">
        <f t="shared" si="585"/>
        <v>0</v>
      </c>
      <c r="M477" s="109">
        <f t="shared" si="585"/>
        <v>0</v>
      </c>
      <c r="N477" s="224">
        <f t="shared" si="585"/>
        <v>0</v>
      </c>
      <c r="O477" s="223">
        <f t="shared" si="585"/>
        <v>0</v>
      </c>
      <c r="P477" s="109">
        <f t="shared" si="585"/>
        <v>0</v>
      </c>
      <c r="Q477" s="109">
        <f t="shared" si="585"/>
        <v>0</v>
      </c>
      <c r="R477" s="224">
        <f t="shared" si="585"/>
        <v>0</v>
      </c>
      <c r="S477" s="223">
        <f t="shared" si="585"/>
        <v>0</v>
      </c>
      <c r="T477" s="109">
        <f t="shared" si="585"/>
        <v>0</v>
      </c>
      <c r="U477" s="109">
        <f t="shared" si="585"/>
        <v>0</v>
      </c>
      <c r="V477" s="224">
        <f t="shared" si="585"/>
        <v>0</v>
      </c>
      <c r="W477" s="223">
        <f t="shared" si="585"/>
        <v>0</v>
      </c>
      <c r="X477" s="109">
        <f t="shared" si="585"/>
        <v>0</v>
      </c>
      <c r="Y477" s="109">
        <f t="shared" si="585"/>
        <v>0</v>
      </c>
      <c r="Z477" s="224">
        <f t="shared" si="585"/>
        <v>0</v>
      </c>
      <c r="AA477" s="223">
        <f t="shared" si="585"/>
        <v>0</v>
      </c>
      <c r="AB477" s="109">
        <f t="shared" si="585"/>
        <v>0</v>
      </c>
      <c r="AC477" s="109">
        <f t="shared" si="585"/>
        <v>0</v>
      </c>
      <c r="AD477" s="224">
        <f t="shared" si="585"/>
        <v>0</v>
      </c>
      <c r="AE477" s="223">
        <f t="shared" si="585"/>
        <v>0</v>
      </c>
      <c r="AF477" s="109">
        <f t="shared" si="585"/>
        <v>0</v>
      </c>
      <c r="AG477" s="109">
        <f t="shared" si="585"/>
        <v>0</v>
      </c>
      <c r="AH477" s="224">
        <f t="shared" si="585"/>
        <v>0</v>
      </c>
      <c r="AI477" s="223">
        <f t="shared" si="585"/>
        <v>0</v>
      </c>
      <c r="AJ477" s="109">
        <f t="shared" si="585"/>
        <v>0</v>
      </c>
      <c r="AK477" s="109">
        <f t="shared" si="585"/>
        <v>0</v>
      </c>
      <c r="AL477" s="224">
        <f t="shared" si="585"/>
        <v>0</v>
      </c>
      <c r="AM477" s="223">
        <f t="shared" si="585"/>
        <v>0</v>
      </c>
      <c r="AN477" s="109">
        <f t="shared" si="585"/>
        <v>0</v>
      </c>
      <c r="AO477" s="109">
        <f t="shared" si="585"/>
        <v>0</v>
      </c>
      <c r="AP477" s="224">
        <f t="shared" si="585"/>
        <v>0</v>
      </c>
      <c r="AQ477" s="223">
        <f t="shared" si="585"/>
        <v>0</v>
      </c>
      <c r="AR477" s="109">
        <f t="shared" si="585"/>
        <v>0</v>
      </c>
      <c r="AS477" s="109">
        <f t="shared" si="585"/>
        <v>0</v>
      </c>
      <c r="AT477" s="224">
        <f t="shared" si="585"/>
        <v>0</v>
      </c>
      <c r="AU477" s="223">
        <f t="shared" si="585"/>
        <v>0</v>
      </c>
      <c r="AV477" s="109">
        <f t="shared" si="585"/>
        <v>0</v>
      </c>
      <c r="AW477" s="109">
        <f t="shared" si="585"/>
        <v>0</v>
      </c>
      <c r="AX477" s="231">
        <f t="shared" si="585"/>
        <v>0</v>
      </c>
      <c r="AY477" s="331">
        <f t="shared" si="585"/>
        <v>0</v>
      </c>
      <c r="AZ477" s="332">
        <f t="shared" si="585"/>
        <v>0</v>
      </c>
      <c r="BA477" s="332">
        <f t="shared" si="585"/>
        <v>0</v>
      </c>
      <c r="BB477" s="333">
        <f t="shared" si="585"/>
        <v>0</v>
      </c>
    </row>
    <row r="478" spans="2:58" ht="14.1" customHeight="1" outlineLevel="1">
      <c r="B478" s="285" t="s">
        <v>122</v>
      </c>
      <c r="C478" s="223">
        <f t="shared" ref="C478:F478" si="586">IFERROR(C614/C750,0)</f>
        <v>0</v>
      </c>
      <c r="D478" s="109">
        <f t="shared" si="586"/>
        <v>0</v>
      </c>
      <c r="E478" s="109">
        <f t="shared" si="586"/>
        <v>0</v>
      </c>
      <c r="F478" s="224">
        <f t="shared" si="586"/>
        <v>0</v>
      </c>
      <c r="G478" s="223">
        <f t="shared" ref="G478:BB478" si="587">IFERROR(G614/G750,0)</f>
        <v>0</v>
      </c>
      <c r="H478" s="109">
        <f t="shared" si="587"/>
        <v>0</v>
      </c>
      <c r="I478" s="109">
        <f t="shared" si="587"/>
        <v>0</v>
      </c>
      <c r="J478" s="224">
        <f t="shared" si="587"/>
        <v>0</v>
      </c>
      <c r="K478" s="223">
        <f t="shared" si="587"/>
        <v>0</v>
      </c>
      <c r="L478" s="109">
        <f t="shared" si="587"/>
        <v>0</v>
      </c>
      <c r="M478" s="109">
        <f t="shared" si="587"/>
        <v>0</v>
      </c>
      <c r="N478" s="224">
        <f t="shared" si="587"/>
        <v>0</v>
      </c>
      <c r="O478" s="223">
        <f t="shared" si="587"/>
        <v>0</v>
      </c>
      <c r="P478" s="109">
        <f t="shared" si="587"/>
        <v>0</v>
      </c>
      <c r="Q478" s="109">
        <f t="shared" si="587"/>
        <v>0</v>
      </c>
      <c r="R478" s="224">
        <f t="shared" si="587"/>
        <v>0</v>
      </c>
      <c r="S478" s="223">
        <f t="shared" si="587"/>
        <v>0</v>
      </c>
      <c r="T478" s="109">
        <f t="shared" si="587"/>
        <v>0</v>
      </c>
      <c r="U478" s="109">
        <f t="shared" si="587"/>
        <v>0</v>
      </c>
      <c r="V478" s="224">
        <f t="shared" si="587"/>
        <v>0</v>
      </c>
      <c r="W478" s="223">
        <f t="shared" si="587"/>
        <v>0</v>
      </c>
      <c r="X478" s="109">
        <f t="shared" si="587"/>
        <v>0</v>
      </c>
      <c r="Y478" s="109">
        <f t="shared" si="587"/>
        <v>0</v>
      </c>
      <c r="Z478" s="224">
        <f t="shared" si="587"/>
        <v>0</v>
      </c>
      <c r="AA478" s="223">
        <f t="shared" si="587"/>
        <v>0</v>
      </c>
      <c r="AB478" s="109">
        <f t="shared" si="587"/>
        <v>0</v>
      </c>
      <c r="AC478" s="109">
        <f t="shared" si="587"/>
        <v>0</v>
      </c>
      <c r="AD478" s="224">
        <f t="shared" si="587"/>
        <v>0</v>
      </c>
      <c r="AE478" s="223">
        <f t="shared" si="587"/>
        <v>0</v>
      </c>
      <c r="AF478" s="109">
        <f t="shared" si="587"/>
        <v>0</v>
      </c>
      <c r="AG478" s="109">
        <f t="shared" si="587"/>
        <v>0</v>
      </c>
      <c r="AH478" s="224">
        <f t="shared" si="587"/>
        <v>0</v>
      </c>
      <c r="AI478" s="223">
        <f t="shared" si="587"/>
        <v>0</v>
      </c>
      <c r="AJ478" s="109">
        <f t="shared" si="587"/>
        <v>0</v>
      </c>
      <c r="AK478" s="109">
        <f t="shared" si="587"/>
        <v>0</v>
      </c>
      <c r="AL478" s="224">
        <f t="shared" si="587"/>
        <v>0</v>
      </c>
      <c r="AM478" s="223">
        <f t="shared" si="587"/>
        <v>0</v>
      </c>
      <c r="AN478" s="109">
        <f t="shared" si="587"/>
        <v>0</v>
      </c>
      <c r="AO478" s="109">
        <f t="shared" si="587"/>
        <v>0</v>
      </c>
      <c r="AP478" s="224">
        <f t="shared" si="587"/>
        <v>0</v>
      </c>
      <c r="AQ478" s="223">
        <f t="shared" si="587"/>
        <v>0</v>
      </c>
      <c r="AR478" s="109">
        <f t="shared" si="587"/>
        <v>0</v>
      </c>
      <c r="AS478" s="109">
        <f t="shared" si="587"/>
        <v>0</v>
      </c>
      <c r="AT478" s="224">
        <f t="shared" si="587"/>
        <v>0</v>
      </c>
      <c r="AU478" s="223">
        <f t="shared" si="587"/>
        <v>0</v>
      </c>
      <c r="AV478" s="109">
        <f t="shared" si="587"/>
        <v>0</v>
      </c>
      <c r="AW478" s="109">
        <f t="shared" si="587"/>
        <v>0</v>
      </c>
      <c r="AX478" s="231">
        <f t="shared" si="587"/>
        <v>0</v>
      </c>
      <c r="AY478" s="331">
        <f t="shared" si="587"/>
        <v>0</v>
      </c>
      <c r="AZ478" s="332">
        <f t="shared" si="587"/>
        <v>0</v>
      </c>
      <c r="BA478" s="332">
        <f t="shared" si="587"/>
        <v>0</v>
      </c>
      <c r="BB478" s="333">
        <f t="shared" si="587"/>
        <v>0</v>
      </c>
      <c r="BC478" s="76"/>
      <c r="BD478" s="76"/>
      <c r="BE478" s="76"/>
      <c r="BF478" s="76"/>
    </row>
    <row r="479" spans="2:58" s="76" customFormat="1" ht="14.1" customHeight="1" outlineLevel="1">
      <c r="B479" s="281" t="s">
        <v>65</v>
      </c>
      <c r="C479" s="397">
        <f t="shared" ref="C479:F479" si="588">IFERROR(C615/C751,0)</f>
        <v>0</v>
      </c>
      <c r="D479" s="398">
        <f t="shared" si="588"/>
        <v>0</v>
      </c>
      <c r="E479" s="398">
        <f t="shared" si="588"/>
        <v>0</v>
      </c>
      <c r="F479" s="399">
        <f t="shared" si="588"/>
        <v>0</v>
      </c>
      <c r="G479" s="397">
        <f t="shared" ref="G479:BB479" si="589">IFERROR(G615/G751,0)</f>
        <v>0</v>
      </c>
      <c r="H479" s="398">
        <f t="shared" si="589"/>
        <v>0</v>
      </c>
      <c r="I479" s="398">
        <f t="shared" si="589"/>
        <v>0</v>
      </c>
      <c r="J479" s="399">
        <f t="shared" si="589"/>
        <v>0</v>
      </c>
      <c r="K479" s="397">
        <f t="shared" si="589"/>
        <v>0</v>
      </c>
      <c r="L479" s="398">
        <f t="shared" si="589"/>
        <v>0</v>
      </c>
      <c r="M479" s="398">
        <f t="shared" si="589"/>
        <v>0</v>
      </c>
      <c r="N479" s="399">
        <f t="shared" si="589"/>
        <v>0</v>
      </c>
      <c r="O479" s="397">
        <f t="shared" si="589"/>
        <v>0</v>
      </c>
      <c r="P479" s="398">
        <f t="shared" si="589"/>
        <v>0</v>
      </c>
      <c r="Q479" s="398">
        <f t="shared" si="589"/>
        <v>0</v>
      </c>
      <c r="R479" s="399">
        <f t="shared" si="589"/>
        <v>0</v>
      </c>
      <c r="S479" s="397">
        <f t="shared" si="589"/>
        <v>0</v>
      </c>
      <c r="T479" s="398">
        <f t="shared" si="589"/>
        <v>0</v>
      </c>
      <c r="U479" s="398">
        <f t="shared" si="589"/>
        <v>0</v>
      </c>
      <c r="V479" s="399">
        <f t="shared" si="589"/>
        <v>0</v>
      </c>
      <c r="W479" s="397">
        <f t="shared" si="589"/>
        <v>0</v>
      </c>
      <c r="X479" s="398">
        <f t="shared" si="589"/>
        <v>0</v>
      </c>
      <c r="Y479" s="398">
        <f t="shared" si="589"/>
        <v>0</v>
      </c>
      <c r="Z479" s="399">
        <f t="shared" si="589"/>
        <v>0</v>
      </c>
      <c r="AA479" s="397">
        <f t="shared" si="589"/>
        <v>0</v>
      </c>
      <c r="AB479" s="398">
        <f t="shared" si="589"/>
        <v>0</v>
      </c>
      <c r="AC479" s="398">
        <f t="shared" si="589"/>
        <v>0</v>
      </c>
      <c r="AD479" s="399">
        <f t="shared" si="589"/>
        <v>0</v>
      </c>
      <c r="AE479" s="397">
        <f t="shared" si="589"/>
        <v>0</v>
      </c>
      <c r="AF479" s="398">
        <f t="shared" si="589"/>
        <v>0</v>
      </c>
      <c r="AG479" s="398">
        <f t="shared" si="589"/>
        <v>0</v>
      </c>
      <c r="AH479" s="399">
        <f t="shared" si="589"/>
        <v>0</v>
      </c>
      <c r="AI479" s="397">
        <f t="shared" si="589"/>
        <v>0</v>
      </c>
      <c r="AJ479" s="398">
        <f t="shared" si="589"/>
        <v>0</v>
      </c>
      <c r="AK479" s="398">
        <f t="shared" si="589"/>
        <v>0</v>
      </c>
      <c r="AL479" s="399">
        <f t="shared" si="589"/>
        <v>0</v>
      </c>
      <c r="AM479" s="397">
        <f t="shared" si="589"/>
        <v>0</v>
      </c>
      <c r="AN479" s="398">
        <f t="shared" si="589"/>
        <v>0</v>
      </c>
      <c r="AO479" s="398">
        <f t="shared" si="589"/>
        <v>0</v>
      </c>
      <c r="AP479" s="399">
        <f t="shared" si="589"/>
        <v>0</v>
      </c>
      <c r="AQ479" s="397">
        <f t="shared" si="589"/>
        <v>0</v>
      </c>
      <c r="AR479" s="398">
        <f t="shared" si="589"/>
        <v>0</v>
      </c>
      <c r="AS479" s="398">
        <f t="shared" si="589"/>
        <v>0</v>
      </c>
      <c r="AT479" s="399">
        <f t="shared" si="589"/>
        <v>0</v>
      </c>
      <c r="AU479" s="397">
        <f t="shared" si="589"/>
        <v>0</v>
      </c>
      <c r="AV479" s="398">
        <f t="shared" si="589"/>
        <v>0</v>
      </c>
      <c r="AW479" s="398">
        <f t="shared" si="589"/>
        <v>0</v>
      </c>
      <c r="AX479" s="400">
        <f t="shared" si="589"/>
        <v>0</v>
      </c>
      <c r="AY479" s="322">
        <f t="shared" si="589"/>
        <v>0</v>
      </c>
      <c r="AZ479" s="323">
        <f t="shared" si="589"/>
        <v>0</v>
      </c>
      <c r="BA479" s="323">
        <f t="shared" si="589"/>
        <v>0</v>
      </c>
      <c r="BB479" s="324">
        <f t="shared" si="589"/>
        <v>0</v>
      </c>
      <c r="BC479" s="56"/>
      <c r="BD479" s="56"/>
      <c r="BE479" s="56"/>
      <c r="BF479" s="56"/>
    </row>
    <row r="480" spans="2:58" ht="14.1" customHeight="1" outlineLevel="1">
      <c r="B480" s="285" t="s">
        <v>64</v>
      </c>
      <c r="C480" s="223">
        <f t="shared" ref="C480:F480" si="590">IFERROR(C616/C752,0)</f>
        <v>0</v>
      </c>
      <c r="D480" s="109">
        <f t="shared" si="590"/>
        <v>0</v>
      </c>
      <c r="E480" s="109">
        <f t="shared" si="590"/>
        <v>0</v>
      </c>
      <c r="F480" s="224">
        <f t="shared" si="590"/>
        <v>0</v>
      </c>
      <c r="G480" s="223">
        <f t="shared" ref="G480:BB480" si="591">IFERROR(G616/G752,0)</f>
        <v>0</v>
      </c>
      <c r="H480" s="109">
        <f t="shared" si="591"/>
        <v>0</v>
      </c>
      <c r="I480" s="109">
        <f t="shared" si="591"/>
        <v>0</v>
      </c>
      <c r="J480" s="224">
        <f t="shared" si="591"/>
        <v>0</v>
      </c>
      <c r="K480" s="223">
        <f t="shared" si="591"/>
        <v>0</v>
      </c>
      <c r="L480" s="109">
        <f t="shared" si="591"/>
        <v>0</v>
      </c>
      <c r="M480" s="109">
        <f t="shared" si="591"/>
        <v>0</v>
      </c>
      <c r="N480" s="224">
        <f t="shared" si="591"/>
        <v>0</v>
      </c>
      <c r="O480" s="223">
        <f t="shared" si="591"/>
        <v>0</v>
      </c>
      <c r="P480" s="109">
        <f t="shared" si="591"/>
        <v>0</v>
      </c>
      <c r="Q480" s="109">
        <f t="shared" si="591"/>
        <v>0</v>
      </c>
      <c r="R480" s="224">
        <f t="shared" si="591"/>
        <v>0</v>
      </c>
      <c r="S480" s="223">
        <f t="shared" si="591"/>
        <v>0</v>
      </c>
      <c r="T480" s="109">
        <f t="shared" si="591"/>
        <v>0</v>
      </c>
      <c r="U480" s="109">
        <f t="shared" si="591"/>
        <v>0</v>
      </c>
      <c r="V480" s="224">
        <f t="shared" si="591"/>
        <v>0</v>
      </c>
      <c r="W480" s="223">
        <f t="shared" si="591"/>
        <v>0</v>
      </c>
      <c r="X480" s="109">
        <f t="shared" si="591"/>
        <v>0</v>
      </c>
      <c r="Y480" s="109">
        <f t="shared" si="591"/>
        <v>0</v>
      </c>
      <c r="Z480" s="224">
        <f t="shared" si="591"/>
        <v>0</v>
      </c>
      <c r="AA480" s="223">
        <f t="shared" si="591"/>
        <v>0</v>
      </c>
      <c r="AB480" s="109">
        <f t="shared" si="591"/>
        <v>0</v>
      </c>
      <c r="AC480" s="109">
        <f t="shared" si="591"/>
        <v>0</v>
      </c>
      <c r="AD480" s="224">
        <f t="shared" si="591"/>
        <v>0</v>
      </c>
      <c r="AE480" s="223">
        <f t="shared" si="591"/>
        <v>0</v>
      </c>
      <c r="AF480" s="109">
        <f t="shared" si="591"/>
        <v>0</v>
      </c>
      <c r="AG480" s="109">
        <f t="shared" si="591"/>
        <v>0</v>
      </c>
      <c r="AH480" s="224">
        <f t="shared" si="591"/>
        <v>0</v>
      </c>
      <c r="AI480" s="223">
        <f t="shared" si="591"/>
        <v>0</v>
      </c>
      <c r="AJ480" s="109">
        <f t="shared" si="591"/>
        <v>0</v>
      </c>
      <c r="AK480" s="109">
        <f t="shared" si="591"/>
        <v>0</v>
      </c>
      <c r="AL480" s="224">
        <f t="shared" si="591"/>
        <v>0</v>
      </c>
      <c r="AM480" s="223">
        <f t="shared" si="591"/>
        <v>0</v>
      </c>
      <c r="AN480" s="109">
        <f t="shared" si="591"/>
        <v>0</v>
      </c>
      <c r="AO480" s="109">
        <f t="shared" si="591"/>
        <v>0</v>
      </c>
      <c r="AP480" s="224">
        <f t="shared" si="591"/>
        <v>0</v>
      </c>
      <c r="AQ480" s="223">
        <f t="shared" si="591"/>
        <v>0</v>
      </c>
      <c r="AR480" s="109">
        <f t="shared" si="591"/>
        <v>0</v>
      </c>
      <c r="AS480" s="109">
        <f t="shared" si="591"/>
        <v>0</v>
      </c>
      <c r="AT480" s="224">
        <f t="shared" si="591"/>
        <v>0</v>
      </c>
      <c r="AU480" s="223">
        <f t="shared" si="591"/>
        <v>0</v>
      </c>
      <c r="AV480" s="109">
        <f t="shared" si="591"/>
        <v>0</v>
      </c>
      <c r="AW480" s="109">
        <f t="shared" si="591"/>
        <v>0</v>
      </c>
      <c r="AX480" s="231">
        <f t="shared" si="591"/>
        <v>0</v>
      </c>
      <c r="AY480" s="331">
        <f t="shared" si="591"/>
        <v>0</v>
      </c>
      <c r="AZ480" s="332">
        <f t="shared" si="591"/>
        <v>0</v>
      </c>
      <c r="BA480" s="332">
        <f t="shared" si="591"/>
        <v>0</v>
      </c>
      <c r="BB480" s="333">
        <f t="shared" si="591"/>
        <v>0</v>
      </c>
    </row>
    <row r="481" spans="2:58" ht="14.1" customHeight="1" outlineLevel="1">
      <c r="B481" s="285" t="s">
        <v>62</v>
      </c>
      <c r="C481" s="223">
        <f t="shared" ref="C481:F481" si="592">IFERROR(C617/C753,0)</f>
        <v>0</v>
      </c>
      <c r="D481" s="109">
        <f t="shared" si="592"/>
        <v>0</v>
      </c>
      <c r="E481" s="109">
        <f t="shared" si="592"/>
        <v>0</v>
      </c>
      <c r="F481" s="224">
        <f t="shared" si="592"/>
        <v>0</v>
      </c>
      <c r="G481" s="223">
        <f t="shared" ref="G481:BB481" si="593">IFERROR(G617/G753,0)</f>
        <v>0</v>
      </c>
      <c r="H481" s="109">
        <f t="shared" si="593"/>
        <v>0</v>
      </c>
      <c r="I481" s="109">
        <f t="shared" si="593"/>
        <v>0</v>
      </c>
      <c r="J481" s="224">
        <f t="shared" si="593"/>
        <v>0</v>
      </c>
      <c r="K481" s="223">
        <f t="shared" si="593"/>
        <v>0</v>
      </c>
      <c r="L481" s="109">
        <f t="shared" si="593"/>
        <v>0</v>
      </c>
      <c r="M481" s="109">
        <f t="shared" si="593"/>
        <v>0</v>
      </c>
      <c r="N481" s="224">
        <f t="shared" si="593"/>
        <v>0</v>
      </c>
      <c r="O481" s="223">
        <f t="shared" si="593"/>
        <v>0</v>
      </c>
      <c r="P481" s="109">
        <f t="shared" si="593"/>
        <v>0</v>
      </c>
      <c r="Q481" s="109">
        <f t="shared" si="593"/>
        <v>0</v>
      </c>
      <c r="R481" s="224">
        <f t="shared" si="593"/>
        <v>0</v>
      </c>
      <c r="S481" s="223">
        <f t="shared" si="593"/>
        <v>0</v>
      </c>
      <c r="T481" s="109">
        <f t="shared" si="593"/>
        <v>0</v>
      </c>
      <c r="U481" s="109">
        <f t="shared" si="593"/>
        <v>0</v>
      </c>
      <c r="V481" s="224">
        <f t="shared" si="593"/>
        <v>0</v>
      </c>
      <c r="W481" s="223">
        <f t="shared" si="593"/>
        <v>0</v>
      </c>
      <c r="X481" s="109">
        <f t="shared" si="593"/>
        <v>0</v>
      </c>
      <c r="Y481" s="109">
        <f t="shared" si="593"/>
        <v>0</v>
      </c>
      <c r="Z481" s="224">
        <f t="shared" si="593"/>
        <v>0</v>
      </c>
      <c r="AA481" s="223">
        <f t="shared" si="593"/>
        <v>0</v>
      </c>
      <c r="AB481" s="109">
        <f t="shared" si="593"/>
        <v>0</v>
      </c>
      <c r="AC481" s="109">
        <f t="shared" si="593"/>
        <v>0</v>
      </c>
      <c r="AD481" s="224">
        <f t="shared" si="593"/>
        <v>0</v>
      </c>
      <c r="AE481" s="223">
        <f t="shared" si="593"/>
        <v>0</v>
      </c>
      <c r="AF481" s="109">
        <f t="shared" si="593"/>
        <v>0</v>
      </c>
      <c r="AG481" s="109">
        <f t="shared" si="593"/>
        <v>0</v>
      </c>
      <c r="AH481" s="224">
        <f t="shared" si="593"/>
        <v>0</v>
      </c>
      <c r="AI481" s="223">
        <f t="shared" si="593"/>
        <v>0</v>
      </c>
      <c r="AJ481" s="109">
        <f t="shared" si="593"/>
        <v>0</v>
      </c>
      <c r="AK481" s="109">
        <f t="shared" si="593"/>
        <v>0</v>
      </c>
      <c r="AL481" s="224">
        <f t="shared" si="593"/>
        <v>0</v>
      </c>
      <c r="AM481" s="223">
        <f t="shared" si="593"/>
        <v>0</v>
      </c>
      <c r="AN481" s="109">
        <f t="shared" si="593"/>
        <v>0</v>
      </c>
      <c r="AO481" s="109">
        <f t="shared" si="593"/>
        <v>0</v>
      </c>
      <c r="AP481" s="224">
        <f t="shared" si="593"/>
        <v>0</v>
      </c>
      <c r="AQ481" s="223">
        <f t="shared" si="593"/>
        <v>0</v>
      </c>
      <c r="AR481" s="109">
        <f t="shared" si="593"/>
        <v>0</v>
      </c>
      <c r="AS481" s="109">
        <f t="shared" si="593"/>
        <v>0</v>
      </c>
      <c r="AT481" s="224">
        <f t="shared" si="593"/>
        <v>0</v>
      </c>
      <c r="AU481" s="223">
        <f t="shared" si="593"/>
        <v>0</v>
      </c>
      <c r="AV481" s="109">
        <f t="shared" si="593"/>
        <v>0</v>
      </c>
      <c r="AW481" s="109">
        <f t="shared" si="593"/>
        <v>0</v>
      </c>
      <c r="AX481" s="231">
        <f t="shared" si="593"/>
        <v>0</v>
      </c>
      <c r="AY481" s="331">
        <f t="shared" si="593"/>
        <v>0</v>
      </c>
      <c r="AZ481" s="332">
        <f t="shared" si="593"/>
        <v>0</v>
      </c>
      <c r="BA481" s="332">
        <f t="shared" si="593"/>
        <v>0</v>
      </c>
      <c r="BB481" s="333">
        <f t="shared" si="593"/>
        <v>0</v>
      </c>
    </row>
    <row r="482" spans="2:58" ht="14.1" customHeight="1" outlineLevel="1">
      <c r="B482" s="285" t="s">
        <v>63</v>
      </c>
      <c r="C482" s="223">
        <f t="shared" ref="C482:F482" si="594">IFERROR(C618/C754,0)</f>
        <v>0</v>
      </c>
      <c r="D482" s="109">
        <f t="shared" si="594"/>
        <v>0</v>
      </c>
      <c r="E482" s="109">
        <f t="shared" si="594"/>
        <v>0</v>
      </c>
      <c r="F482" s="224">
        <f t="shared" si="594"/>
        <v>0</v>
      </c>
      <c r="G482" s="223">
        <f t="shared" ref="G482:BB482" si="595">IFERROR(G618/G754,0)</f>
        <v>0</v>
      </c>
      <c r="H482" s="109">
        <f t="shared" si="595"/>
        <v>0</v>
      </c>
      <c r="I482" s="109">
        <f t="shared" si="595"/>
        <v>0</v>
      </c>
      <c r="J482" s="224">
        <f t="shared" si="595"/>
        <v>0</v>
      </c>
      <c r="K482" s="223">
        <f t="shared" si="595"/>
        <v>0</v>
      </c>
      <c r="L482" s="109">
        <f t="shared" si="595"/>
        <v>0</v>
      </c>
      <c r="M482" s="109">
        <f t="shared" si="595"/>
        <v>0</v>
      </c>
      <c r="N482" s="224">
        <f t="shared" si="595"/>
        <v>0</v>
      </c>
      <c r="O482" s="223">
        <f t="shared" si="595"/>
        <v>0</v>
      </c>
      <c r="P482" s="109">
        <f t="shared" si="595"/>
        <v>0</v>
      </c>
      <c r="Q482" s="109">
        <f t="shared" si="595"/>
        <v>0</v>
      </c>
      <c r="R482" s="224">
        <f t="shared" si="595"/>
        <v>0</v>
      </c>
      <c r="S482" s="223">
        <f t="shared" si="595"/>
        <v>0</v>
      </c>
      <c r="T482" s="109">
        <f t="shared" si="595"/>
        <v>0</v>
      </c>
      <c r="U482" s="109">
        <f t="shared" si="595"/>
        <v>0</v>
      </c>
      <c r="V482" s="224">
        <f t="shared" si="595"/>
        <v>0</v>
      </c>
      <c r="W482" s="223">
        <f t="shared" si="595"/>
        <v>0</v>
      </c>
      <c r="X482" s="109">
        <f t="shared" si="595"/>
        <v>0</v>
      </c>
      <c r="Y482" s="109">
        <f t="shared" si="595"/>
        <v>0</v>
      </c>
      <c r="Z482" s="224">
        <f t="shared" si="595"/>
        <v>0</v>
      </c>
      <c r="AA482" s="223">
        <f t="shared" si="595"/>
        <v>0</v>
      </c>
      <c r="AB482" s="109">
        <f t="shared" si="595"/>
        <v>0</v>
      </c>
      <c r="AC482" s="109">
        <f t="shared" si="595"/>
        <v>0</v>
      </c>
      <c r="AD482" s="224">
        <f t="shared" si="595"/>
        <v>0</v>
      </c>
      <c r="AE482" s="223">
        <f t="shared" si="595"/>
        <v>0</v>
      </c>
      <c r="AF482" s="109">
        <f t="shared" si="595"/>
        <v>0</v>
      </c>
      <c r="AG482" s="109">
        <f t="shared" si="595"/>
        <v>0</v>
      </c>
      <c r="AH482" s="224">
        <f t="shared" si="595"/>
        <v>0</v>
      </c>
      <c r="AI482" s="223">
        <f t="shared" si="595"/>
        <v>0</v>
      </c>
      <c r="AJ482" s="109">
        <f t="shared" si="595"/>
        <v>0</v>
      </c>
      <c r="AK482" s="109">
        <f t="shared" si="595"/>
        <v>0</v>
      </c>
      <c r="AL482" s="224">
        <f t="shared" si="595"/>
        <v>0</v>
      </c>
      <c r="AM482" s="223">
        <f t="shared" si="595"/>
        <v>0</v>
      </c>
      <c r="AN482" s="109">
        <f t="shared" si="595"/>
        <v>0</v>
      </c>
      <c r="AO482" s="109">
        <f t="shared" si="595"/>
        <v>0</v>
      </c>
      <c r="AP482" s="224">
        <f t="shared" si="595"/>
        <v>0</v>
      </c>
      <c r="AQ482" s="223">
        <f t="shared" si="595"/>
        <v>0</v>
      </c>
      <c r="AR482" s="109">
        <f t="shared" si="595"/>
        <v>0</v>
      </c>
      <c r="AS482" s="109">
        <f t="shared" si="595"/>
        <v>0</v>
      </c>
      <c r="AT482" s="224">
        <f t="shared" si="595"/>
        <v>0</v>
      </c>
      <c r="AU482" s="223">
        <f t="shared" si="595"/>
        <v>0</v>
      </c>
      <c r="AV482" s="109">
        <f t="shared" si="595"/>
        <v>0</v>
      </c>
      <c r="AW482" s="109">
        <f t="shared" si="595"/>
        <v>0</v>
      </c>
      <c r="AX482" s="231">
        <f t="shared" si="595"/>
        <v>0</v>
      </c>
      <c r="AY482" s="331">
        <f t="shared" si="595"/>
        <v>0</v>
      </c>
      <c r="AZ482" s="332">
        <f t="shared" si="595"/>
        <v>0</v>
      </c>
      <c r="BA482" s="332">
        <f t="shared" si="595"/>
        <v>0</v>
      </c>
      <c r="BB482" s="333">
        <f t="shared" si="595"/>
        <v>0</v>
      </c>
      <c r="BC482" s="76"/>
      <c r="BD482" s="76"/>
      <c r="BE482" s="76"/>
      <c r="BF482" s="76"/>
    </row>
    <row r="483" spans="2:58" s="76" customFormat="1" ht="14.1" customHeight="1" outlineLevel="1">
      <c r="B483" s="281" t="s">
        <v>61</v>
      </c>
      <c r="C483" s="397">
        <f t="shared" ref="C483:F483" si="596">IFERROR(C619/C755,0)</f>
        <v>0</v>
      </c>
      <c r="D483" s="398">
        <f t="shared" si="596"/>
        <v>0</v>
      </c>
      <c r="E483" s="398">
        <f t="shared" si="596"/>
        <v>0</v>
      </c>
      <c r="F483" s="399">
        <f t="shared" si="596"/>
        <v>0</v>
      </c>
      <c r="G483" s="397">
        <f t="shared" ref="G483:BB483" si="597">IFERROR(G619/G755,0)</f>
        <v>0</v>
      </c>
      <c r="H483" s="398">
        <f t="shared" si="597"/>
        <v>0</v>
      </c>
      <c r="I483" s="398">
        <f t="shared" si="597"/>
        <v>0</v>
      </c>
      <c r="J483" s="399">
        <f t="shared" si="597"/>
        <v>0</v>
      </c>
      <c r="K483" s="397">
        <f t="shared" si="597"/>
        <v>0</v>
      </c>
      <c r="L483" s="398">
        <f t="shared" si="597"/>
        <v>0</v>
      </c>
      <c r="M483" s="398">
        <f t="shared" si="597"/>
        <v>0</v>
      </c>
      <c r="N483" s="399">
        <f t="shared" si="597"/>
        <v>0</v>
      </c>
      <c r="O483" s="397">
        <f t="shared" si="597"/>
        <v>0</v>
      </c>
      <c r="P483" s="398">
        <f t="shared" si="597"/>
        <v>0</v>
      </c>
      <c r="Q483" s="398">
        <f t="shared" si="597"/>
        <v>0</v>
      </c>
      <c r="R483" s="399">
        <f t="shared" si="597"/>
        <v>0</v>
      </c>
      <c r="S483" s="397">
        <f t="shared" si="597"/>
        <v>0</v>
      </c>
      <c r="T483" s="398">
        <f t="shared" si="597"/>
        <v>0</v>
      </c>
      <c r="U483" s="398">
        <f t="shared" si="597"/>
        <v>0</v>
      </c>
      <c r="V483" s="399">
        <f t="shared" si="597"/>
        <v>0</v>
      </c>
      <c r="W483" s="397">
        <f t="shared" si="597"/>
        <v>0</v>
      </c>
      <c r="X483" s="398">
        <f t="shared" si="597"/>
        <v>0</v>
      </c>
      <c r="Y483" s="398">
        <f t="shared" si="597"/>
        <v>0</v>
      </c>
      <c r="Z483" s="399">
        <f t="shared" si="597"/>
        <v>0</v>
      </c>
      <c r="AA483" s="397">
        <f t="shared" si="597"/>
        <v>0</v>
      </c>
      <c r="AB483" s="398">
        <f t="shared" si="597"/>
        <v>0</v>
      </c>
      <c r="AC483" s="398">
        <f t="shared" si="597"/>
        <v>0</v>
      </c>
      <c r="AD483" s="399">
        <f t="shared" si="597"/>
        <v>0</v>
      </c>
      <c r="AE483" s="397">
        <f t="shared" si="597"/>
        <v>0</v>
      </c>
      <c r="AF483" s="398">
        <f t="shared" si="597"/>
        <v>0</v>
      </c>
      <c r="AG483" s="398">
        <f t="shared" si="597"/>
        <v>0</v>
      </c>
      <c r="AH483" s="399">
        <f t="shared" si="597"/>
        <v>0</v>
      </c>
      <c r="AI483" s="397">
        <f t="shared" si="597"/>
        <v>0</v>
      </c>
      <c r="AJ483" s="398">
        <f t="shared" si="597"/>
        <v>0</v>
      </c>
      <c r="AK483" s="398">
        <f t="shared" si="597"/>
        <v>0</v>
      </c>
      <c r="AL483" s="399">
        <f t="shared" si="597"/>
        <v>0</v>
      </c>
      <c r="AM483" s="397">
        <f t="shared" si="597"/>
        <v>0</v>
      </c>
      <c r="AN483" s="398">
        <f t="shared" si="597"/>
        <v>0</v>
      </c>
      <c r="AO483" s="398">
        <f t="shared" si="597"/>
        <v>0</v>
      </c>
      <c r="AP483" s="399">
        <f t="shared" si="597"/>
        <v>0</v>
      </c>
      <c r="AQ483" s="397">
        <f t="shared" si="597"/>
        <v>0</v>
      </c>
      <c r="AR483" s="398">
        <f t="shared" si="597"/>
        <v>0</v>
      </c>
      <c r="AS483" s="398">
        <f t="shared" si="597"/>
        <v>0</v>
      </c>
      <c r="AT483" s="399">
        <f t="shared" si="597"/>
        <v>0</v>
      </c>
      <c r="AU483" s="397">
        <f t="shared" si="597"/>
        <v>0</v>
      </c>
      <c r="AV483" s="398">
        <f t="shared" si="597"/>
        <v>0</v>
      </c>
      <c r="AW483" s="398">
        <f t="shared" si="597"/>
        <v>0</v>
      </c>
      <c r="AX483" s="400">
        <f t="shared" si="597"/>
        <v>0</v>
      </c>
      <c r="AY483" s="322">
        <f t="shared" si="597"/>
        <v>0</v>
      </c>
      <c r="AZ483" s="323">
        <f t="shared" si="597"/>
        <v>0</v>
      </c>
      <c r="BA483" s="323">
        <f t="shared" si="597"/>
        <v>0</v>
      </c>
      <c r="BB483" s="324">
        <f t="shared" si="597"/>
        <v>0</v>
      </c>
    </row>
    <row r="484" spans="2:58" s="76" customFormat="1" ht="14.1" customHeight="1" outlineLevel="1">
      <c r="B484" s="281" t="s">
        <v>121</v>
      </c>
      <c r="C484" s="397">
        <f t="shared" ref="C484:F484" si="598">IFERROR(C620/C756,0)</f>
        <v>0</v>
      </c>
      <c r="D484" s="398">
        <f t="shared" si="598"/>
        <v>0</v>
      </c>
      <c r="E484" s="398">
        <f t="shared" si="598"/>
        <v>0</v>
      </c>
      <c r="F484" s="399">
        <f t="shared" si="598"/>
        <v>0</v>
      </c>
      <c r="G484" s="397">
        <f t="shared" ref="G484:BB484" si="599">IFERROR(G620/G756,0)</f>
        <v>0</v>
      </c>
      <c r="H484" s="398">
        <f t="shared" si="599"/>
        <v>0</v>
      </c>
      <c r="I484" s="398">
        <f t="shared" si="599"/>
        <v>0</v>
      </c>
      <c r="J484" s="399">
        <f t="shared" si="599"/>
        <v>0</v>
      </c>
      <c r="K484" s="397">
        <f t="shared" si="599"/>
        <v>0</v>
      </c>
      <c r="L484" s="398">
        <f t="shared" si="599"/>
        <v>0</v>
      </c>
      <c r="M484" s="398">
        <f t="shared" si="599"/>
        <v>0</v>
      </c>
      <c r="N484" s="399">
        <f t="shared" si="599"/>
        <v>0</v>
      </c>
      <c r="O484" s="397">
        <f t="shared" si="599"/>
        <v>0</v>
      </c>
      <c r="P484" s="398">
        <f t="shared" si="599"/>
        <v>0</v>
      </c>
      <c r="Q484" s="398">
        <f t="shared" si="599"/>
        <v>0</v>
      </c>
      <c r="R484" s="399">
        <f t="shared" si="599"/>
        <v>0</v>
      </c>
      <c r="S484" s="397">
        <f t="shared" si="599"/>
        <v>0</v>
      </c>
      <c r="T484" s="398">
        <f t="shared" si="599"/>
        <v>0</v>
      </c>
      <c r="U484" s="398">
        <f t="shared" si="599"/>
        <v>0</v>
      </c>
      <c r="V484" s="399">
        <f t="shared" si="599"/>
        <v>0</v>
      </c>
      <c r="W484" s="397">
        <f t="shared" si="599"/>
        <v>0</v>
      </c>
      <c r="X484" s="398">
        <f t="shared" si="599"/>
        <v>0</v>
      </c>
      <c r="Y484" s="398">
        <f t="shared" si="599"/>
        <v>0</v>
      </c>
      <c r="Z484" s="399">
        <f t="shared" si="599"/>
        <v>0</v>
      </c>
      <c r="AA484" s="397">
        <f t="shared" si="599"/>
        <v>0</v>
      </c>
      <c r="AB484" s="398">
        <f t="shared" si="599"/>
        <v>0</v>
      </c>
      <c r="AC484" s="398">
        <f t="shared" si="599"/>
        <v>0</v>
      </c>
      <c r="AD484" s="399">
        <f t="shared" si="599"/>
        <v>0</v>
      </c>
      <c r="AE484" s="397">
        <f t="shared" si="599"/>
        <v>0</v>
      </c>
      <c r="AF484" s="398">
        <f t="shared" si="599"/>
        <v>0</v>
      </c>
      <c r="AG484" s="398">
        <f t="shared" si="599"/>
        <v>0</v>
      </c>
      <c r="AH484" s="399">
        <f t="shared" si="599"/>
        <v>0</v>
      </c>
      <c r="AI484" s="397">
        <f t="shared" si="599"/>
        <v>0</v>
      </c>
      <c r="AJ484" s="398">
        <f t="shared" si="599"/>
        <v>0</v>
      </c>
      <c r="AK484" s="398">
        <f t="shared" si="599"/>
        <v>0</v>
      </c>
      <c r="AL484" s="399">
        <f t="shared" si="599"/>
        <v>0</v>
      </c>
      <c r="AM484" s="397">
        <f t="shared" si="599"/>
        <v>0</v>
      </c>
      <c r="AN484" s="398">
        <f t="shared" si="599"/>
        <v>0</v>
      </c>
      <c r="AO484" s="398">
        <f t="shared" si="599"/>
        <v>0</v>
      </c>
      <c r="AP484" s="399">
        <f t="shared" si="599"/>
        <v>0</v>
      </c>
      <c r="AQ484" s="397">
        <f t="shared" si="599"/>
        <v>0</v>
      </c>
      <c r="AR484" s="398">
        <f t="shared" si="599"/>
        <v>0</v>
      </c>
      <c r="AS484" s="398">
        <f t="shared" si="599"/>
        <v>0</v>
      </c>
      <c r="AT484" s="399">
        <f t="shared" si="599"/>
        <v>0</v>
      </c>
      <c r="AU484" s="397">
        <f t="shared" si="599"/>
        <v>0</v>
      </c>
      <c r="AV484" s="398">
        <f t="shared" si="599"/>
        <v>0</v>
      </c>
      <c r="AW484" s="398">
        <f t="shared" si="599"/>
        <v>0</v>
      </c>
      <c r="AX484" s="400">
        <f t="shared" si="599"/>
        <v>0</v>
      </c>
      <c r="AY484" s="322">
        <f t="shared" si="599"/>
        <v>0</v>
      </c>
      <c r="AZ484" s="323">
        <f t="shared" si="599"/>
        <v>0</v>
      </c>
      <c r="BA484" s="323">
        <f t="shared" si="599"/>
        <v>0</v>
      </c>
      <c r="BB484" s="324">
        <f t="shared" si="599"/>
        <v>0</v>
      </c>
    </row>
    <row r="485" spans="2:58" s="76" customFormat="1" ht="14.1" customHeight="1" outlineLevel="1">
      <c r="B485" s="281" t="s">
        <v>60</v>
      </c>
      <c r="C485" s="397">
        <f t="shared" ref="C485:F485" si="600">IFERROR(C621/C757,0)</f>
        <v>0</v>
      </c>
      <c r="D485" s="398">
        <f t="shared" si="600"/>
        <v>0</v>
      </c>
      <c r="E485" s="398">
        <f t="shared" si="600"/>
        <v>0</v>
      </c>
      <c r="F485" s="399">
        <f t="shared" si="600"/>
        <v>0</v>
      </c>
      <c r="G485" s="397">
        <f t="shared" ref="G485:BB485" si="601">IFERROR(G621/G757,0)</f>
        <v>0</v>
      </c>
      <c r="H485" s="398">
        <f t="shared" si="601"/>
        <v>0</v>
      </c>
      <c r="I485" s="398">
        <f t="shared" si="601"/>
        <v>0</v>
      </c>
      <c r="J485" s="399">
        <f t="shared" si="601"/>
        <v>0</v>
      </c>
      <c r="K485" s="397">
        <f t="shared" si="601"/>
        <v>0</v>
      </c>
      <c r="L485" s="398">
        <f t="shared" si="601"/>
        <v>0</v>
      </c>
      <c r="M485" s="398">
        <f t="shared" si="601"/>
        <v>0</v>
      </c>
      <c r="N485" s="399">
        <f t="shared" si="601"/>
        <v>0</v>
      </c>
      <c r="O485" s="397">
        <f t="shared" si="601"/>
        <v>0</v>
      </c>
      <c r="P485" s="398">
        <f t="shared" si="601"/>
        <v>0</v>
      </c>
      <c r="Q485" s="398">
        <f t="shared" si="601"/>
        <v>0</v>
      </c>
      <c r="R485" s="399">
        <f t="shared" si="601"/>
        <v>0</v>
      </c>
      <c r="S485" s="397">
        <f t="shared" si="601"/>
        <v>0</v>
      </c>
      <c r="T485" s="398">
        <f t="shared" si="601"/>
        <v>0</v>
      </c>
      <c r="U485" s="398">
        <f t="shared" si="601"/>
        <v>0</v>
      </c>
      <c r="V485" s="399">
        <f t="shared" si="601"/>
        <v>0</v>
      </c>
      <c r="W485" s="397">
        <f t="shared" si="601"/>
        <v>0</v>
      </c>
      <c r="X485" s="398">
        <f t="shared" si="601"/>
        <v>0</v>
      </c>
      <c r="Y485" s="398">
        <f t="shared" si="601"/>
        <v>0</v>
      </c>
      <c r="Z485" s="399">
        <f t="shared" si="601"/>
        <v>0</v>
      </c>
      <c r="AA485" s="397">
        <f t="shared" si="601"/>
        <v>0</v>
      </c>
      <c r="AB485" s="398">
        <f t="shared" si="601"/>
        <v>0</v>
      </c>
      <c r="AC485" s="398">
        <f t="shared" si="601"/>
        <v>0</v>
      </c>
      <c r="AD485" s="399">
        <f t="shared" si="601"/>
        <v>0</v>
      </c>
      <c r="AE485" s="397">
        <f t="shared" si="601"/>
        <v>0</v>
      </c>
      <c r="AF485" s="398">
        <f t="shared" si="601"/>
        <v>0</v>
      </c>
      <c r="AG485" s="398">
        <f t="shared" si="601"/>
        <v>0</v>
      </c>
      <c r="AH485" s="399">
        <f t="shared" si="601"/>
        <v>0</v>
      </c>
      <c r="AI485" s="397">
        <f t="shared" si="601"/>
        <v>0</v>
      </c>
      <c r="AJ485" s="398">
        <f t="shared" si="601"/>
        <v>0</v>
      </c>
      <c r="AK485" s="398">
        <f t="shared" si="601"/>
        <v>0</v>
      </c>
      <c r="AL485" s="399">
        <f t="shared" si="601"/>
        <v>0</v>
      </c>
      <c r="AM485" s="397">
        <f t="shared" si="601"/>
        <v>0</v>
      </c>
      <c r="AN485" s="398">
        <f t="shared" si="601"/>
        <v>0</v>
      </c>
      <c r="AO485" s="398">
        <f t="shared" si="601"/>
        <v>0</v>
      </c>
      <c r="AP485" s="399">
        <f t="shared" si="601"/>
        <v>0</v>
      </c>
      <c r="AQ485" s="397">
        <f t="shared" si="601"/>
        <v>0</v>
      </c>
      <c r="AR485" s="398">
        <f t="shared" si="601"/>
        <v>0</v>
      </c>
      <c r="AS485" s="398">
        <f t="shared" si="601"/>
        <v>0</v>
      </c>
      <c r="AT485" s="399">
        <f t="shared" si="601"/>
        <v>0</v>
      </c>
      <c r="AU485" s="397">
        <f t="shared" si="601"/>
        <v>0</v>
      </c>
      <c r="AV485" s="398">
        <f t="shared" si="601"/>
        <v>0</v>
      </c>
      <c r="AW485" s="398">
        <f t="shared" si="601"/>
        <v>0</v>
      </c>
      <c r="AX485" s="400">
        <f t="shared" si="601"/>
        <v>0</v>
      </c>
      <c r="AY485" s="322">
        <f t="shared" si="601"/>
        <v>0</v>
      </c>
      <c r="AZ485" s="323">
        <f t="shared" si="601"/>
        <v>0</v>
      </c>
      <c r="BA485" s="323">
        <f t="shared" si="601"/>
        <v>0</v>
      </c>
      <c r="BB485" s="324">
        <f t="shared" si="601"/>
        <v>0</v>
      </c>
      <c r="BC485" s="56"/>
      <c r="BD485" s="56"/>
      <c r="BE485" s="56"/>
      <c r="BF485" s="56"/>
    </row>
    <row r="486" spans="2:58" ht="14.1" customHeight="1" outlineLevel="1">
      <c r="B486" s="282" t="s">
        <v>59</v>
      </c>
      <c r="C486" s="223">
        <f t="shared" ref="C486:F486" si="602">IFERROR(C622/C758,0)</f>
        <v>0</v>
      </c>
      <c r="D486" s="109">
        <f t="shared" si="602"/>
        <v>0</v>
      </c>
      <c r="E486" s="109">
        <f t="shared" si="602"/>
        <v>0</v>
      </c>
      <c r="F486" s="224">
        <f t="shared" si="602"/>
        <v>0</v>
      </c>
      <c r="G486" s="223">
        <f t="shared" ref="G486:BB486" si="603">IFERROR(G622/G758,0)</f>
        <v>0</v>
      </c>
      <c r="H486" s="109">
        <f t="shared" si="603"/>
        <v>0</v>
      </c>
      <c r="I486" s="109">
        <f t="shared" si="603"/>
        <v>0</v>
      </c>
      <c r="J486" s="224">
        <f t="shared" si="603"/>
        <v>0</v>
      </c>
      <c r="K486" s="223">
        <f t="shared" si="603"/>
        <v>0</v>
      </c>
      <c r="L486" s="109">
        <f t="shared" si="603"/>
        <v>0</v>
      </c>
      <c r="M486" s="109">
        <f t="shared" si="603"/>
        <v>0</v>
      </c>
      <c r="N486" s="224">
        <f t="shared" si="603"/>
        <v>0</v>
      </c>
      <c r="O486" s="223">
        <f t="shared" si="603"/>
        <v>0</v>
      </c>
      <c r="P486" s="109">
        <f t="shared" si="603"/>
        <v>0</v>
      </c>
      <c r="Q486" s="109">
        <f t="shared" si="603"/>
        <v>0</v>
      </c>
      <c r="R486" s="224">
        <f t="shared" si="603"/>
        <v>0</v>
      </c>
      <c r="S486" s="223">
        <f t="shared" si="603"/>
        <v>0</v>
      </c>
      <c r="T486" s="109">
        <f t="shared" si="603"/>
        <v>0</v>
      </c>
      <c r="U486" s="109">
        <f t="shared" si="603"/>
        <v>0</v>
      </c>
      <c r="V486" s="224">
        <f t="shared" si="603"/>
        <v>0</v>
      </c>
      <c r="W486" s="223">
        <f t="shared" si="603"/>
        <v>0</v>
      </c>
      <c r="X486" s="109">
        <f t="shared" si="603"/>
        <v>0</v>
      </c>
      <c r="Y486" s="109">
        <f t="shared" si="603"/>
        <v>0</v>
      </c>
      <c r="Z486" s="224">
        <f t="shared" si="603"/>
        <v>0</v>
      </c>
      <c r="AA486" s="223">
        <f t="shared" si="603"/>
        <v>0</v>
      </c>
      <c r="AB486" s="109">
        <f t="shared" si="603"/>
        <v>0</v>
      </c>
      <c r="AC486" s="109">
        <f t="shared" si="603"/>
        <v>0</v>
      </c>
      <c r="AD486" s="224">
        <f t="shared" si="603"/>
        <v>0</v>
      </c>
      <c r="AE486" s="223">
        <f t="shared" si="603"/>
        <v>0</v>
      </c>
      <c r="AF486" s="109">
        <f t="shared" si="603"/>
        <v>0</v>
      </c>
      <c r="AG486" s="109">
        <f t="shared" si="603"/>
        <v>0</v>
      </c>
      <c r="AH486" s="224">
        <f t="shared" si="603"/>
        <v>0</v>
      </c>
      <c r="AI486" s="223">
        <f t="shared" si="603"/>
        <v>0</v>
      </c>
      <c r="AJ486" s="109">
        <f t="shared" si="603"/>
        <v>0</v>
      </c>
      <c r="AK486" s="109">
        <f t="shared" si="603"/>
        <v>0</v>
      </c>
      <c r="AL486" s="224">
        <f t="shared" si="603"/>
        <v>0</v>
      </c>
      <c r="AM486" s="223">
        <f t="shared" si="603"/>
        <v>0</v>
      </c>
      <c r="AN486" s="109">
        <f t="shared" si="603"/>
        <v>0</v>
      </c>
      <c r="AO486" s="109">
        <f t="shared" si="603"/>
        <v>0</v>
      </c>
      <c r="AP486" s="224">
        <f t="shared" si="603"/>
        <v>0</v>
      </c>
      <c r="AQ486" s="223">
        <f t="shared" si="603"/>
        <v>0</v>
      </c>
      <c r="AR486" s="109">
        <f t="shared" si="603"/>
        <v>0</v>
      </c>
      <c r="AS486" s="109">
        <f t="shared" si="603"/>
        <v>0</v>
      </c>
      <c r="AT486" s="224">
        <f t="shared" si="603"/>
        <v>0</v>
      </c>
      <c r="AU486" s="223">
        <f t="shared" si="603"/>
        <v>0</v>
      </c>
      <c r="AV486" s="109">
        <f t="shared" si="603"/>
        <v>0</v>
      </c>
      <c r="AW486" s="109">
        <f t="shared" si="603"/>
        <v>0</v>
      </c>
      <c r="AX486" s="231">
        <f t="shared" si="603"/>
        <v>0</v>
      </c>
      <c r="AY486" s="331">
        <f t="shared" si="603"/>
        <v>0</v>
      </c>
      <c r="AZ486" s="332">
        <f t="shared" si="603"/>
        <v>0</v>
      </c>
      <c r="BA486" s="332">
        <f t="shared" si="603"/>
        <v>0</v>
      </c>
      <c r="BB486" s="333">
        <f t="shared" si="603"/>
        <v>0</v>
      </c>
    </row>
    <row r="487" spans="2:58" ht="14.1" customHeight="1" outlineLevel="1">
      <c r="B487" s="282" t="s">
        <v>58</v>
      </c>
      <c r="C487" s="223">
        <f t="shared" ref="C487:F487" si="604">IFERROR(C623/C759,0)</f>
        <v>0</v>
      </c>
      <c r="D487" s="109">
        <f t="shared" si="604"/>
        <v>0</v>
      </c>
      <c r="E487" s="109">
        <f t="shared" si="604"/>
        <v>0</v>
      </c>
      <c r="F487" s="224">
        <f t="shared" si="604"/>
        <v>0</v>
      </c>
      <c r="G487" s="223">
        <f t="shared" ref="G487:BB487" si="605">IFERROR(G623/G759,0)</f>
        <v>0</v>
      </c>
      <c r="H487" s="109">
        <f t="shared" si="605"/>
        <v>0</v>
      </c>
      <c r="I487" s="109">
        <f t="shared" si="605"/>
        <v>0</v>
      </c>
      <c r="J487" s="224">
        <f t="shared" si="605"/>
        <v>0</v>
      </c>
      <c r="K487" s="223">
        <f t="shared" si="605"/>
        <v>0</v>
      </c>
      <c r="L487" s="109">
        <f t="shared" si="605"/>
        <v>0</v>
      </c>
      <c r="M487" s="109">
        <f t="shared" si="605"/>
        <v>0</v>
      </c>
      <c r="N487" s="224">
        <f t="shared" si="605"/>
        <v>0</v>
      </c>
      <c r="O487" s="223">
        <f t="shared" si="605"/>
        <v>0</v>
      </c>
      <c r="P487" s="109">
        <f t="shared" si="605"/>
        <v>0</v>
      </c>
      <c r="Q487" s="109">
        <f t="shared" si="605"/>
        <v>0</v>
      </c>
      <c r="R487" s="224">
        <f t="shared" si="605"/>
        <v>0</v>
      </c>
      <c r="S487" s="223">
        <f t="shared" si="605"/>
        <v>0</v>
      </c>
      <c r="T487" s="109">
        <f t="shared" si="605"/>
        <v>0</v>
      </c>
      <c r="U487" s="109">
        <f t="shared" si="605"/>
        <v>0</v>
      </c>
      <c r="V487" s="224">
        <f t="shared" si="605"/>
        <v>0</v>
      </c>
      <c r="W487" s="223">
        <f t="shared" si="605"/>
        <v>0</v>
      </c>
      <c r="X487" s="109">
        <f t="shared" si="605"/>
        <v>0</v>
      </c>
      <c r="Y487" s="109">
        <f t="shared" si="605"/>
        <v>0</v>
      </c>
      <c r="Z487" s="224">
        <f t="shared" si="605"/>
        <v>0</v>
      </c>
      <c r="AA487" s="223">
        <f t="shared" si="605"/>
        <v>0</v>
      </c>
      <c r="AB487" s="109">
        <f t="shared" si="605"/>
        <v>0</v>
      </c>
      <c r="AC487" s="109">
        <f t="shared" si="605"/>
        <v>0</v>
      </c>
      <c r="AD487" s="224">
        <f t="shared" si="605"/>
        <v>0</v>
      </c>
      <c r="AE487" s="223">
        <f t="shared" si="605"/>
        <v>0</v>
      </c>
      <c r="AF487" s="109">
        <f t="shared" si="605"/>
        <v>0</v>
      </c>
      <c r="AG487" s="109">
        <f t="shared" si="605"/>
        <v>0</v>
      </c>
      <c r="AH487" s="224">
        <f t="shared" si="605"/>
        <v>0</v>
      </c>
      <c r="AI487" s="223">
        <f t="shared" si="605"/>
        <v>0</v>
      </c>
      <c r="AJ487" s="109">
        <f t="shared" si="605"/>
        <v>0</v>
      </c>
      <c r="AK487" s="109">
        <f t="shared" si="605"/>
        <v>0</v>
      </c>
      <c r="AL487" s="224">
        <f t="shared" si="605"/>
        <v>0</v>
      </c>
      <c r="AM487" s="223">
        <f t="shared" si="605"/>
        <v>0</v>
      </c>
      <c r="AN487" s="109">
        <f t="shared" si="605"/>
        <v>0</v>
      </c>
      <c r="AO487" s="109">
        <f t="shared" si="605"/>
        <v>0</v>
      </c>
      <c r="AP487" s="224">
        <f t="shared" si="605"/>
        <v>0</v>
      </c>
      <c r="AQ487" s="223">
        <f t="shared" si="605"/>
        <v>0</v>
      </c>
      <c r="AR487" s="109">
        <f t="shared" si="605"/>
        <v>0</v>
      </c>
      <c r="AS487" s="109">
        <f t="shared" si="605"/>
        <v>0</v>
      </c>
      <c r="AT487" s="224">
        <f t="shared" si="605"/>
        <v>0</v>
      </c>
      <c r="AU487" s="223">
        <f t="shared" si="605"/>
        <v>0</v>
      </c>
      <c r="AV487" s="109">
        <f t="shared" si="605"/>
        <v>0</v>
      </c>
      <c r="AW487" s="109">
        <f t="shared" si="605"/>
        <v>0</v>
      </c>
      <c r="AX487" s="231">
        <f t="shared" si="605"/>
        <v>0</v>
      </c>
      <c r="AY487" s="331">
        <f t="shared" si="605"/>
        <v>0</v>
      </c>
      <c r="AZ487" s="332">
        <f t="shared" si="605"/>
        <v>0</v>
      </c>
      <c r="BA487" s="332">
        <f t="shared" si="605"/>
        <v>0</v>
      </c>
      <c r="BB487" s="333">
        <f t="shared" si="605"/>
        <v>0</v>
      </c>
    </row>
    <row r="488" spans="2:58" ht="14.1" customHeight="1" outlineLevel="1">
      <c r="B488" s="282" t="s">
        <v>57</v>
      </c>
      <c r="C488" s="223">
        <f t="shared" ref="C488:F488" si="606">IFERROR(C624/C760,0)</f>
        <v>0</v>
      </c>
      <c r="D488" s="109">
        <f t="shared" si="606"/>
        <v>0</v>
      </c>
      <c r="E488" s="109">
        <f t="shared" si="606"/>
        <v>0</v>
      </c>
      <c r="F488" s="224">
        <f t="shared" si="606"/>
        <v>0</v>
      </c>
      <c r="G488" s="223">
        <f t="shared" ref="G488:BB488" si="607">IFERROR(G624/G760,0)</f>
        <v>0</v>
      </c>
      <c r="H488" s="109">
        <f t="shared" si="607"/>
        <v>0</v>
      </c>
      <c r="I488" s="109">
        <f t="shared" si="607"/>
        <v>0</v>
      </c>
      <c r="J488" s="224">
        <f t="shared" si="607"/>
        <v>0</v>
      </c>
      <c r="K488" s="223">
        <f t="shared" si="607"/>
        <v>0</v>
      </c>
      <c r="L488" s="109">
        <f t="shared" si="607"/>
        <v>0</v>
      </c>
      <c r="M488" s="109">
        <f t="shared" si="607"/>
        <v>0</v>
      </c>
      <c r="N488" s="224">
        <f t="shared" si="607"/>
        <v>0</v>
      </c>
      <c r="O488" s="223">
        <f t="shared" si="607"/>
        <v>0</v>
      </c>
      <c r="P488" s="109">
        <f t="shared" si="607"/>
        <v>0</v>
      </c>
      <c r="Q488" s="109">
        <f t="shared" si="607"/>
        <v>0</v>
      </c>
      <c r="R488" s="224">
        <f t="shared" si="607"/>
        <v>0</v>
      </c>
      <c r="S488" s="223">
        <f t="shared" si="607"/>
        <v>0</v>
      </c>
      <c r="T488" s="109">
        <f t="shared" si="607"/>
        <v>0</v>
      </c>
      <c r="U488" s="109">
        <f t="shared" si="607"/>
        <v>0</v>
      </c>
      <c r="V488" s="224">
        <f t="shared" si="607"/>
        <v>0</v>
      </c>
      <c r="W488" s="223">
        <f t="shared" si="607"/>
        <v>0</v>
      </c>
      <c r="X488" s="109">
        <f t="shared" si="607"/>
        <v>0</v>
      </c>
      <c r="Y488" s="109">
        <f t="shared" si="607"/>
        <v>0</v>
      </c>
      <c r="Z488" s="224">
        <f t="shared" si="607"/>
        <v>0</v>
      </c>
      <c r="AA488" s="223">
        <f t="shared" si="607"/>
        <v>0</v>
      </c>
      <c r="AB488" s="109">
        <f t="shared" si="607"/>
        <v>0</v>
      </c>
      <c r="AC488" s="109">
        <f t="shared" si="607"/>
        <v>0</v>
      </c>
      <c r="AD488" s="224">
        <f t="shared" si="607"/>
        <v>0</v>
      </c>
      <c r="AE488" s="223">
        <f t="shared" si="607"/>
        <v>0</v>
      </c>
      <c r="AF488" s="109">
        <f t="shared" si="607"/>
        <v>0</v>
      </c>
      <c r="AG488" s="109">
        <f t="shared" si="607"/>
        <v>0</v>
      </c>
      <c r="AH488" s="224">
        <f t="shared" si="607"/>
        <v>0</v>
      </c>
      <c r="AI488" s="223">
        <f t="shared" si="607"/>
        <v>0</v>
      </c>
      <c r="AJ488" s="109">
        <f t="shared" si="607"/>
        <v>0</v>
      </c>
      <c r="AK488" s="109">
        <f t="shared" si="607"/>
        <v>0</v>
      </c>
      <c r="AL488" s="224">
        <f t="shared" si="607"/>
        <v>0</v>
      </c>
      <c r="AM488" s="223">
        <f t="shared" si="607"/>
        <v>0</v>
      </c>
      <c r="AN488" s="109">
        <f t="shared" si="607"/>
        <v>0</v>
      </c>
      <c r="AO488" s="109">
        <f t="shared" si="607"/>
        <v>0</v>
      </c>
      <c r="AP488" s="224">
        <f t="shared" si="607"/>
        <v>0</v>
      </c>
      <c r="AQ488" s="223">
        <f t="shared" si="607"/>
        <v>0</v>
      </c>
      <c r="AR488" s="109">
        <f t="shared" si="607"/>
        <v>0</v>
      </c>
      <c r="AS488" s="109">
        <f t="shared" si="607"/>
        <v>0</v>
      </c>
      <c r="AT488" s="224">
        <f t="shared" si="607"/>
        <v>0</v>
      </c>
      <c r="AU488" s="223">
        <f t="shared" si="607"/>
        <v>0</v>
      </c>
      <c r="AV488" s="109">
        <f t="shared" si="607"/>
        <v>0</v>
      </c>
      <c r="AW488" s="109">
        <f t="shared" si="607"/>
        <v>0</v>
      </c>
      <c r="AX488" s="231">
        <f t="shared" si="607"/>
        <v>0</v>
      </c>
      <c r="AY488" s="331">
        <f t="shared" si="607"/>
        <v>0</v>
      </c>
      <c r="AZ488" s="332">
        <f t="shared" si="607"/>
        <v>0</v>
      </c>
      <c r="BA488" s="332">
        <f t="shared" si="607"/>
        <v>0</v>
      </c>
      <c r="BB488" s="333">
        <f t="shared" si="607"/>
        <v>0</v>
      </c>
      <c r="BC488" s="122"/>
      <c r="BD488" s="122"/>
      <c r="BE488" s="122"/>
      <c r="BF488" s="122"/>
    </row>
    <row r="489" spans="2:58" s="122" customFormat="1">
      <c r="B489" s="269" t="s">
        <v>119</v>
      </c>
      <c r="C489" s="217">
        <f t="shared" ref="C489:F489" si="608">IFERROR(C625/C761,0)</f>
        <v>0</v>
      </c>
      <c r="D489" s="121">
        <f t="shared" si="608"/>
        <v>0</v>
      </c>
      <c r="E489" s="121">
        <f t="shared" si="608"/>
        <v>0</v>
      </c>
      <c r="F489" s="218">
        <f t="shared" si="608"/>
        <v>0</v>
      </c>
      <c r="G489" s="217">
        <f t="shared" ref="G489:BB489" si="609">IFERROR(G625/G761,0)</f>
        <v>0</v>
      </c>
      <c r="H489" s="121">
        <f t="shared" si="609"/>
        <v>0</v>
      </c>
      <c r="I489" s="121">
        <f t="shared" si="609"/>
        <v>0</v>
      </c>
      <c r="J489" s="218">
        <f t="shared" si="609"/>
        <v>0</v>
      </c>
      <c r="K489" s="217">
        <f t="shared" si="609"/>
        <v>0</v>
      </c>
      <c r="L489" s="121">
        <f t="shared" si="609"/>
        <v>0</v>
      </c>
      <c r="M489" s="121">
        <f t="shared" si="609"/>
        <v>0</v>
      </c>
      <c r="N489" s="218">
        <f t="shared" si="609"/>
        <v>0</v>
      </c>
      <c r="O489" s="217">
        <f t="shared" si="609"/>
        <v>0</v>
      </c>
      <c r="P489" s="121">
        <f t="shared" si="609"/>
        <v>0</v>
      </c>
      <c r="Q489" s="121">
        <f t="shared" si="609"/>
        <v>0</v>
      </c>
      <c r="R489" s="218">
        <f t="shared" si="609"/>
        <v>0</v>
      </c>
      <c r="S489" s="217">
        <f t="shared" si="609"/>
        <v>0</v>
      </c>
      <c r="T489" s="121">
        <f t="shared" si="609"/>
        <v>0</v>
      </c>
      <c r="U489" s="121">
        <f t="shared" si="609"/>
        <v>0</v>
      </c>
      <c r="V489" s="218">
        <f t="shared" si="609"/>
        <v>0</v>
      </c>
      <c r="W489" s="217">
        <f t="shared" si="609"/>
        <v>0</v>
      </c>
      <c r="X489" s="121">
        <f t="shared" si="609"/>
        <v>0</v>
      </c>
      <c r="Y489" s="121">
        <f t="shared" si="609"/>
        <v>0</v>
      </c>
      <c r="Z489" s="218">
        <f t="shared" si="609"/>
        <v>0</v>
      </c>
      <c r="AA489" s="217">
        <f t="shared" si="609"/>
        <v>0</v>
      </c>
      <c r="AB489" s="121">
        <f t="shared" si="609"/>
        <v>0</v>
      </c>
      <c r="AC489" s="121">
        <f t="shared" si="609"/>
        <v>0</v>
      </c>
      <c r="AD489" s="218">
        <f t="shared" si="609"/>
        <v>0</v>
      </c>
      <c r="AE489" s="217">
        <f t="shared" si="609"/>
        <v>0</v>
      </c>
      <c r="AF489" s="121">
        <f t="shared" si="609"/>
        <v>0</v>
      </c>
      <c r="AG489" s="121">
        <f t="shared" si="609"/>
        <v>0</v>
      </c>
      <c r="AH489" s="218">
        <f t="shared" si="609"/>
        <v>0</v>
      </c>
      <c r="AI489" s="217">
        <f t="shared" si="609"/>
        <v>0</v>
      </c>
      <c r="AJ489" s="121">
        <f t="shared" si="609"/>
        <v>0</v>
      </c>
      <c r="AK489" s="121">
        <f t="shared" si="609"/>
        <v>0</v>
      </c>
      <c r="AL489" s="218">
        <f t="shared" si="609"/>
        <v>0</v>
      </c>
      <c r="AM489" s="217">
        <f t="shared" si="609"/>
        <v>0</v>
      </c>
      <c r="AN489" s="121">
        <f t="shared" si="609"/>
        <v>0</v>
      </c>
      <c r="AO489" s="121">
        <f t="shared" si="609"/>
        <v>0</v>
      </c>
      <c r="AP489" s="218">
        <f t="shared" si="609"/>
        <v>0</v>
      </c>
      <c r="AQ489" s="217">
        <f t="shared" si="609"/>
        <v>0</v>
      </c>
      <c r="AR489" s="121">
        <f t="shared" si="609"/>
        <v>0</v>
      </c>
      <c r="AS489" s="121">
        <f t="shared" si="609"/>
        <v>0</v>
      </c>
      <c r="AT489" s="218">
        <f t="shared" si="609"/>
        <v>0</v>
      </c>
      <c r="AU489" s="217">
        <f t="shared" si="609"/>
        <v>0</v>
      </c>
      <c r="AV489" s="121">
        <f t="shared" si="609"/>
        <v>0</v>
      </c>
      <c r="AW489" s="121">
        <f t="shared" si="609"/>
        <v>0</v>
      </c>
      <c r="AX489" s="228">
        <f t="shared" si="609"/>
        <v>0</v>
      </c>
      <c r="AY489" s="319">
        <f t="shared" si="609"/>
        <v>0</v>
      </c>
      <c r="AZ489" s="320">
        <f t="shared" si="609"/>
        <v>0</v>
      </c>
      <c r="BA489" s="320">
        <f t="shared" si="609"/>
        <v>0</v>
      </c>
      <c r="BB489" s="321">
        <f t="shared" si="609"/>
        <v>0</v>
      </c>
      <c r="BC489" s="76"/>
      <c r="BD489" s="76"/>
      <c r="BE489" s="76"/>
      <c r="BF489" s="76"/>
    </row>
    <row r="490" spans="2:58" s="76" customFormat="1" ht="14.1" customHeight="1" outlineLevel="1">
      <c r="B490" s="281" t="s">
        <v>51</v>
      </c>
      <c r="C490" s="397">
        <f t="shared" ref="C490:F490" si="610">IFERROR(C626/C762,0)</f>
        <v>0</v>
      </c>
      <c r="D490" s="398">
        <f t="shared" si="610"/>
        <v>0</v>
      </c>
      <c r="E490" s="398">
        <f t="shared" si="610"/>
        <v>0</v>
      </c>
      <c r="F490" s="399">
        <f t="shared" si="610"/>
        <v>0</v>
      </c>
      <c r="G490" s="397">
        <f t="shared" ref="G490:BB490" si="611">IFERROR(G626/G762,0)</f>
        <v>0</v>
      </c>
      <c r="H490" s="398">
        <f t="shared" si="611"/>
        <v>0</v>
      </c>
      <c r="I490" s="398">
        <f t="shared" si="611"/>
        <v>0</v>
      </c>
      <c r="J490" s="399">
        <f t="shared" si="611"/>
        <v>0</v>
      </c>
      <c r="K490" s="397">
        <f t="shared" si="611"/>
        <v>0</v>
      </c>
      <c r="L490" s="398">
        <f t="shared" si="611"/>
        <v>0</v>
      </c>
      <c r="M490" s="398">
        <f t="shared" si="611"/>
        <v>0</v>
      </c>
      <c r="N490" s="399">
        <f t="shared" si="611"/>
        <v>0</v>
      </c>
      <c r="O490" s="397">
        <f t="shared" si="611"/>
        <v>0</v>
      </c>
      <c r="P490" s="398">
        <f t="shared" si="611"/>
        <v>0</v>
      </c>
      <c r="Q490" s="398">
        <f t="shared" si="611"/>
        <v>0</v>
      </c>
      <c r="R490" s="399">
        <f t="shared" si="611"/>
        <v>0</v>
      </c>
      <c r="S490" s="397">
        <f t="shared" si="611"/>
        <v>0</v>
      </c>
      <c r="T490" s="398">
        <f t="shared" si="611"/>
        <v>0</v>
      </c>
      <c r="U490" s="398">
        <f t="shared" si="611"/>
        <v>0</v>
      </c>
      <c r="V490" s="399">
        <f t="shared" si="611"/>
        <v>0</v>
      </c>
      <c r="W490" s="397">
        <f t="shared" si="611"/>
        <v>0</v>
      </c>
      <c r="X490" s="398">
        <f t="shared" si="611"/>
        <v>0</v>
      </c>
      <c r="Y490" s="398">
        <f t="shared" si="611"/>
        <v>0</v>
      </c>
      <c r="Z490" s="399">
        <f t="shared" si="611"/>
        <v>0</v>
      </c>
      <c r="AA490" s="397">
        <f t="shared" si="611"/>
        <v>0</v>
      </c>
      <c r="AB490" s="398">
        <f t="shared" si="611"/>
        <v>0</v>
      </c>
      <c r="AC490" s="398">
        <f t="shared" si="611"/>
        <v>0</v>
      </c>
      <c r="AD490" s="399">
        <f t="shared" si="611"/>
        <v>0</v>
      </c>
      <c r="AE490" s="397">
        <f t="shared" si="611"/>
        <v>0</v>
      </c>
      <c r="AF490" s="398">
        <f t="shared" si="611"/>
        <v>0</v>
      </c>
      <c r="AG490" s="398">
        <f t="shared" si="611"/>
        <v>0</v>
      </c>
      <c r="AH490" s="399">
        <f t="shared" si="611"/>
        <v>0</v>
      </c>
      <c r="AI490" s="397">
        <f t="shared" si="611"/>
        <v>0</v>
      </c>
      <c r="AJ490" s="398">
        <f t="shared" si="611"/>
        <v>0</v>
      </c>
      <c r="AK490" s="398">
        <f t="shared" si="611"/>
        <v>0</v>
      </c>
      <c r="AL490" s="399">
        <f t="shared" si="611"/>
        <v>0</v>
      </c>
      <c r="AM490" s="397">
        <f t="shared" si="611"/>
        <v>0</v>
      </c>
      <c r="AN490" s="398">
        <f t="shared" si="611"/>
        <v>0</v>
      </c>
      <c r="AO490" s="398">
        <f t="shared" si="611"/>
        <v>0</v>
      </c>
      <c r="AP490" s="399">
        <f t="shared" si="611"/>
        <v>0</v>
      </c>
      <c r="AQ490" s="397">
        <f t="shared" si="611"/>
        <v>0</v>
      </c>
      <c r="AR490" s="398">
        <f t="shared" si="611"/>
        <v>0</v>
      </c>
      <c r="AS490" s="398">
        <f t="shared" si="611"/>
        <v>0</v>
      </c>
      <c r="AT490" s="399">
        <f t="shared" si="611"/>
        <v>0</v>
      </c>
      <c r="AU490" s="397">
        <f t="shared" si="611"/>
        <v>0</v>
      </c>
      <c r="AV490" s="398">
        <f t="shared" si="611"/>
        <v>0</v>
      </c>
      <c r="AW490" s="398">
        <f t="shared" si="611"/>
        <v>0</v>
      </c>
      <c r="AX490" s="400">
        <f t="shared" si="611"/>
        <v>0</v>
      </c>
      <c r="AY490" s="322">
        <f t="shared" si="611"/>
        <v>0</v>
      </c>
      <c r="AZ490" s="323">
        <f t="shared" si="611"/>
        <v>0</v>
      </c>
      <c r="BA490" s="323">
        <f t="shared" si="611"/>
        <v>0</v>
      </c>
      <c r="BB490" s="324">
        <f t="shared" si="611"/>
        <v>0</v>
      </c>
    </row>
    <row r="491" spans="2:58" s="76" customFormat="1" ht="14.1" customHeight="1" outlineLevel="1">
      <c r="B491" s="281" t="s">
        <v>54</v>
      </c>
      <c r="C491" s="397">
        <f t="shared" ref="C491:F491" si="612">IFERROR(C627/C763,0)</f>
        <v>0</v>
      </c>
      <c r="D491" s="398">
        <f t="shared" si="612"/>
        <v>0</v>
      </c>
      <c r="E491" s="398">
        <f t="shared" si="612"/>
        <v>0</v>
      </c>
      <c r="F491" s="399">
        <f t="shared" si="612"/>
        <v>0</v>
      </c>
      <c r="G491" s="397">
        <f t="shared" ref="G491:BB491" si="613">IFERROR(G627/G763,0)</f>
        <v>0</v>
      </c>
      <c r="H491" s="398">
        <f t="shared" si="613"/>
        <v>0</v>
      </c>
      <c r="I491" s="398">
        <f t="shared" si="613"/>
        <v>0</v>
      </c>
      <c r="J491" s="399">
        <f t="shared" si="613"/>
        <v>0</v>
      </c>
      <c r="K491" s="397">
        <f t="shared" si="613"/>
        <v>0</v>
      </c>
      <c r="L491" s="398">
        <f t="shared" si="613"/>
        <v>0</v>
      </c>
      <c r="M491" s="398">
        <f t="shared" si="613"/>
        <v>0</v>
      </c>
      <c r="N491" s="399">
        <f t="shared" si="613"/>
        <v>0</v>
      </c>
      <c r="O491" s="397">
        <f t="shared" si="613"/>
        <v>0</v>
      </c>
      <c r="P491" s="398">
        <f t="shared" si="613"/>
        <v>0</v>
      </c>
      <c r="Q491" s="398">
        <f t="shared" si="613"/>
        <v>0</v>
      </c>
      <c r="R491" s="399">
        <f t="shared" si="613"/>
        <v>0</v>
      </c>
      <c r="S491" s="397">
        <f t="shared" si="613"/>
        <v>0</v>
      </c>
      <c r="T491" s="398">
        <f t="shared" si="613"/>
        <v>0</v>
      </c>
      <c r="U491" s="398">
        <f t="shared" si="613"/>
        <v>0</v>
      </c>
      <c r="V491" s="399">
        <f t="shared" si="613"/>
        <v>0</v>
      </c>
      <c r="W491" s="397">
        <f t="shared" si="613"/>
        <v>0</v>
      </c>
      <c r="X491" s="398">
        <f t="shared" si="613"/>
        <v>0</v>
      </c>
      <c r="Y491" s="398">
        <f t="shared" si="613"/>
        <v>0</v>
      </c>
      <c r="Z491" s="399">
        <f t="shared" si="613"/>
        <v>0</v>
      </c>
      <c r="AA491" s="397">
        <f t="shared" si="613"/>
        <v>0</v>
      </c>
      <c r="AB491" s="398">
        <f t="shared" si="613"/>
        <v>0</v>
      </c>
      <c r="AC491" s="398">
        <f t="shared" si="613"/>
        <v>0</v>
      </c>
      <c r="AD491" s="399">
        <f t="shared" si="613"/>
        <v>0</v>
      </c>
      <c r="AE491" s="397">
        <f t="shared" si="613"/>
        <v>0</v>
      </c>
      <c r="AF491" s="398">
        <f t="shared" si="613"/>
        <v>0</v>
      </c>
      <c r="AG491" s="398">
        <f t="shared" si="613"/>
        <v>0</v>
      </c>
      <c r="AH491" s="399">
        <f t="shared" si="613"/>
        <v>0</v>
      </c>
      <c r="AI491" s="397">
        <f t="shared" si="613"/>
        <v>0</v>
      </c>
      <c r="AJ491" s="398">
        <f t="shared" si="613"/>
        <v>0</v>
      </c>
      <c r="AK491" s="398">
        <f t="shared" si="613"/>
        <v>0</v>
      </c>
      <c r="AL491" s="399">
        <f t="shared" si="613"/>
        <v>0</v>
      </c>
      <c r="AM491" s="397">
        <f t="shared" si="613"/>
        <v>0</v>
      </c>
      <c r="AN491" s="398">
        <f t="shared" si="613"/>
        <v>0</v>
      </c>
      <c r="AO491" s="398">
        <f t="shared" si="613"/>
        <v>0</v>
      </c>
      <c r="AP491" s="399">
        <f t="shared" si="613"/>
        <v>0</v>
      </c>
      <c r="AQ491" s="397">
        <f t="shared" si="613"/>
        <v>0</v>
      </c>
      <c r="AR491" s="398">
        <f t="shared" si="613"/>
        <v>0</v>
      </c>
      <c r="AS491" s="398">
        <f t="shared" si="613"/>
        <v>0</v>
      </c>
      <c r="AT491" s="399">
        <f t="shared" si="613"/>
        <v>0</v>
      </c>
      <c r="AU491" s="397">
        <f t="shared" si="613"/>
        <v>0</v>
      </c>
      <c r="AV491" s="398">
        <f t="shared" si="613"/>
        <v>0</v>
      </c>
      <c r="AW491" s="398">
        <f t="shared" si="613"/>
        <v>0</v>
      </c>
      <c r="AX491" s="400">
        <f t="shared" si="613"/>
        <v>0</v>
      </c>
      <c r="AY491" s="322">
        <f t="shared" si="613"/>
        <v>0</v>
      </c>
      <c r="AZ491" s="323">
        <f t="shared" si="613"/>
        <v>0</v>
      </c>
      <c r="BA491" s="323">
        <f t="shared" si="613"/>
        <v>0</v>
      </c>
      <c r="BB491" s="324">
        <f t="shared" si="613"/>
        <v>0</v>
      </c>
      <c r="BC491" s="56"/>
      <c r="BD491" s="56"/>
      <c r="BE491" s="56"/>
      <c r="BF491" s="56"/>
    </row>
    <row r="492" spans="2:58" ht="14.1" customHeight="1" outlineLevel="1">
      <c r="B492" s="285" t="s">
        <v>137</v>
      </c>
      <c r="C492" s="223">
        <f t="shared" ref="C492:F492" si="614">IFERROR(C628/C764,0)</f>
        <v>0</v>
      </c>
      <c r="D492" s="109">
        <f t="shared" si="614"/>
        <v>0</v>
      </c>
      <c r="E492" s="109">
        <f t="shared" si="614"/>
        <v>0</v>
      </c>
      <c r="F492" s="224">
        <f t="shared" si="614"/>
        <v>0</v>
      </c>
      <c r="G492" s="223">
        <f t="shared" ref="G492:BB492" si="615">IFERROR(G628/G764,0)</f>
        <v>0</v>
      </c>
      <c r="H492" s="109">
        <f t="shared" si="615"/>
        <v>0</v>
      </c>
      <c r="I492" s="109">
        <f t="shared" si="615"/>
        <v>0</v>
      </c>
      <c r="J492" s="224">
        <f t="shared" si="615"/>
        <v>0</v>
      </c>
      <c r="K492" s="223">
        <f t="shared" si="615"/>
        <v>0</v>
      </c>
      <c r="L492" s="109">
        <f t="shared" si="615"/>
        <v>0</v>
      </c>
      <c r="M492" s="109">
        <f t="shared" si="615"/>
        <v>0</v>
      </c>
      <c r="N492" s="224">
        <f t="shared" si="615"/>
        <v>0</v>
      </c>
      <c r="O492" s="223">
        <f t="shared" si="615"/>
        <v>0</v>
      </c>
      <c r="P492" s="109">
        <f t="shared" si="615"/>
        <v>0</v>
      </c>
      <c r="Q492" s="109">
        <f t="shared" si="615"/>
        <v>0</v>
      </c>
      <c r="R492" s="224">
        <f t="shared" si="615"/>
        <v>0</v>
      </c>
      <c r="S492" s="223">
        <f t="shared" si="615"/>
        <v>0</v>
      </c>
      <c r="T492" s="109">
        <f t="shared" si="615"/>
        <v>0</v>
      </c>
      <c r="U492" s="109">
        <f t="shared" si="615"/>
        <v>0</v>
      </c>
      <c r="V492" s="224">
        <f t="shared" si="615"/>
        <v>0</v>
      </c>
      <c r="W492" s="223">
        <f t="shared" si="615"/>
        <v>0</v>
      </c>
      <c r="X492" s="109">
        <f t="shared" si="615"/>
        <v>0</v>
      </c>
      <c r="Y492" s="109">
        <f t="shared" si="615"/>
        <v>0</v>
      </c>
      <c r="Z492" s="224">
        <f t="shared" si="615"/>
        <v>0</v>
      </c>
      <c r="AA492" s="223">
        <f t="shared" si="615"/>
        <v>0</v>
      </c>
      <c r="AB492" s="109">
        <f t="shared" si="615"/>
        <v>0</v>
      </c>
      <c r="AC492" s="109">
        <f t="shared" si="615"/>
        <v>0</v>
      </c>
      <c r="AD492" s="224">
        <f t="shared" si="615"/>
        <v>0</v>
      </c>
      <c r="AE492" s="223">
        <f t="shared" si="615"/>
        <v>0</v>
      </c>
      <c r="AF492" s="109">
        <f t="shared" si="615"/>
        <v>0</v>
      </c>
      <c r="AG492" s="109">
        <f t="shared" si="615"/>
        <v>0</v>
      </c>
      <c r="AH492" s="224">
        <f t="shared" si="615"/>
        <v>0</v>
      </c>
      <c r="AI492" s="223">
        <f t="shared" si="615"/>
        <v>0</v>
      </c>
      <c r="AJ492" s="109">
        <f t="shared" si="615"/>
        <v>0</v>
      </c>
      <c r="AK492" s="109">
        <f t="shared" si="615"/>
        <v>0</v>
      </c>
      <c r="AL492" s="224">
        <f t="shared" si="615"/>
        <v>0</v>
      </c>
      <c r="AM492" s="223">
        <f t="shared" si="615"/>
        <v>0</v>
      </c>
      <c r="AN492" s="109">
        <f t="shared" si="615"/>
        <v>0</v>
      </c>
      <c r="AO492" s="109">
        <f t="shared" si="615"/>
        <v>0</v>
      </c>
      <c r="AP492" s="224">
        <f t="shared" si="615"/>
        <v>0</v>
      </c>
      <c r="AQ492" s="223">
        <f t="shared" si="615"/>
        <v>0</v>
      </c>
      <c r="AR492" s="109">
        <f t="shared" si="615"/>
        <v>0</v>
      </c>
      <c r="AS492" s="109">
        <f t="shared" si="615"/>
        <v>0</v>
      </c>
      <c r="AT492" s="224">
        <f t="shared" si="615"/>
        <v>0</v>
      </c>
      <c r="AU492" s="223">
        <f t="shared" si="615"/>
        <v>0</v>
      </c>
      <c r="AV492" s="109">
        <f t="shared" si="615"/>
        <v>0</v>
      </c>
      <c r="AW492" s="109">
        <f t="shared" si="615"/>
        <v>0</v>
      </c>
      <c r="AX492" s="231">
        <f t="shared" si="615"/>
        <v>0</v>
      </c>
      <c r="AY492" s="331">
        <f t="shared" si="615"/>
        <v>0</v>
      </c>
      <c r="AZ492" s="332">
        <f t="shared" si="615"/>
        <v>0</v>
      </c>
      <c r="BA492" s="332">
        <f t="shared" si="615"/>
        <v>0</v>
      </c>
      <c r="BB492" s="333">
        <f t="shared" si="615"/>
        <v>0</v>
      </c>
    </row>
    <row r="493" spans="2:58" ht="14.1" customHeight="1" outlineLevel="1">
      <c r="B493" s="285" t="s">
        <v>133</v>
      </c>
      <c r="C493" s="223">
        <f t="shared" ref="C493:F493" si="616">IFERROR(C629/C765,0)</f>
        <v>0</v>
      </c>
      <c r="D493" s="109">
        <f t="shared" si="616"/>
        <v>0</v>
      </c>
      <c r="E493" s="109">
        <f t="shared" si="616"/>
        <v>0</v>
      </c>
      <c r="F493" s="224">
        <f t="shared" si="616"/>
        <v>0</v>
      </c>
      <c r="G493" s="223">
        <f t="shared" ref="G493:BB493" si="617">IFERROR(G629/G765,0)</f>
        <v>0</v>
      </c>
      <c r="H493" s="109">
        <f t="shared" si="617"/>
        <v>0</v>
      </c>
      <c r="I493" s="109">
        <f t="shared" si="617"/>
        <v>0</v>
      </c>
      <c r="J493" s="224">
        <f t="shared" si="617"/>
        <v>0</v>
      </c>
      <c r="K493" s="223">
        <f t="shared" si="617"/>
        <v>0</v>
      </c>
      <c r="L493" s="109">
        <f t="shared" si="617"/>
        <v>0</v>
      </c>
      <c r="M493" s="109">
        <f t="shared" si="617"/>
        <v>0</v>
      </c>
      <c r="N493" s="224">
        <f t="shared" si="617"/>
        <v>0</v>
      </c>
      <c r="O493" s="223">
        <f t="shared" si="617"/>
        <v>0</v>
      </c>
      <c r="P493" s="109">
        <f t="shared" si="617"/>
        <v>0</v>
      </c>
      <c r="Q493" s="109">
        <f t="shared" si="617"/>
        <v>0</v>
      </c>
      <c r="R493" s="224">
        <f t="shared" si="617"/>
        <v>0</v>
      </c>
      <c r="S493" s="223">
        <f t="shared" si="617"/>
        <v>0</v>
      </c>
      <c r="T493" s="109">
        <f t="shared" si="617"/>
        <v>0</v>
      </c>
      <c r="U493" s="109">
        <f t="shared" si="617"/>
        <v>0</v>
      </c>
      <c r="V493" s="224">
        <f t="shared" si="617"/>
        <v>0</v>
      </c>
      <c r="W493" s="223">
        <f t="shared" si="617"/>
        <v>0</v>
      </c>
      <c r="X493" s="109">
        <f t="shared" si="617"/>
        <v>0</v>
      </c>
      <c r="Y493" s="109">
        <f t="shared" si="617"/>
        <v>0</v>
      </c>
      <c r="Z493" s="224">
        <f t="shared" si="617"/>
        <v>0</v>
      </c>
      <c r="AA493" s="223">
        <f t="shared" si="617"/>
        <v>0</v>
      </c>
      <c r="AB493" s="109">
        <f t="shared" si="617"/>
        <v>0</v>
      </c>
      <c r="AC493" s="109">
        <f t="shared" si="617"/>
        <v>0</v>
      </c>
      <c r="AD493" s="224">
        <f t="shared" si="617"/>
        <v>0</v>
      </c>
      <c r="AE493" s="223">
        <f t="shared" si="617"/>
        <v>0</v>
      </c>
      <c r="AF493" s="109">
        <f t="shared" si="617"/>
        <v>0</v>
      </c>
      <c r="AG493" s="109">
        <f t="shared" si="617"/>
        <v>0</v>
      </c>
      <c r="AH493" s="224">
        <f t="shared" si="617"/>
        <v>0</v>
      </c>
      <c r="AI493" s="223">
        <f t="shared" si="617"/>
        <v>0</v>
      </c>
      <c r="AJ493" s="109">
        <f t="shared" si="617"/>
        <v>0</v>
      </c>
      <c r="AK493" s="109">
        <f t="shared" si="617"/>
        <v>0</v>
      </c>
      <c r="AL493" s="224">
        <f t="shared" si="617"/>
        <v>0</v>
      </c>
      <c r="AM493" s="223">
        <f t="shared" si="617"/>
        <v>0</v>
      </c>
      <c r="AN493" s="109">
        <f t="shared" si="617"/>
        <v>0</v>
      </c>
      <c r="AO493" s="109">
        <f t="shared" si="617"/>
        <v>0</v>
      </c>
      <c r="AP493" s="224">
        <f t="shared" si="617"/>
        <v>0</v>
      </c>
      <c r="AQ493" s="223">
        <f t="shared" si="617"/>
        <v>0</v>
      </c>
      <c r="AR493" s="109">
        <f t="shared" si="617"/>
        <v>0</v>
      </c>
      <c r="AS493" s="109">
        <f t="shared" si="617"/>
        <v>0</v>
      </c>
      <c r="AT493" s="224">
        <f t="shared" si="617"/>
        <v>0</v>
      </c>
      <c r="AU493" s="223">
        <f t="shared" si="617"/>
        <v>0</v>
      </c>
      <c r="AV493" s="109">
        <f t="shared" si="617"/>
        <v>0</v>
      </c>
      <c r="AW493" s="109">
        <f t="shared" si="617"/>
        <v>0</v>
      </c>
      <c r="AX493" s="231">
        <f t="shared" si="617"/>
        <v>0</v>
      </c>
      <c r="AY493" s="331">
        <f t="shared" si="617"/>
        <v>0</v>
      </c>
      <c r="AZ493" s="332">
        <f t="shared" si="617"/>
        <v>0</v>
      </c>
      <c r="BA493" s="332">
        <f t="shared" si="617"/>
        <v>0</v>
      </c>
      <c r="BB493" s="333">
        <f t="shared" si="617"/>
        <v>0</v>
      </c>
    </row>
    <row r="494" spans="2:58" ht="14.1" customHeight="1" outlineLevel="1">
      <c r="B494" s="285" t="s">
        <v>136</v>
      </c>
      <c r="C494" s="223">
        <f t="shared" ref="C494:F494" si="618">IFERROR(C630/C766,0)</f>
        <v>0</v>
      </c>
      <c r="D494" s="109">
        <f t="shared" si="618"/>
        <v>0</v>
      </c>
      <c r="E494" s="109">
        <f t="shared" si="618"/>
        <v>0</v>
      </c>
      <c r="F494" s="224">
        <f t="shared" si="618"/>
        <v>0</v>
      </c>
      <c r="G494" s="223">
        <f t="shared" ref="G494:BB494" si="619">IFERROR(G630/G766,0)</f>
        <v>0</v>
      </c>
      <c r="H494" s="109">
        <f t="shared" si="619"/>
        <v>0</v>
      </c>
      <c r="I494" s="109">
        <f t="shared" si="619"/>
        <v>0</v>
      </c>
      <c r="J494" s="224">
        <f t="shared" si="619"/>
        <v>0</v>
      </c>
      <c r="K494" s="223">
        <f t="shared" si="619"/>
        <v>0</v>
      </c>
      <c r="L494" s="109">
        <f t="shared" si="619"/>
        <v>0</v>
      </c>
      <c r="M494" s="109">
        <f t="shared" si="619"/>
        <v>0</v>
      </c>
      <c r="N494" s="224">
        <f t="shared" si="619"/>
        <v>0</v>
      </c>
      <c r="O494" s="223">
        <f t="shared" si="619"/>
        <v>0</v>
      </c>
      <c r="P494" s="109">
        <f t="shared" si="619"/>
        <v>0</v>
      </c>
      <c r="Q494" s="109">
        <f t="shared" si="619"/>
        <v>0</v>
      </c>
      <c r="R494" s="224">
        <f t="shared" si="619"/>
        <v>0</v>
      </c>
      <c r="S494" s="223">
        <f t="shared" si="619"/>
        <v>0</v>
      </c>
      <c r="T494" s="109">
        <f t="shared" si="619"/>
        <v>0</v>
      </c>
      <c r="U494" s="109">
        <f t="shared" si="619"/>
        <v>0</v>
      </c>
      <c r="V494" s="224">
        <f t="shared" si="619"/>
        <v>0</v>
      </c>
      <c r="W494" s="223">
        <f t="shared" si="619"/>
        <v>0</v>
      </c>
      <c r="X494" s="109">
        <f t="shared" si="619"/>
        <v>0</v>
      </c>
      <c r="Y494" s="109">
        <f t="shared" si="619"/>
        <v>0</v>
      </c>
      <c r="Z494" s="224">
        <f t="shared" si="619"/>
        <v>0</v>
      </c>
      <c r="AA494" s="223">
        <f t="shared" si="619"/>
        <v>0</v>
      </c>
      <c r="AB494" s="109">
        <f t="shared" si="619"/>
        <v>0</v>
      </c>
      <c r="AC494" s="109">
        <f t="shared" si="619"/>
        <v>0</v>
      </c>
      <c r="AD494" s="224">
        <f t="shared" si="619"/>
        <v>0</v>
      </c>
      <c r="AE494" s="223">
        <f t="shared" si="619"/>
        <v>0</v>
      </c>
      <c r="AF494" s="109">
        <f t="shared" si="619"/>
        <v>0</v>
      </c>
      <c r="AG494" s="109">
        <f t="shared" si="619"/>
        <v>0</v>
      </c>
      <c r="AH494" s="224">
        <f t="shared" si="619"/>
        <v>0</v>
      </c>
      <c r="AI494" s="223">
        <f t="shared" si="619"/>
        <v>0</v>
      </c>
      <c r="AJ494" s="109">
        <f t="shared" si="619"/>
        <v>0</v>
      </c>
      <c r="AK494" s="109">
        <f t="shared" si="619"/>
        <v>0</v>
      </c>
      <c r="AL494" s="224">
        <f t="shared" si="619"/>
        <v>0</v>
      </c>
      <c r="AM494" s="223">
        <f t="shared" si="619"/>
        <v>0</v>
      </c>
      <c r="AN494" s="109">
        <f t="shared" si="619"/>
        <v>0</v>
      </c>
      <c r="AO494" s="109">
        <f t="shared" si="619"/>
        <v>0</v>
      </c>
      <c r="AP494" s="224">
        <f t="shared" si="619"/>
        <v>0</v>
      </c>
      <c r="AQ494" s="223">
        <f t="shared" si="619"/>
        <v>0</v>
      </c>
      <c r="AR494" s="109">
        <f t="shared" si="619"/>
        <v>0</v>
      </c>
      <c r="AS494" s="109">
        <f t="shared" si="619"/>
        <v>0</v>
      </c>
      <c r="AT494" s="224">
        <f t="shared" si="619"/>
        <v>0</v>
      </c>
      <c r="AU494" s="223">
        <f t="shared" si="619"/>
        <v>0</v>
      </c>
      <c r="AV494" s="109">
        <f t="shared" si="619"/>
        <v>0</v>
      </c>
      <c r="AW494" s="109">
        <f t="shared" si="619"/>
        <v>0</v>
      </c>
      <c r="AX494" s="231">
        <f t="shared" si="619"/>
        <v>0</v>
      </c>
      <c r="AY494" s="331">
        <f t="shared" si="619"/>
        <v>0</v>
      </c>
      <c r="AZ494" s="332">
        <f t="shared" si="619"/>
        <v>0</v>
      </c>
      <c r="BA494" s="332">
        <f t="shared" si="619"/>
        <v>0</v>
      </c>
      <c r="BB494" s="333">
        <f t="shared" si="619"/>
        <v>0</v>
      </c>
      <c r="BC494" s="76"/>
      <c r="BD494" s="76"/>
      <c r="BE494" s="76"/>
      <c r="BF494" s="76"/>
    </row>
    <row r="495" spans="2:58" s="76" customFormat="1" ht="14.1" customHeight="1" outlineLevel="1">
      <c r="B495" s="281" t="s">
        <v>45</v>
      </c>
      <c r="C495" s="401">
        <f t="shared" ref="C495:F495" si="620">IFERROR(C631/C767,0)</f>
        <v>0</v>
      </c>
      <c r="D495" s="402">
        <f t="shared" si="620"/>
        <v>0</v>
      </c>
      <c r="E495" s="402">
        <f t="shared" si="620"/>
        <v>0</v>
      </c>
      <c r="F495" s="403">
        <f t="shared" si="620"/>
        <v>0</v>
      </c>
      <c r="G495" s="401">
        <f t="shared" ref="G495:BB495" si="621">IFERROR(G631/G767,0)</f>
        <v>0</v>
      </c>
      <c r="H495" s="402">
        <f t="shared" si="621"/>
        <v>0</v>
      </c>
      <c r="I495" s="402">
        <f t="shared" si="621"/>
        <v>0</v>
      </c>
      <c r="J495" s="403">
        <f t="shared" si="621"/>
        <v>0</v>
      </c>
      <c r="K495" s="401">
        <f t="shared" si="621"/>
        <v>0</v>
      </c>
      <c r="L495" s="402">
        <f t="shared" si="621"/>
        <v>0</v>
      </c>
      <c r="M495" s="402">
        <f t="shared" si="621"/>
        <v>0</v>
      </c>
      <c r="N495" s="403">
        <f t="shared" si="621"/>
        <v>0</v>
      </c>
      <c r="O495" s="401">
        <f t="shared" si="621"/>
        <v>0</v>
      </c>
      <c r="P495" s="402">
        <f t="shared" si="621"/>
        <v>0</v>
      </c>
      <c r="Q495" s="402">
        <f t="shared" si="621"/>
        <v>0</v>
      </c>
      <c r="R495" s="403">
        <f t="shared" si="621"/>
        <v>0</v>
      </c>
      <c r="S495" s="401">
        <f t="shared" si="621"/>
        <v>0</v>
      </c>
      <c r="T495" s="402">
        <f t="shared" si="621"/>
        <v>0</v>
      </c>
      <c r="U495" s="402">
        <f t="shared" si="621"/>
        <v>0</v>
      </c>
      <c r="V495" s="403">
        <f t="shared" si="621"/>
        <v>0</v>
      </c>
      <c r="W495" s="401">
        <f t="shared" si="621"/>
        <v>0</v>
      </c>
      <c r="X495" s="402">
        <f t="shared" si="621"/>
        <v>0</v>
      </c>
      <c r="Y495" s="402">
        <f t="shared" si="621"/>
        <v>0</v>
      </c>
      <c r="Z495" s="403">
        <f t="shared" si="621"/>
        <v>0</v>
      </c>
      <c r="AA495" s="401">
        <f t="shared" si="621"/>
        <v>0</v>
      </c>
      <c r="AB495" s="402">
        <f t="shared" si="621"/>
        <v>0</v>
      </c>
      <c r="AC495" s="402">
        <f t="shared" si="621"/>
        <v>0</v>
      </c>
      <c r="AD495" s="403">
        <f t="shared" si="621"/>
        <v>0</v>
      </c>
      <c r="AE495" s="401">
        <f t="shared" si="621"/>
        <v>0</v>
      </c>
      <c r="AF495" s="402">
        <f t="shared" si="621"/>
        <v>0</v>
      </c>
      <c r="AG495" s="402">
        <f t="shared" si="621"/>
        <v>0</v>
      </c>
      <c r="AH495" s="403">
        <f t="shared" si="621"/>
        <v>0</v>
      </c>
      <c r="AI495" s="401">
        <f t="shared" si="621"/>
        <v>0</v>
      </c>
      <c r="AJ495" s="402">
        <f t="shared" si="621"/>
        <v>0</v>
      </c>
      <c r="AK495" s="402">
        <f t="shared" si="621"/>
        <v>0</v>
      </c>
      <c r="AL495" s="403">
        <f t="shared" si="621"/>
        <v>0</v>
      </c>
      <c r="AM495" s="401">
        <f t="shared" si="621"/>
        <v>0</v>
      </c>
      <c r="AN495" s="402">
        <f t="shared" si="621"/>
        <v>0</v>
      </c>
      <c r="AO495" s="402">
        <f t="shared" si="621"/>
        <v>0</v>
      </c>
      <c r="AP495" s="403">
        <f t="shared" si="621"/>
        <v>0</v>
      </c>
      <c r="AQ495" s="401">
        <f t="shared" si="621"/>
        <v>0</v>
      </c>
      <c r="AR495" s="402">
        <f t="shared" si="621"/>
        <v>0</v>
      </c>
      <c r="AS495" s="402">
        <f t="shared" si="621"/>
        <v>0</v>
      </c>
      <c r="AT495" s="403">
        <f t="shared" si="621"/>
        <v>0</v>
      </c>
      <c r="AU495" s="401">
        <f t="shared" si="621"/>
        <v>0</v>
      </c>
      <c r="AV495" s="402">
        <f t="shared" si="621"/>
        <v>0</v>
      </c>
      <c r="AW495" s="402">
        <f t="shared" si="621"/>
        <v>0</v>
      </c>
      <c r="AX495" s="404">
        <f t="shared" si="621"/>
        <v>0</v>
      </c>
      <c r="AY495" s="322">
        <f t="shared" si="621"/>
        <v>0</v>
      </c>
      <c r="AZ495" s="323">
        <f t="shared" si="621"/>
        <v>0</v>
      </c>
      <c r="BA495" s="323">
        <f t="shared" si="621"/>
        <v>0</v>
      </c>
      <c r="BB495" s="324">
        <f t="shared" si="621"/>
        <v>0</v>
      </c>
    </row>
    <row r="496" spans="2:58" s="76" customFormat="1" ht="14.1" customHeight="1" outlineLevel="1">
      <c r="B496" s="281" t="s">
        <v>43</v>
      </c>
      <c r="C496" s="397">
        <f t="shared" ref="C496:F496" si="622">IFERROR(C632/C768,0)</f>
        <v>0</v>
      </c>
      <c r="D496" s="398">
        <f t="shared" si="622"/>
        <v>0</v>
      </c>
      <c r="E496" s="398">
        <f t="shared" si="622"/>
        <v>0</v>
      </c>
      <c r="F496" s="399">
        <f t="shared" si="622"/>
        <v>0</v>
      </c>
      <c r="G496" s="397">
        <f t="shared" ref="G496:BB496" si="623">IFERROR(G632/G768,0)</f>
        <v>0</v>
      </c>
      <c r="H496" s="398">
        <f t="shared" si="623"/>
        <v>0</v>
      </c>
      <c r="I496" s="398">
        <f t="shared" si="623"/>
        <v>0</v>
      </c>
      <c r="J496" s="399">
        <f t="shared" si="623"/>
        <v>0</v>
      </c>
      <c r="K496" s="397">
        <f t="shared" si="623"/>
        <v>0</v>
      </c>
      <c r="L496" s="398">
        <f t="shared" si="623"/>
        <v>0</v>
      </c>
      <c r="M496" s="398">
        <f t="shared" si="623"/>
        <v>0</v>
      </c>
      <c r="N496" s="399">
        <f t="shared" si="623"/>
        <v>0</v>
      </c>
      <c r="O496" s="397">
        <f t="shared" si="623"/>
        <v>0</v>
      </c>
      <c r="P496" s="398">
        <f t="shared" si="623"/>
        <v>0</v>
      </c>
      <c r="Q496" s="398">
        <f t="shared" si="623"/>
        <v>0</v>
      </c>
      <c r="R496" s="399">
        <f t="shared" si="623"/>
        <v>0</v>
      </c>
      <c r="S496" s="397">
        <f t="shared" si="623"/>
        <v>0</v>
      </c>
      <c r="T496" s="398">
        <f t="shared" si="623"/>
        <v>0</v>
      </c>
      <c r="U496" s="398">
        <f t="shared" si="623"/>
        <v>0</v>
      </c>
      <c r="V496" s="399">
        <f t="shared" si="623"/>
        <v>0</v>
      </c>
      <c r="W496" s="397">
        <f t="shared" si="623"/>
        <v>0</v>
      </c>
      <c r="X496" s="398">
        <f t="shared" si="623"/>
        <v>0</v>
      </c>
      <c r="Y496" s="398">
        <f t="shared" si="623"/>
        <v>0</v>
      </c>
      <c r="Z496" s="399">
        <f t="shared" si="623"/>
        <v>0</v>
      </c>
      <c r="AA496" s="397">
        <f t="shared" si="623"/>
        <v>0</v>
      </c>
      <c r="AB496" s="398">
        <f t="shared" si="623"/>
        <v>0</v>
      </c>
      <c r="AC496" s="398">
        <f t="shared" si="623"/>
        <v>0</v>
      </c>
      <c r="AD496" s="399">
        <f t="shared" si="623"/>
        <v>0</v>
      </c>
      <c r="AE496" s="397">
        <f t="shared" si="623"/>
        <v>0</v>
      </c>
      <c r="AF496" s="398">
        <f t="shared" si="623"/>
        <v>0</v>
      </c>
      <c r="AG496" s="398">
        <f t="shared" si="623"/>
        <v>0</v>
      </c>
      <c r="AH496" s="399">
        <f t="shared" si="623"/>
        <v>0</v>
      </c>
      <c r="AI496" s="397">
        <f t="shared" si="623"/>
        <v>0</v>
      </c>
      <c r="AJ496" s="398">
        <f t="shared" si="623"/>
        <v>0</v>
      </c>
      <c r="AK496" s="398">
        <f t="shared" si="623"/>
        <v>0</v>
      </c>
      <c r="AL496" s="399">
        <f t="shared" si="623"/>
        <v>0</v>
      </c>
      <c r="AM496" s="397">
        <f t="shared" si="623"/>
        <v>0</v>
      </c>
      <c r="AN496" s="398">
        <f t="shared" si="623"/>
        <v>0</v>
      </c>
      <c r="AO496" s="398">
        <f t="shared" si="623"/>
        <v>0</v>
      </c>
      <c r="AP496" s="399">
        <f t="shared" si="623"/>
        <v>0</v>
      </c>
      <c r="AQ496" s="397">
        <f t="shared" si="623"/>
        <v>0</v>
      </c>
      <c r="AR496" s="398">
        <f t="shared" si="623"/>
        <v>0</v>
      </c>
      <c r="AS496" s="398">
        <f t="shared" si="623"/>
        <v>0</v>
      </c>
      <c r="AT496" s="399">
        <f t="shared" si="623"/>
        <v>0</v>
      </c>
      <c r="AU496" s="397">
        <f t="shared" si="623"/>
        <v>0</v>
      </c>
      <c r="AV496" s="398">
        <f t="shared" si="623"/>
        <v>0</v>
      </c>
      <c r="AW496" s="398">
        <f t="shared" si="623"/>
        <v>0</v>
      </c>
      <c r="AX496" s="400">
        <f t="shared" si="623"/>
        <v>0</v>
      </c>
      <c r="AY496" s="322">
        <f t="shared" si="623"/>
        <v>0</v>
      </c>
      <c r="AZ496" s="323">
        <f t="shared" si="623"/>
        <v>0</v>
      </c>
      <c r="BA496" s="323">
        <f t="shared" si="623"/>
        <v>0</v>
      </c>
      <c r="BB496" s="324">
        <f t="shared" si="623"/>
        <v>0</v>
      </c>
      <c r="BC496" s="56"/>
      <c r="BD496" s="56"/>
      <c r="BE496" s="56"/>
      <c r="BF496" s="56"/>
    </row>
    <row r="497" spans="2:58" ht="14.1" customHeight="1" outlineLevel="1">
      <c r="B497" s="285" t="s">
        <v>172</v>
      </c>
      <c r="C497" s="223">
        <f t="shared" ref="C497:F497" si="624">IFERROR(C633/C769,0)</f>
        <v>0</v>
      </c>
      <c r="D497" s="109">
        <f t="shared" si="624"/>
        <v>0</v>
      </c>
      <c r="E497" s="109">
        <f t="shared" si="624"/>
        <v>0</v>
      </c>
      <c r="F497" s="224">
        <f t="shared" si="624"/>
        <v>0</v>
      </c>
      <c r="G497" s="223">
        <f t="shared" ref="G497:BB497" si="625">IFERROR(G633/G769,0)</f>
        <v>0</v>
      </c>
      <c r="H497" s="109">
        <f t="shared" si="625"/>
        <v>0</v>
      </c>
      <c r="I497" s="109">
        <f t="shared" si="625"/>
        <v>0</v>
      </c>
      <c r="J497" s="224">
        <f t="shared" si="625"/>
        <v>0</v>
      </c>
      <c r="K497" s="223">
        <f t="shared" si="625"/>
        <v>0</v>
      </c>
      <c r="L497" s="109">
        <f t="shared" si="625"/>
        <v>0</v>
      </c>
      <c r="M497" s="109">
        <f t="shared" si="625"/>
        <v>0</v>
      </c>
      <c r="N497" s="224">
        <f t="shared" si="625"/>
        <v>0</v>
      </c>
      <c r="O497" s="223">
        <f t="shared" si="625"/>
        <v>0</v>
      </c>
      <c r="P497" s="109">
        <f t="shared" si="625"/>
        <v>0</v>
      </c>
      <c r="Q497" s="109">
        <f t="shared" si="625"/>
        <v>0</v>
      </c>
      <c r="R497" s="224">
        <f t="shared" si="625"/>
        <v>0</v>
      </c>
      <c r="S497" s="223">
        <f t="shared" si="625"/>
        <v>0</v>
      </c>
      <c r="T497" s="109">
        <f t="shared" si="625"/>
        <v>0</v>
      </c>
      <c r="U497" s="109">
        <f t="shared" si="625"/>
        <v>0</v>
      </c>
      <c r="V497" s="224">
        <f t="shared" si="625"/>
        <v>0</v>
      </c>
      <c r="W497" s="223">
        <f t="shared" si="625"/>
        <v>0</v>
      </c>
      <c r="X497" s="109">
        <f t="shared" si="625"/>
        <v>0</v>
      </c>
      <c r="Y497" s="109">
        <f t="shared" si="625"/>
        <v>0</v>
      </c>
      <c r="Z497" s="224">
        <f t="shared" si="625"/>
        <v>0</v>
      </c>
      <c r="AA497" s="223">
        <f t="shared" si="625"/>
        <v>0</v>
      </c>
      <c r="AB497" s="109">
        <f t="shared" si="625"/>
        <v>0</v>
      </c>
      <c r="AC497" s="109">
        <f t="shared" si="625"/>
        <v>0</v>
      </c>
      <c r="AD497" s="224">
        <f t="shared" si="625"/>
        <v>0</v>
      </c>
      <c r="AE497" s="223">
        <f t="shared" si="625"/>
        <v>0</v>
      </c>
      <c r="AF497" s="109">
        <f t="shared" si="625"/>
        <v>0</v>
      </c>
      <c r="AG497" s="109">
        <f t="shared" si="625"/>
        <v>0</v>
      </c>
      <c r="AH497" s="224">
        <f t="shared" si="625"/>
        <v>0</v>
      </c>
      <c r="AI497" s="223">
        <f t="shared" si="625"/>
        <v>0</v>
      </c>
      <c r="AJ497" s="109">
        <f t="shared" si="625"/>
        <v>0</v>
      </c>
      <c r="AK497" s="109">
        <f t="shared" si="625"/>
        <v>0</v>
      </c>
      <c r="AL497" s="224">
        <f t="shared" si="625"/>
        <v>0</v>
      </c>
      <c r="AM497" s="223">
        <f t="shared" si="625"/>
        <v>0</v>
      </c>
      <c r="AN497" s="109">
        <f t="shared" si="625"/>
        <v>0</v>
      </c>
      <c r="AO497" s="109">
        <f t="shared" si="625"/>
        <v>0</v>
      </c>
      <c r="AP497" s="224">
        <f t="shared" si="625"/>
        <v>0</v>
      </c>
      <c r="AQ497" s="223">
        <f t="shared" si="625"/>
        <v>0</v>
      </c>
      <c r="AR497" s="109">
        <f t="shared" si="625"/>
        <v>0</v>
      </c>
      <c r="AS497" s="109">
        <f t="shared" si="625"/>
        <v>0</v>
      </c>
      <c r="AT497" s="224">
        <f t="shared" si="625"/>
        <v>0</v>
      </c>
      <c r="AU497" s="223">
        <f t="shared" si="625"/>
        <v>0</v>
      </c>
      <c r="AV497" s="109">
        <f t="shared" si="625"/>
        <v>0</v>
      </c>
      <c r="AW497" s="109">
        <f t="shared" si="625"/>
        <v>0</v>
      </c>
      <c r="AX497" s="231">
        <f t="shared" si="625"/>
        <v>0</v>
      </c>
      <c r="AY497" s="331">
        <f t="shared" si="625"/>
        <v>0</v>
      </c>
      <c r="AZ497" s="332">
        <f t="shared" si="625"/>
        <v>0</v>
      </c>
      <c r="BA497" s="332">
        <f t="shared" si="625"/>
        <v>0</v>
      </c>
      <c r="BB497" s="333">
        <f t="shared" si="625"/>
        <v>0</v>
      </c>
    </row>
    <row r="498" spans="2:58" ht="14.1" customHeight="1" outlineLevel="1">
      <c r="B498" s="285" t="s">
        <v>153</v>
      </c>
      <c r="C498" s="223">
        <f t="shared" ref="C498:F498" si="626">IFERROR(C634/C770,0)</f>
        <v>0</v>
      </c>
      <c r="D498" s="109">
        <f t="shared" si="626"/>
        <v>0</v>
      </c>
      <c r="E498" s="109">
        <f t="shared" si="626"/>
        <v>0</v>
      </c>
      <c r="F498" s="224">
        <f t="shared" si="626"/>
        <v>0</v>
      </c>
      <c r="G498" s="223">
        <f t="shared" ref="G498:BB498" si="627">IFERROR(G634/G770,0)</f>
        <v>0</v>
      </c>
      <c r="H498" s="109">
        <f t="shared" si="627"/>
        <v>0</v>
      </c>
      <c r="I498" s="109">
        <f t="shared" si="627"/>
        <v>0</v>
      </c>
      <c r="J498" s="224">
        <f t="shared" si="627"/>
        <v>0</v>
      </c>
      <c r="K498" s="223">
        <f t="shared" si="627"/>
        <v>0</v>
      </c>
      <c r="L498" s="109">
        <f t="shared" si="627"/>
        <v>0</v>
      </c>
      <c r="M498" s="109">
        <f t="shared" si="627"/>
        <v>0</v>
      </c>
      <c r="N498" s="224">
        <f t="shared" si="627"/>
        <v>0</v>
      </c>
      <c r="O498" s="223">
        <f t="shared" si="627"/>
        <v>0</v>
      </c>
      <c r="P498" s="109">
        <f t="shared" si="627"/>
        <v>0</v>
      </c>
      <c r="Q498" s="109">
        <f t="shared" si="627"/>
        <v>0</v>
      </c>
      <c r="R498" s="224">
        <f t="shared" si="627"/>
        <v>0</v>
      </c>
      <c r="S498" s="223">
        <f t="shared" si="627"/>
        <v>0</v>
      </c>
      <c r="T498" s="109">
        <f t="shared" si="627"/>
        <v>0</v>
      </c>
      <c r="U498" s="109">
        <f t="shared" si="627"/>
        <v>0</v>
      </c>
      <c r="V498" s="224">
        <f t="shared" si="627"/>
        <v>0</v>
      </c>
      <c r="W498" s="223">
        <f t="shared" si="627"/>
        <v>0</v>
      </c>
      <c r="X498" s="109">
        <f t="shared" si="627"/>
        <v>0</v>
      </c>
      <c r="Y498" s="109">
        <f t="shared" si="627"/>
        <v>0</v>
      </c>
      <c r="Z498" s="224">
        <f t="shared" si="627"/>
        <v>0</v>
      </c>
      <c r="AA498" s="223">
        <f t="shared" si="627"/>
        <v>0</v>
      </c>
      <c r="AB498" s="109">
        <f t="shared" si="627"/>
        <v>0</v>
      </c>
      <c r="AC498" s="109">
        <f t="shared" si="627"/>
        <v>0</v>
      </c>
      <c r="AD498" s="224">
        <f t="shared" si="627"/>
        <v>0</v>
      </c>
      <c r="AE498" s="223">
        <f t="shared" si="627"/>
        <v>0</v>
      </c>
      <c r="AF498" s="109">
        <f t="shared" si="627"/>
        <v>0</v>
      </c>
      <c r="AG498" s="109">
        <f t="shared" si="627"/>
        <v>0</v>
      </c>
      <c r="AH498" s="224">
        <f t="shared" si="627"/>
        <v>0</v>
      </c>
      <c r="AI498" s="223">
        <f t="shared" si="627"/>
        <v>0</v>
      </c>
      <c r="AJ498" s="109">
        <f t="shared" si="627"/>
        <v>0</v>
      </c>
      <c r="AK498" s="109">
        <f t="shared" si="627"/>
        <v>0</v>
      </c>
      <c r="AL498" s="224">
        <f t="shared" si="627"/>
        <v>0</v>
      </c>
      <c r="AM498" s="223">
        <f t="shared" si="627"/>
        <v>0</v>
      </c>
      <c r="AN498" s="109">
        <f t="shared" si="627"/>
        <v>0</v>
      </c>
      <c r="AO498" s="109">
        <f t="shared" si="627"/>
        <v>0</v>
      </c>
      <c r="AP498" s="224">
        <f t="shared" si="627"/>
        <v>0</v>
      </c>
      <c r="AQ498" s="223">
        <f t="shared" si="627"/>
        <v>0</v>
      </c>
      <c r="AR498" s="109">
        <f t="shared" si="627"/>
        <v>0</v>
      </c>
      <c r="AS498" s="109">
        <f t="shared" si="627"/>
        <v>0</v>
      </c>
      <c r="AT498" s="224">
        <f t="shared" si="627"/>
        <v>0</v>
      </c>
      <c r="AU498" s="223">
        <f t="shared" si="627"/>
        <v>0</v>
      </c>
      <c r="AV498" s="109">
        <f t="shared" si="627"/>
        <v>0</v>
      </c>
      <c r="AW498" s="109">
        <f t="shared" si="627"/>
        <v>0</v>
      </c>
      <c r="AX498" s="231">
        <f t="shared" si="627"/>
        <v>0</v>
      </c>
      <c r="AY498" s="331">
        <f t="shared" si="627"/>
        <v>0</v>
      </c>
      <c r="AZ498" s="332">
        <f t="shared" si="627"/>
        <v>0</v>
      </c>
      <c r="BA498" s="332">
        <f t="shared" si="627"/>
        <v>0</v>
      </c>
      <c r="BB498" s="333">
        <f t="shared" si="627"/>
        <v>0</v>
      </c>
    </row>
    <row r="499" spans="2:58" ht="14.1" customHeight="1" outlineLevel="1">
      <c r="B499" s="285" t="s">
        <v>124</v>
      </c>
      <c r="C499" s="223">
        <f t="shared" ref="C499:F499" si="628">IFERROR(C635/C771,0)</f>
        <v>0</v>
      </c>
      <c r="D499" s="109">
        <f t="shared" si="628"/>
        <v>0</v>
      </c>
      <c r="E499" s="109">
        <f t="shared" si="628"/>
        <v>0</v>
      </c>
      <c r="F499" s="224">
        <f t="shared" si="628"/>
        <v>0</v>
      </c>
      <c r="G499" s="223">
        <f t="shared" ref="G499:BB499" si="629">IFERROR(G635/G771,0)</f>
        <v>0</v>
      </c>
      <c r="H499" s="109">
        <f t="shared" si="629"/>
        <v>0</v>
      </c>
      <c r="I499" s="109">
        <f t="shared" si="629"/>
        <v>0</v>
      </c>
      <c r="J499" s="224">
        <f t="shared" si="629"/>
        <v>0</v>
      </c>
      <c r="K499" s="223">
        <f t="shared" si="629"/>
        <v>0</v>
      </c>
      <c r="L499" s="109">
        <f t="shared" si="629"/>
        <v>0</v>
      </c>
      <c r="M499" s="109">
        <f t="shared" si="629"/>
        <v>0</v>
      </c>
      <c r="N499" s="224">
        <f t="shared" si="629"/>
        <v>0</v>
      </c>
      <c r="O499" s="223">
        <f t="shared" si="629"/>
        <v>0</v>
      </c>
      <c r="P499" s="109">
        <f t="shared" si="629"/>
        <v>0</v>
      </c>
      <c r="Q499" s="109">
        <f t="shared" si="629"/>
        <v>0</v>
      </c>
      <c r="R499" s="224">
        <f t="shared" si="629"/>
        <v>0</v>
      </c>
      <c r="S499" s="223">
        <f t="shared" si="629"/>
        <v>0</v>
      </c>
      <c r="T499" s="109">
        <f t="shared" si="629"/>
        <v>0</v>
      </c>
      <c r="U499" s="109">
        <f t="shared" si="629"/>
        <v>0</v>
      </c>
      <c r="V499" s="224">
        <f t="shared" si="629"/>
        <v>0</v>
      </c>
      <c r="W499" s="223">
        <f t="shared" si="629"/>
        <v>0</v>
      </c>
      <c r="X499" s="109">
        <f t="shared" si="629"/>
        <v>0</v>
      </c>
      <c r="Y499" s="109">
        <f t="shared" si="629"/>
        <v>0</v>
      </c>
      <c r="Z499" s="224">
        <f t="shared" si="629"/>
        <v>0</v>
      </c>
      <c r="AA499" s="223">
        <f t="shared" si="629"/>
        <v>0</v>
      </c>
      <c r="AB499" s="109">
        <f t="shared" si="629"/>
        <v>0</v>
      </c>
      <c r="AC499" s="109">
        <f t="shared" si="629"/>
        <v>0</v>
      </c>
      <c r="AD499" s="224">
        <f t="shared" si="629"/>
        <v>0</v>
      </c>
      <c r="AE499" s="223">
        <f t="shared" si="629"/>
        <v>0</v>
      </c>
      <c r="AF499" s="109">
        <f t="shared" si="629"/>
        <v>0</v>
      </c>
      <c r="AG499" s="109">
        <f t="shared" si="629"/>
        <v>0</v>
      </c>
      <c r="AH499" s="224">
        <f t="shared" si="629"/>
        <v>0</v>
      </c>
      <c r="AI499" s="223">
        <f t="shared" si="629"/>
        <v>0</v>
      </c>
      <c r="AJ499" s="109">
        <f t="shared" si="629"/>
        <v>0</v>
      </c>
      <c r="AK499" s="109">
        <f t="shared" si="629"/>
        <v>0</v>
      </c>
      <c r="AL499" s="224">
        <f t="shared" si="629"/>
        <v>0</v>
      </c>
      <c r="AM499" s="223">
        <f t="shared" si="629"/>
        <v>0</v>
      </c>
      <c r="AN499" s="109">
        <f t="shared" si="629"/>
        <v>0</v>
      </c>
      <c r="AO499" s="109">
        <f t="shared" si="629"/>
        <v>0</v>
      </c>
      <c r="AP499" s="224">
        <f t="shared" si="629"/>
        <v>0</v>
      </c>
      <c r="AQ499" s="223">
        <f t="shared" si="629"/>
        <v>0</v>
      </c>
      <c r="AR499" s="109">
        <f t="shared" si="629"/>
        <v>0</v>
      </c>
      <c r="AS499" s="109">
        <f t="shared" si="629"/>
        <v>0</v>
      </c>
      <c r="AT499" s="224">
        <f t="shared" si="629"/>
        <v>0</v>
      </c>
      <c r="AU499" s="223">
        <f t="shared" si="629"/>
        <v>0</v>
      </c>
      <c r="AV499" s="109">
        <f t="shared" si="629"/>
        <v>0</v>
      </c>
      <c r="AW499" s="109">
        <f t="shared" si="629"/>
        <v>0</v>
      </c>
      <c r="AX499" s="231">
        <f t="shared" si="629"/>
        <v>0</v>
      </c>
      <c r="AY499" s="331">
        <f t="shared" si="629"/>
        <v>0</v>
      </c>
      <c r="AZ499" s="332">
        <f t="shared" si="629"/>
        <v>0</v>
      </c>
      <c r="BA499" s="332">
        <f t="shared" si="629"/>
        <v>0</v>
      </c>
      <c r="BB499" s="333">
        <f t="shared" si="629"/>
        <v>0</v>
      </c>
    </row>
    <row r="500" spans="2:58" ht="14.1" customHeight="1" outlineLevel="1">
      <c r="B500" s="285" t="s">
        <v>120</v>
      </c>
      <c r="C500" s="223">
        <f t="shared" ref="C500:F500" si="630">IFERROR(C636/C772,0)</f>
        <v>0</v>
      </c>
      <c r="D500" s="109">
        <f t="shared" si="630"/>
        <v>0</v>
      </c>
      <c r="E500" s="109">
        <f t="shared" si="630"/>
        <v>0</v>
      </c>
      <c r="F500" s="224">
        <f t="shared" si="630"/>
        <v>0</v>
      </c>
      <c r="G500" s="223">
        <f t="shared" ref="G500:BB500" si="631">IFERROR(G636/G772,0)</f>
        <v>0</v>
      </c>
      <c r="H500" s="109">
        <f t="shared" si="631"/>
        <v>0</v>
      </c>
      <c r="I500" s="109">
        <f t="shared" si="631"/>
        <v>0</v>
      </c>
      <c r="J500" s="224">
        <f t="shared" si="631"/>
        <v>0</v>
      </c>
      <c r="K500" s="223">
        <f t="shared" si="631"/>
        <v>0</v>
      </c>
      <c r="L500" s="109">
        <f t="shared" si="631"/>
        <v>0</v>
      </c>
      <c r="M500" s="109">
        <f t="shared" si="631"/>
        <v>0</v>
      </c>
      <c r="N500" s="224">
        <f t="shared" si="631"/>
        <v>0</v>
      </c>
      <c r="O500" s="223">
        <f t="shared" si="631"/>
        <v>0</v>
      </c>
      <c r="P500" s="109">
        <f t="shared" si="631"/>
        <v>0</v>
      </c>
      <c r="Q500" s="109">
        <f t="shared" si="631"/>
        <v>0</v>
      </c>
      <c r="R500" s="224">
        <f t="shared" si="631"/>
        <v>0</v>
      </c>
      <c r="S500" s="223">
        <f t="shared" si="631"/>
        <v>0</v>
      </c>
      <c r="T500" s="109">
        <f t="shared" si="631"/>
        <v>0</v>
      </c>
      <c r="U500" s="109">
        <f t="shared" si="631"/>
        <v>0</v>
      </c>
      <c r="V500" s="224">
        <f t="shared" si="631"/>
        <v>0</v>
      </c>
      <c r="W500" s="223">
        <f t="shared" si="631"/>
        <v>0</v>
      </c>
      <c r="X500" s="109">
        <f t="shared" si="631"/>
        <v>0</v>
      </c>
      <c r="Y500" s="109">
        <f t="shared" si="631"/>
        <v>0</v>
      </c>
      <c r="Z500" s="224">
        <f t="shared" si="631"/>
        <v>0</v>
      </c>
      <c r="AA500" s="223">
        <f t="shared" si="631"/>
        <v>0</v>
      </c>
      <c r="AB500" s="109">
        <f t="shared" si="631"/>
        <v>0</v>
      </c>
      <c r="AC500" s="109">
        <f t="shared" si="631"/>
        <v>0</v>
      </c>
      <c r="AD500" s="224">
        <f t="shared" si="631"/>
        <v>0</v>
      </c>
      <c r="AE500" s="223">
        <f t="shared" si="631"/>
        <v>0</v>
      </c>
      <c r="AF500" s="109">
        <f t="shared" si="631"/>
        <v>0</v>
      </c>
      <c r="AG500" s="109">
        <f t="shared" si="631"/>
        <v>0</v>
      </c>
      <c r="AH500" s="224">
        <f t="shared" si="631"/>
        <v>0</v>
      </c>
      <c r="AI500" s="223">
        <f t="shared" si="631"/>
        <v>0</v>
      </c>
      <c r="AJ500" s="109">
        <f t="shared" si="631"/>
        <v>0</v>
      </c>
      <c r="AK500" s="109">
        <f t="shared" si="631"/>
        <v>0</v>
      </c>
      <c r="AL500" s="224">
        <f t="shared" si="631"/>
        <v>0</v>
      </c>
      <c r="AM500" s="223">
        <f t="shared" si="631"/>
        <v>0</v>
      </c>
      <c r="AN500" s="109">
        <f t="shared" si="631"/>
        <v>0</v>
      </c>
      <c r="AO500" s="109">
        <f t="shared" si="631"/>
        <v>0</v>
      </c>
      <c r="AP500" s="224">
        <f t="shared" si="631"/>
        <v>0</v>
      </c>
      <c r="AQ500" s="223">
        <f t="shared" si="631"/>
        <v>0</v>
      </c>
      <c r="AR500" s="109">
        <f t="shared" si="631"/>
        <v>0</v>
      </c>
      <c r="AS500" s="109">
        <f t="shared" si="631"/>
        <v>0</v>
      </c>
      <c r="AT500" s="224">
        <f t="shared" si="631"/>
        <v>0</v>
      </c>
      <c r="AU500" s="223">
        <f t="shared" si="631"/>
        <v>0</v>
      </c>
      <c r="AV500" s="109">
        <f t="shared" si="631"/>
        <v>0</v>
      </c>
      <c r="AW500" s="109">
        <f t="shared" si="631"/>
        <v>0</v>
      </c>
      <c r="AX500" s="231">
        <f t="shared" si="631"/>
        <v>0</v>
      </c>
      <c r="AY500" s="331">
        <f t="shared" si="631"/>
        <v>0</v>
      </c>
      <c r="AZ500" s="332">
        <f t="shared" si="631"/>
        <v>0</v>
      </c>
      <c r="BA500" s="332">
        <f t="shared" si="631"/>
        <v>0</v>
      </c>
      <c r="BB500" s="333">
        <f t="shared" si="631"/>
        <v>0</v>
      </c>
    </row>
    <row r="501" spans="2:58" ht="14.1" customHeight="1" outlineLevel="1">
      <c r="B501" s="285" t="s">
        <v>135</v>
      </c>
      <c r="C501" s="223">
        <f t="shared" ref="C501:F501" si="632">IFERROR(C637/C773,0)</f>
        <v>0</v>
      </c>
      <c r="D501" s="109">
        <f t="shared" si="632"/>
        <v>0</v>
      </c>
      <c r="E501" s="109">
        <f t="shared" si="632"/>
        <v>0</v>
      </c>
      <c r="F501" s="224">
        <f t="shared" si="632"/>
        <v>0</v>
      </c>
      <c r="G501" s="223">
        <f t="shared" ref="G501:BB501" si="633">IFERROR(G637/G773,0)</f>
        <v>0</v>
      </c>
      <c r="H501" s="109">
        <f t="shared" si="633"/>
        <v>0</v>
      </c>
      <c r="I501" s="109">
        <f t="shared" si="633"/>
        <v>0</v>
      </c>
      <c r="J501" s="224">
        <f t="shared" si="633"/>
        <v>0</v>
      </c>
      <c r="K501" s="223">
        <f t="shared" si="633"/>
        <v>0</v>
      </c>
      <c r="L501" s="109">
        <f t="shared" si="633"/>
        <v>0</v>
      </c>
      <c r="M501" s="109">
        <f t="shared" si="633"/>
        <v>0</v>
      </c>
      <c r="N501" s="224">
        <f t="shared" si="633"/>
        <v>0</v>
      </c>
      <c r="O501" s="223">
        <f t="shared" si="633"/>
        <v>0</v>
      </c>
      <c r="P501" s="109">
        <f t="shared" si="633"/>
        <v>0</v>
      </c>
      <c r="Q501" s="109">
        <f t="shared" si="633"/>
        <v>0</v>
      </c>
      <c r="R501" s="224">
        <f t="shared" si="633"/>
        <v>0</v>
      </c>
      <c r="S501" s="223">
        <f t="shared" si="633"/>
        <v>0</v>
      </c>
      <c r="T501" s="109">
        <f t="shared" si="633"/>
        <v>0</v>
      </c>
      <c r="U501" s="109">
        <f t="shared" si="633"/>
        <v>0</v>
      </c>
      <c r="V501" s="224">
        <f t="shared" si="633"/>
        <v>0</v>
      </c>
      <c r="W501" s="223">
        <f t="shared" si="633"/>
        <v>0</v>
      </c>
      <c r="X501" s="109">
        <f t="shared" si="633"/>
        <v>0</v>
      </c>
      <c r="Y501" s="109">
        <f t="shared" si="633"/>
        <v>0</v>
      </c>
      <c r="Z501" s="224">
        <f t="shared" si="633"/>
        <v>0</v>
      </c>
      <c r="AA501" s="223">
        <f t="shared" si="633"/>
        <v>0</v>
      </c>
      <c r="AB501" s="109">
        <f t="shared" si="633"/>
        <v>0</v>
      </c>
      <c r="AC501" s="109">
        <f t="shared" si="633"/>
        <v>0</v>
      </c>
      <c r="AD501" s="224">
        <f t="shared" si="633"/>
        <v>0</v>
      </c>
      <c r="AE501" s="223">
        <f t="shared" si="633"/>
        <v>0</v>
      </c>
      <c r="AF501" s="109">
        <f t="shared" si="633"/>
        <v>0</v>
      </c>
      <c r="AG501" s="109">
        <f t="shared" si="633"/>
        <v>0</v>
      </c>
      <c r="AH501" s="224">
        <f t="shared" si="633"/>
        <v>0</v>
      </c>
      <c r="AI501" s="223">
        <f t="shared" si="633"/>
        <v>0</v>
      </c>
      <c r="AJ501" s="109">
        <f t="shared" si="633"/>
        <v>0</v>
      </c>
      <c r="AK501" s="109">
        <f t="shared" si="633"/>
        <v>0</v>
      </c>
      <c r="AL501" s="224">
        <f t="shared" si="633"/>
        <v>0</v>
      </c>
      <c r="AM501" s="223">
        <f t="shared" si="633"/>
        <v>0</v>
      </c>
      <c r="AN501" s="109">
        <f t="shared" si="633"/>
        <v>0</v>
      </c>
      <c r="AO501" s="109">
        <f t="shared" si="633"/>
        <v>0</v>
      </c>
      <c r="AP501" s="224">
        <f t="shared" si="633"/>
        <v>0</v>
      </c>
      <c r="AQ501" s="223">
        <f t="shared" si="633"/>
        <v>0</v>
      </c>
      <c r="AR501" s="109">
        <f t="shared" si="633"/>
        <v>0</v>
      </c>
      <c r="AS501" s="109">
        <f t="shared" si="633"/>
        <v>0</v>
      </c>
      <c r="AT501" s="224">
        <f t="shared" si="633"/>
        <v>0</v>
      </c>
      <c r="AU501" s="223">
        <f t="shared" si="633"/>
        <v>0</v>
      </c>
      <c r="AV501" s="109">
        <f t="shared" si="633"/>
        <v>0</v>
      </c>
      <c r="AW501" s="109">
        <f t="shared" si="633"/>
        <v>0</v>
      </c>
      <c r="AX501" s="231">
        <f t="shared" si="633"/>
        <v>0</v>
      </c>
      <c r="AY501" s="331">
        <f t="shared" si="633"/>
        <v>0</v>
      </c>
      <c r="AZ501" s="332">
        <f t="shared" si="633"/>
        <v>0</v>
      </c>
      <c r="BA501" s="332">
        <f t="shared" si="633"/>
        <v>0</v>
      </c>
      <c r="BB501" s="333">
        <f t="shared" si="633"/>
        <v>0</v>
      </c>
    </row>
    <row r="502" spans="2:58" ht="14.1" customHeight="1" outlineLevel="1">
      <c r="B502" s="285" t="s">
        <v>262</v>
      </c>
      <c r="C502" s="223">
        <f t="shared" ref="C502:F502" si="634">IFERROR(C638/C774,0)</f>
        <v>0</v>
      </c>
      <c r="D502" s="109">
        <f t="shared" si="634"/>
        <v>0</v>
      </c>
      <c r="E502" s="109">
        <f t="shared" si="634"/>
        <v>0</v>
      </c>
      <c r="F502" s="224">
        <f t="shared" si="634"/>
        <v>0</v>
      </c>
      <c r="G502" s="223">
        <f t="shared" ref="G502:BB502" si="635">IFERROR(G638/G774,0)</f>
        <v>0</v>
      </c>
      <c r="H502" s="109">
        <f t="shared" si="635"/>
        <v>0</v>
      </c>
      <c r="I502" s="109">
        <f t="shared" si="635"/>
        <v>0</v>
      </c>
      <c r="J502" s="224">
        <f t="shared" si="635"/>
        <v>0</v>
      </c>
      <c r="K502" s="223">
        <f t="shared" si="635"/>
        <v>0</v>
      </c>
      <c r="L502" s="109">
        <f t="shared" si="635"/>
        <v>0</v>
      </c>
      <c r="M502" s="109">
        <f t="shared" si="635"/>
        <v>0</v>
      </c>
      <c r="N502" s="224">
        <f t="shared" si="635"/>
        <v>0</v>
      </c>
      <c r="O502" s="223">
        <f t="shared" si="635"/>
        <v>0</v>
      </c>
      <c r="P502" s="109">
        <f t="shared" si="635"/>
        <v>0</v>
      </c>
      <c r="Q502" s="109">
        <f t="shared" si="635"/>
        <v>0</v>
      </c>
      <c r="R502" s="224">
        <f t="shared" si="635"/>
        <v>0</v>
      </c>
      <c r="S502" s="223">
        <f t="shared" si="635"/>
        <v>0</v>
      </c>
      <c r="T502" s="109">
        <f t="shared" si="635"/>
        <v>0</v>
      </c>
      <c r="U502" s="109">
        <f t="shared" si="635"/>
        <v>0</v>
      </c>
      <c r="V502" s="224">
        <f t="shared" si="635"/>
        <v>0</v>
      </c>
      <c r="W502" s="223">
        <f t="shared" si="635"/>
        <v>0</v>
      </c>
      <c r="X502" s="109">
        <f t="shared" si="635"/>
        <v>0</v>
      </c>
      <c r="Y502" s="109">
        <f t="shared" si="635"/>
        <v>0</v>
      </c>
      <c r="Z502" s="224">
        <f t="shared" si="635"/>
        <v>0</v>
      </c>
      <c r="AA502" s="223">
        <f t="shared" si="635"/>
        <v>0</v>
      </c>
      <c r="AB502" s="109">
        <f t="shared" si="635"/>
        <v>0</v>
      </c>
      <c r="AC502" s="109">
        <f t="shared" si="635"/>
        <v>0</v>
      </c>
      <c r="AD502" s="224">
        <f t="shared" si="635"/>
        <v>0</v>
      </c>
      <c r="AE502" s="223">
        <f t="shared" si="635"/>
        <v>0</v>
      </c>
      <c r="AF502" s="109">
        <f t="shared" si="635"/>
        <v>0</v>
      </c>
      <c r="AG502" s="109">
        <f t="shared" si="635"/>
        <v>0</v>
      </c>
      <c r="AH502" s="224">
        <f t="shared" si="635"/>
        <v>0</v>
      </c>
      <c r="AI502" s="223">
        <f t="shared" si="635"/>
        <v>0</v>
      </c>
      <c r="AJ502" s="109">
        <f t="shared" si="635"/>
        <v>0</v>
      </c>
      <c r="AK502" s="109">
        <f t="shared" si="635"/>
        <v>0</v>
      </c>
      <c r="AL502" s="224">
        <f t="shared" si="635"/>
        <v>0</v>
      </c>
      <c r="AM502" s="223">
        <f t="shared" si="635"/>
        <v>0</v>
      </c>
      <c r="AN502" s="109">
        <f t="shared" si="635"/>
        <v>0</v>
      </c>
      <c r="AO502" s="109">
        <f t="shared" si="635"/>
        <v>0</v>
      </c>
      <c r="AP502" s="224">
        <f t="shared" si="635"/>
        <v>0</v>
      </c>
      <c r="AQ502" s="223">
        <f t="shared" si="635"/>
        <v>0</v>
      </c>
      <c r="AR502" s="109">
        <f t="shared" si="635"/>
        <v>0</v>
      </c>
      <c r="AS502" s="109">
        <f t="shared" si="635"/>
        <v>0</v>
      </c>
      <c r="AT502" s="224">
        <f t="shared" si="635"/>
        <v>0</v>
      </c>
      <c r="AU502" s="223">
        <f t="shared" si="635"/>
        <v>0</v>
      </c>
      <c r="AV502" s="109">
        <f t="shared" si="635"/>
        <v>0</v>
      </c>
      <c r="AW502" s="109">
        <f t="shared" si="635"/>
        <v>0</v>
      </c>
      <c r="AX502" s="231">
        <f t="shared" si="635"/>
        <v>0</v>
      </c>
      <c r="AY502" s="331">
        <f t="shared" si="635"/>
        <v>0</v>
      </c>
      <c r="AZ502" s="332">
        <f t="shared" si="635"/>
        <v>0</v>
      </c>
      <c r="BA502" s="332">
        <f t="shared" si="635"/>
        <v>0</v>
      </c>
      <c r="BB502" s="333">
        <f t="shared" si="635"/>
        <v>0</v>
      </c>
    </row>
    <row r="503" spans="2:58" ht="14.1" customHeight="1" outlineLevel="1">
      <c r="B503" s="285" t="s">
        <v>174</v>
      </c>
      <c r="C503" s="223">
        <f t="shared" ref="C503:F503" si="636">IFERROR(C639/C775,0)</f>
        <v>0</v>
      </c>
      <c r="D503" s="109">
        <f t="shared" si="636"/>
        <v>0</v>
      </c>
      <c r="E503" s="109">
        <f t="shared" si="636"/>
        <v>0</v>
      </c>
      <c r="F503" s="224">
        <f t="shared" si="636"/>
        <v>0</v>
      </c>
      <c r="G503" s="223">
        <f t="shared" ref="G503:BB503" si="637">IFERROR(G639/G775,0)</f>
        <v>0</v>
      </c>
      <c r="H503" s="109">
        <f t="shared" si="637"/>
        <v>0</v>
      </c>
      <c r="I503" s="109">
        <f t="shared" si="637"/>
        <v>0</v>
      </c>
      <c r="J503" s="224">
        <f t="shared" si="637"/>
        <v>0</v>
      </c>
      <c r="K503" s="223">
        <f t="shared" si="637"/>
        <v>0</v>
      </c>
      <c r="L503" s="109">
        <f t="shared" si="637"/>
        <v>0</v>
      </c>
      <c r="M503" s="109">
        <f t="shared" si="637"/>
        <v>0</v>
      </c>
      <c r="N503" s="224">
        <f t="shared" si="637"/>
        <v>0</v>
      </c>
      <c r="O503" s="223">
        <f t="shared" si="637"/>
        <v>0</v>
      </c>
      <c r="P503" s="109">
        <f t="shared" si="637"/>
        <v>0</v>
      </c>
      <c r="Q503" s="109">
        <f t="shared" si="637"/>
        <v>0</v>
      </c>
      <c r="R503" s="224">
        <f t="shared" si="637"/>
        <v>0</v>
      </c>
      <c r="S503" s="223">
        <f t="shared" si="637"/>
        <v>0</v>
      </c>
      <c r="T503" s="109">
        <f t="shared" si="637"/>
        <v>0</v>
      </c>
      <c r="U503" s="109">
        <f t="shared" si="637"/>
        <v>0</v>
      </c>
      <c r="V503" s="224">
        <f t="shared" si="637"/>
        <v>0</v>
      </c>
      <c r="W503" s="223">
        <f t="shared" si="637"/>
        <v>0</v>
      </c>
      <c r="X503" s="109">
        <f t="shared" si="637"/>
        <v>0</v>
      </c>
      <c r="Y503" s="109">
        <f t="shared" si="637"/>
        <v>0</v>
      </c>
      <c r="Z503" s="224">
        <f t="shared" si="637"/>
        <v>0</v>
      </c>
      <c r="AA503" s="223">
        <f t="shared" si="637"/>
        <v>0</v>
      </c>
      <c r="AB503" s="109">
        <f t="shared" si="637"/>
        <v>0</v>
      </c>
      <c r="AC503" s="109">
        <f t="shared" si="637"/>
        <v>0</v>
      </c>
      <c r="AD503" s="224">
        <f t="shared" si="637"/>
        <v>0</v>
      </c>
      <c r="AE503" s="223">
        <f t="shared" si="637"/>
        <v>0</v>
      </c>
      <c r="AF503" s="109">
        <f t="shared" si="637"/>
        <v>0</v>
      </c>
      <c r="AG503" s="109">
        <f t="shared" si="637"/>
        <v>0</v>
      </c>
      <c r="AH503" s="224">
        <f t="shared" si="637"/>
        <v>0</v>
      </c>
      <c r="AI503" s="223">
        <f t="shared" si="637"/>
        <v>0</v>
      </c>
      <c r="AJ503" s="109">
        <f t="shared" si="637"/>
        <v>0</v>
      </c>
      <c r="AK503" s="109">
        <f t="shared" si="637"/>
        <v>0</v>
      </c>
      <c r="AL503" s="224">
        <f t="shared" si="637"/>
        <v>0</v>
      </c>
      <c r="AM503" s="223">
        <f t="shared" si="637"/>
        <v>0</v>
      </c>
      <c r="AN503" s="109">
        <f t="shared" si="637"/>
        <v>0</v>
      </c>
      <c r="AO503" s="109">
        <f t="shared" si="637"/>
        <v>0</v>
      </c>
      <c r="AP503" s="224">
        <f t="shared" si="637"/>
        <v>0</v>
      </c>
      <c r="AQ503" s="223">
        <f t="shared" si="637"/>
        <v>0</v>
      </c>
      <c r="AR503" s="109">
        <f t="shared" si="637"/>
        <v>0</v>
      </c>
      <c r="AS503" s="109">
        <f t="shared" si="637"/>
        <v>0</v>
      </c>
      <c r="AT503" s="224">
        <f t="shared" si="637"/>
        <v>0</v>
      </c>
      <c r="AU503" s="223">
        <f t="shared" si="637"/>
        <v>0</v>
      </c>
      <c r="AV503" s="109">
        <f t="shared" si="637"/>
        <v>0</v>
      </c>
      <c r="AW503" s="109">
        <f t="shared" si="637"/>
        <v>0</v>
      </c>
      <c r="AX503" s="231">
        <f t="shared" si="637"/>
        <v>0</v>
      </c>
      <c r="AY503" s="331">
        <f t="shared" si="637"/>
        <v>0</v>
      </c>
      <c r="AZ503" s="332">
        <f t="shared" si="637"/>
        <v>0</v>
      </c>
      <c r="BA503" s="332">
        <f t="shared" si="637"/>
        <v>0</v>
      </c>
      <c r="BB503" s="333">
        <f t="shared" si="637"/>
        <v>0</v>
      </c>
      <c r="BC503" s="76"/>
      <c r="BD503" s="76"/>
      <c r="BE503" s="76"/>
      <c r="BF503" s="76"/>
    </row>
    <row r="504" spans="2:58" s="76" customFormat="1" ht="14.1" customHeight="1" outlineLevel="1">
      <c r="B504" s="281" t="s">
        <v>44</v>
      </c>
      <c r="C504" s="401">
        <f t="shared" ref="C504:F504" si="638">IFERROR(C640/C776,0)</f>
        <v>0</v>
      </c>
      <c r="D504" s="402">
        <f t="shared" si="638"/>
        <v>0</v>
      </c>
      <c r="E504" s="402">
        <f t="shared" si="638"/>
        <v>0</v>
      </c>
      <c r="F504" s="403">
        <f t="shared" si="638"/>
        <v>0</v>
      </c>
      <c r="G504" s="401">
        <f t="shared" ref="G504:BB504" si="639">IFERROR(G640/G776,0)</f>
        <v>0</v>
      </c>
      <c r="H504" s="402">
        <f t="shared" si="639"/>
        <v>0</v>
      </c>
      <c r="I504" s="402">
        <f t="shared" si="639"/>
        <v>0</v>
      </c>
      <c r="J504" s="403">
        <f t="shared" si="639"/>
        <v>0</v>
      </c>
      <c r="K504" s="401">
        <f t="shared" si="639"/>
        <v>0</v>
      </c>
      <c r="L504" s="402">
        <f t="shared" si="639"/>
        <v>0</v>
      </c>
      <c r="M504" s="402">
        <f t="shared" si="639"/>
        <v>0</v>
      </c>
      <c r="N504" s="403">
        <f t="shared" si="639"/>
        <v>0</v>
      </c>
      <c r="O504" s="401">
        <f t="shared" si="639"/>
        <v>0</v>
      </c>
      <c r="P504" s="402">
        <f t="shared" si="639"/>
        <v>0</v>
      </c>
      <c r="Q504" s="402">
        <f t="shared" si="639"/>
        <v>0</v>
      </c>
      <c r="R504" s="403">
        <f t="shared" si="639"/>
        <v>0</v>
      </c>
      <c r="S504" s="401">
        <f t="shared" si="639"/>
        <v>0</v>
      </c>
      <c r="T504" s="402">
        <f t="shared" si="639"/>
        <v>0</v>
      </c>
      <c r="U504" s="402">
        <f t="shared" si="639"/>
        <v>0</v>
      </c>
      <c r="V504" s="403">
        <f t="shared" si="639"/>
        <v>0</v>
      </c>
      <c r="W504" s="401">
        <f t="shared" si="639"/>
        <v>0</v>
      </c>
      <c r="X504" s="402">
        <f t="shared" si="639"/>
        <v>0</v>
      </c>
      <c r="Y504" s="402">
        <f t="shared" si="639"/>
        <v>0</v>
      </c>
      <c r="Z504" s="403">
        <f t="shared" si="639"/>
        <v>0</v>
      </c>
      <c r="AA504" s="401">
        <f t="shared" si="639"/>
        <v>0</v>
      </c>
      <c r="AB504" s="402">
        <f t="shared" si="639"/>
        <v>0</v>
      </c>
      <c r="AC504" s="402">
        <f t="shared" si="639"/>
        <v>0</v>
      </c>
      <c r="AD504" s="403">
        <f t="shared" si="639"/>
        <v>0</v>
      </c>
      <c r="AE504" s="401">
        <f t="shared" si="639"/>
        <v>0</v>
      </c>
      <c r="AF504" s="402">
        <f t="shared" si="639"/>
        <v>0</v>
      </c>
      <c r="AG504" s="402">
        <f t="shared" si="639"/>
        <v>0</v>
      </c>
      <c r="AH504" s="403">
        <f t="shared" si="639"/>
        <v>0</v>
      </c>
      <c r="AI504" s="401">
        <f t="shared" si="639"/>
        <v>0</v>
      </c>
      <c r="AJ504" s="402">
        <f t="shared" si="639"/>
        <v>0</v>
      </c>
      <c r="AK504" s="402">
        <f t="shared" si="639"/>
        <v>0</v>
      </c>
      <c r="AL504" s="403">
        <f t="shared" si="639"/>
        <v>0</v>
      </c>
      <c r="AM504" s="401">
        <f t="shared" si="639"/>
        <v>0</v>
      </c>
      <c r="AN504" s="402">
        <f t="shared" si="639"/>
        <v>0</v>
      </c>
      <c r="AO504" s="402">
        <f t="shared" si="639"/>
        <v>0</v>
      </c>
      <c r="AP504" s="403">
        <f t="shared" si="639"/>
        <v>0</v>
      </c>
      <c r="AQ504" s="401">
        <f t="shared" si="639"/>
        <v>0</v>
      </c>
      <c r="AR504" s="402">
        <f t="shared" si="639"/>
        <v>0</v>
      </c>
      <c r="AS504" s="402">
        <f t="shared" si="639"/>
        <v>0</v>
      </c>
      <c r="AT504" s="403">
        <f t="shared" si="639"/>
        <v>0</v>
      </c>
      <c r="AU504" s="401">
        <f t="shared" si="639"/>
        <v>0</v>
      </c>
      <c r="AV504" s="402">
        <f t="shared" si="639"/>
        <v>0</v>
      </c>
      <c r="AW504" s="402">
        <f t="shared" si="639"/>
        <v>0</v>
      </c>
      <c r="AX504" s="404">
        <f t="shared" si="639"/>
        <v>0</v>
      </c>
      <c r="AY504" s="322">
        <f t="shared" si="639"/>
        <v>0</v>
      </c>
      <c r="AZ504" s="323">
        <f t="shared" si="639"/>
        <v>0</v>
      </c>
      <c r="BA504" s="323">
        <f t="shared" si="639"/>
        <v>0</v>
      </c>
      <c r="BB504" s="324">
        <f t="shared" si="639"/>
        <v>0</v>
      </c>
      <c r="BC504" s="56"/>
      <c r="BD504" s="56"/>
      <c r="BE504" s="56"/>
      <c r="BF504" s="56"/>
    </row>
    <row r="505" spans="2:58" ht="14.1" customHeight="1" outlineLevel="1">
      <c r="B505" s="285" t="s">
        <v>150</v>
      </c>
      <c r="C505" s="223">
        <f t="shared" ref="C505:F505" si="640">IFERROR(C641/C777,0)</f>
        <v>0</v>
      </c>
      <c r="D505" s="109">
        <f t="shared" si="640"/>
        <v>0</v>
      </c>
      <c r="E505" s="109">
        <f t="shared" si="640"/>
        <v>0</v>
      </c>
      <c r="F505" s="224">
        <f t="shared" si="640"/>
        <v>0</v>
      </c>
      <c r="G505" s="223">
        <f t="shared" ref="G505:BB505" si="641">IFERROR(G641/G777,0)</f>
        <v>0</v>
      </c>
      <c r="H505" s="109">
        <f t="shared" si="641"/>
        <v>0</v>
      </c>
      <c r="I505" s="109">
        <f t="shared" si="641"/>
        <v>0</v>
      </c>
      <c r="J505" s="224">
        <f t="shared" si="641"/>
        <v>0</v>
      </c>
      <c r="K505" s="223">
        <f t="shared" si="641"/>
        <v>0</v>
      </c>
      <c r="L505" s="109">
        <f t="shared" si="641"/>
        <v>0</v>
      </c>
      <c r="M505" s="109">
        <f t="shared" si="641"/>
        <v>0</v>
      </c>
      <c r="N505" s="224">
        <f t="shared" si="641"/>
        <v>0</v>
      </c>
      <c r="O505" s="223">
        <f t="shared" si="641"/>
        <v>0</v>
      </c>
      <c r="P505" s="109">
        <f t="shared" si="641"/>
        <v>0</v>
      </c>
      <c r="Q505" s="109">
        <f t="shared" si="641"/>
        <v>0</v>
      </c>
      <c r="R505" s="224">
        <f t="shared" si="641"/>
        <v>0</v>
      </c>
      <c r="S505" s="223">
        <f t="shared" si="641"/>
        <v>0</v>
      </c>
      <c r="T505" s="109">
        <f t="shared" si="641"/>
        <v>0</v>
      </c>
      <c r="U505" s="109">
        <f t="shared" si="641"/>
        <v>0</v>
      </c>
      <c r="V505" s="224">
        <f t="shared" si="641"/>
        <v>0</v>
      </c>
      <c r="W505" s="223">
        <f t="shared" si="641"/>
        <v>0</v>
      </c>
      <c r="X505" s="109">
        <f t="shared" si="641"/>
        <v>0</v>
      </c>
      <c r="Y505" s="109">
        <f t="shared" si="641"/>
        <v>0</v>
      </c>
      <c r="Z505" s="224">
        <f t="shared" si="641"/>
        <v>0</v>
      </c>
      <c r="AA505" s="223">
        <f t="shared" si="641"/>
        <v>0</v>
      </c>
      <c r="AB505" s="109">
        <f t="shared" si="641"/>
        <v>0</v>
      </c>
      <c r="AC505" s="109">
        <f t="shared" si="641"/>
        <v>0</v>
      </c>
      <c r="AD505" s="224">
        <f t="shared" si="641"/>
        <v>0</v>
      </c>
      <c r="AE505" s="223">
        <f t="shared" si="641"/>
        <v>0</v>
      </c>
      <c r="AF505" s="109">
        <f t="shared" si="641"/>
        <v>0</v>
      </c>
      <c r="AG505" s="109">
        <f t="shared" si="641"/>
        <v>0</v>
      </c>
      <c r="AH505" s="224">
        <f t="shared" si="641"/>
        <v>0</v>
      </c>
      <c r="AI505" s="223">
        <f t="shared" si="641"/>
        <v>0</v>
      </c>
      <c r="AJ505" s="109">
        <f t="shared" si="641"/>
        <v>0</v>
      </c>
      <c r="AK505" s="109">
        <f t="shared" si="641"/>
        <v>0</v>
      </c>
      <c r="AL505" s="224">
        <f t="shared" si="641"/>
        <v>0</v>
      </c>
      <c r="AM505" s="223">
        <f t="shared" si="641"/>
        <v>0</v>
      </c>
      <c r="AN505" s="109">
        <f t="shared" si="641"/>
        <v>0</v>
      </c>
      <c r="AO505" s="109">
        <f t="shared" si="641"/>
        <v>0</v>
      </c>
      <c r="AP505" s="224">
        <f t="shared" si="641"/>
        <v>0</v>
      </c>
      <c r="AQ505" s="223">
        <f t="shared" si="641"/>
        <v>0</v>
      </c>
      <c r="AR505" s="109">
        <f t="shared" si="641"/>
        <v>0</v>
      </c>
      <c r="AS505" s="109">
        <f t="shared" si="641"/>
        <v>0</v>
      </c>
      <c r="AT505" s="224">
        <f t="shared" si="641"/>
        <v>0</v>
      </c>
      <c r="AU505" s="223">
        <f t="shared" si="641"/>
        <v>0</v>
      </c>
      <c r="AV505" s="109">
        <f t="shared" si="641"/>
        <v>0</v>
      </c>
      <c r="AW505" s="109">
        <f t="shared" si="641"/>
        <v>0</v>
      </c>
      <c r="AX505" s="231">
        <f t="shared" si="641"/>
        <v>0</v>
      </c>
      <c r="AY505" s="331">
        <f t="shared" si="641"/>
        <v>0</v>
      </c>
      <c r="AZ505" s="332">
        <f t="shared" si="641"/>
        <v>0</v>
      </c>
      <c r="BA505" s="332">
        <f t="shared" si="641"/>
        <v>0</v>
      </c>
      <c r="BB505" s="333">
        <f t="shared" si="641"/>
        <v>0</v>
      </c>
    </row>
    <row r="506" spans="2:58" ht="14.1" customHeight="1" outlineLevel="1">
      <c r="B506" s="285" t="s">
        <v>155</v>
      </c>
      <c r="C506" s="223">
        <f t="shared" ref="C506:F506" si="642">IFERROR(C642/C778,0)</f>
        <v>0</v>
      </c>
      <c r="D506" s="109">
        <f t="shared" si="642"/>
        <v>0</v>
      </c>
      <c r="E506" s="109">
        <f t="shared" si="642"/>
        <v>0</v>
      </c>
      <c r="F506" s="224">
        <f t="shared" si="642"/>
        <v>0</v>
      </c>
      <c r="G506" s="223">
        <f t="shared" ref="G506:BB506" si="643">IFERROR(G642/G778,0)</f>
        <v>0</v>
      </c>
      <c r="H506" s="109">
        <f t="shared" si="643"/>
        <v>0</v>
      </c>
      <c r="I506" s="109">
        <f t="shared" si="643"/>
        <v>0</v>
      </c>
      <c r="J506" s="224">
        <f t="shared" si="643"/>
        <v>0</v>
      </c>
      <c r="K506" s="223">
        <f t="shared" si="643"/>
        <v>0</v>
      </c>
      <c r="L506" s="109">
        <f t="shared" si="643"/>
        <v>0</v>
      </c>
      <c r="M506" s="109">
        <f t="shared" si="643"/>
        <v>0</v>
      </c>
      <c r="N506" s="224">
        <f t="shared" si="643"/>
        <v>0</v>
      </c>
      <c r="O506" s="223">
        <f t="shared" si="643"/>
        <v>0</v>
      </c>
      <c r="P506" s="109">
        <f t="shared" si="643"/>
        <v>0</v>
      </c>
      <c r="Q506" s="109">
        <f t="shared" si="643"/>
        <v>0</v>
      </c>
      <c r="R506" s="224">
        <f t="shared" si="643"/>
        <v>0</v>
      </c>
      <c r="S506" s="223">
        <f t="shared" si="643"/>
        <v>0</v>
      </c>
      <c r="T506" s="109">
        <f t="shared" si="643"/>
        <v>0</v>
      </c>
      <c r="U506" s="109">
        <f t="shared" si="643"/>
        <v>0</v>
      </c>
      <c r="V506" s="224">
        <f t="shared" si="643"/>
        <v>0</v>
      </c>
      <c r="W506" s="223">
        <f t="shared" si="643"/>
        <v>0</v>
      </c>
      <c r="X506" s="109">
        <f t="shared" si="643"/>
        <v>0</v>
      </c>
      <c r="Y506" s="109">
        <f t="shared" si="643"/>
        <v>0</v>
      </c>
      <c r="Z506" s="224">
        <f t="shared" si="643"/>
        <v>0</v>
      </c>
      <c r="AA506" s="223">
        <f t="shared" si="643"/>
        <v>0</v>
      </c>
      <c r="AB506" s="109">
        <f t="shared" si="643"/>
        <v>0</v>
      </c>
      <c r="AC506" s="109">
        <f t="shared" si="643"/>
        <v>0</v>
      </c>
      <c r="AD506" s="224">
        <f t="shared" si="643"/>
        <v>0</v>
      </c>
      <c r="AE506" s="223">
        <f t="shared" si="643"/>
        <v>0</v>
      </c>
      <c r="AF506" s="109">
        <f t="shared" si="643"/>
        <v>0</v>
      </c>
      <c r="AG506" s="109">
        <f t="shared" si="643"/>
        <v>0</v>
      </c>
      <c r="AH506" s="224">
        <f t="shared" si="643"/>
        <v>0</v>
      </c>
      <c r="AI506" s="223">
        <f t="shared" si="643"/>
        <v>0</v>
      </c>
      <c r="AJ506" s="109">
        <f t="shared" si="643"/>
        <v>0</v>
      </c>
      <c r="AK506" s="109">
        <f t="shared" si="643"/>
        <v>0</v>
      </c>
      <c r="AL506" s="224">
        <f t="shared" si="643"/>
        <v>0</v>
      </c>
      <c r="AM506" s="223">
        <f t="shared" si="643"/>
        <v>0</v>
      </c>
      <c r="AN506" s="109">
        <f t="shared" si="643"/>
        <v>0</v>
      </c>
      <c r="AO506" s="109">
        <f t="shared" si="643"/>
        <v>0</v>
      </c>
      <c r="AP506" s="224">
        <f t="shared" si="643"/>
        <v>0</v>
      </c>
      <c r="AQ506" s="223">
        <f t="shared" si="643"/>
        <v>0</v>
      </c>
      <c r="AR506" s="109">
        <f t="shared" si="643"/>
        <v>0</v>
      </c>
      <c r="AS506" s="109">
        <f t="shared" si="643"/>
        <v>0</v>
      </c>
      <c r="AT506" s="224">
        <f t="shared" si="643"/>
        <v>0</v>
      </c>
      <c r="AU506" s="223">
        <f t="shared" si="643"/>
        <v>0</v>
      </c>
      <c r="AV506" s="109">
        <f t="shared" si="643"/>
        <v>0</v>
      </c>
      <c r="AW506" s="109">
        <f t="shared" si="643"/>
        <v>0</v>
      </c>
      <c r="AX506" s="231">
        <f t="shared" si="643"/>
        <v>0</v>
      </c>
      <c r="AY506" s="331">
        <f t="shared" si="643"/>
        <v>0</v>
      </c>
      <c r="AZ506" s="332">
        <f t="shared" si="643"/>
        <v>0</v>
      </c>
      <c r="BA506" s="332">
        <f t="shared" si="643"/>
        <v>0</v>
      </c>
      <c r="BB506" s="333">
        <f t="shared" si="643"/>
        <v>0</v>
      </c>
    </row>
    <row r="507" spans="2:58" ht="14.1" customHeight="1" outlineLevel="1">
      <c r="B507" s="286" t="s">
        <v>188</v>
      </c>
      <c r="C507" s="223">
        <f t="shared" ref="C507:F507" si="644">IFERROR(C643/C779,0)</f>
        <v>0</v>
      </c>
      <c r="D507" s="109">
        <f t="shared" si="644"/>
        <v>0</v>
      </c>
      <c r="E507" s="109">
        <f t="shared" si="644"/>
        <v>0</v>
      </c>
      <c r="F507" s="224">
        <f t="shared" si="644"/>
        <v>0</v>
      </c>
      <c r="G507" s="223">
        <f t="shared" ref="G507:BB507" si="645">IFERROR(G643/G779,0)</f>
        <v>0</v>
      </c>
      <c r="H507" s="109">
        <f t="shared" si="645"/>
        <v>0</v>
      </c>
      <c r="I507" s="109">
        <f t="shared" si="645"/>
        <v>0</v>
      </c>
      <c r="J507" s="224">
        <f t="shared" si="645"/>
        <v>0</v>
      </c>
      <c r="K507" s="223">
        <f t="shared" si="645"/>
        <v>0</v>
      </c>
      <c r="L507" s="109">
        <f t="shared" si="645"/>
        <v>0</v>
      </c>
      <c r="M507" s="109">
        <f t="shared" si="645"/>
        <v>0</v>
      </c>
      <c r="N507" s="224">
        <f t="shared" si="645"/>
        <v>0</v>
      </c>
      <c r="O507" s="223">
        <f t="shared" si="645"/>
        <v>0</v>
      </c>
      <c r="P507" s="109">
        <f t="shared" si="645"/>
        <v>0</v>
      </c>
      <c r="Q507" s="109">
        <f t="shared" si="645"/>
        <v>0</v>
      </c>
      <c r="R507" s="224">
        <f t="shared" si="645"/>
        <v>0</v>
      </c>
      <c r="S507" s="223">
        <f t="shared" si="645"/>
        <v>0</v>
      </c>
      <c r="T507" s="109">
        <f t="shared" si="645"/>
        <v>0</v>
      </c>
      <c r="U507" s="109">
        <f t="shared" si="645"/>
        <v>0</v>
      </c>
      <c r="V507" s="224">
        <f t="shared" si="645"/>
        <v>0</v>
      </c>
      <c r="W507" s="223">
        <f t="shared" si="645"/>
        <v>0</v>
      </c>
      <c r="X507" s="109">
        <f t="shared" si="645"/>
        <v>0</v>
      </c>
      <c r="Y507" s="109">
        <f t="shared" si="645"/>
        <v>0</v>
      </c>
      <c r="Z507" s="224">
        <f t="shared" si="645"/>
        <v>0</v>
      </c>
      <c r="AA507" s="223">
        <f t="shared" si="645"/>
        <v>0</v>
      </c>
      <c r="AB507" s="109">
        <f t="shared" si="645"/>
        <v>0</v>
      </c>
      <c r="AC507" s="109">
        <f t="shared" si="645"/>
        <v>0</v>
      </c>
      <c r="AD507" s="224">
        <f t="shared" si="645"/>
        <v>0</v>
      </c>
      <c r="AE507" s="223">
        <f t="shared" si="645"/>
        <v>0</v>
      </c>
      <c r="AF507" s="109">
        <f t="shared" si="645"/>
        <v>0</v>
      </c>
      <c r="AG507" s="109">
        <f t="shared" si="645"/>
        <v>0</v>
      </c>
      <c r="AH507" s="224">
        <f t="shared" si="645"/>
        <v>0</v>
      </c>
      <c r="AI507" s="223">
        <f t="shared" si="645"/>
        <v>0</v>
      </c>
      <c r="AJ507" s="109">
        <f t="shared" si="645"/>
        <v>0</v>
      </c>
      <c r="AK507" s="109">
        <f t="shared" si="645"/>
        <v>0</v>
      </c>
      <c r="AL507" s="224">
        <f t="shared" si="645"/>
        <v>0</v>
      </c>
      <c r="AM507" s="223">
        <f t="shared" si="645"/>
        <v>0</v>
      </c>
      <c r="AN507" s="109">
        <f t="shared" si="645"/>
        <v>0</v>
      </c>
      <c r="AO507" s="109">
        <f t="shared" si="645"/>
        <v>0</v>
      </c>
      <c r="AP507" s="224">
        <f t="shared" si="645"/>
        <v>0</v>
      </c>
      <c r="AQ507" s="223">
        <f t="shared" si="645"/>
        <v>0</v>
      </c>
      <c r="AR507" s="109">
        <f t="shared" si="645"/>
        <v>0</v>
      </c>
      <c r="AS507" s="109">
        <f t="shared" si="645"/>
        <v>0</v>
      </c>
      <c r="AT507" s="224">
        <f t="shared" si="645"/>
        <v>0</v>
      </c>
      <c r="AU507" s="223">
        <f t="shared" si="645"/>
        <v>0</v>
      </c>
      <c r="AV507" s="109">
        <f t="shared" si="645"/>
        <v>0</v>
      </c>
      <c r="AW507" s="109">
        <f t="shared" si="645"/>
        <v>0</v>
      </c>
      <c r="AX507" s="231">
        <f t="shared" si="645"/>
        <v>0</v>
      </c>
      <c r="AY507" s="331">
        <f t="shared" si="645"/>
        <v>0</v>
      </c>
      <c r="AZ507" s="332">
        <f t="shared" si="645"/>
        <v>0</v>
      </c>
      <c r="BA507" s="332">
        <f t="shared" si="645"/>
        <v>0</v>
      </c>
      <c r="BB507" s="333">
        <f t="shared" si="645"/>
        <v>0</v>
      </c>
      <c r="BC507" s="76"/>
      <c r="BD507" s="76"/>
      <c r="BE507" s="76"/>
      <c r="BF507" s="76"/>
    </row>
    <row r="508" spans="2:58" s="76" customFormat="1" ht="14.1" customHeight="1" outlineLevel="1">
      <c r="B508" s="281" t="s">
        <v>48</v>
      </c>
      <c r="C508" s="397">
        <f t="shared" ref="C508:F508" si="646">IFERROR(C644/C780,0)</f>
        <v>0</v>
      </c>
      <c r="D508" s="398">
        <f t="shared" si="646"/>
        <v>0</v>
      </c>
      <c r="E508" s="398">
        <f t="shared" si="646"/>
        <v>0</v>
      </c>
      <c r="F508" s="399">
        <f t="shared" si="646"/>
        <v>0</v>
      </c>
      <c r="G508" s="397">
        <f t="shared" ref="G508:BB508" si="647">IFERROR(G644/G780,0)</f>
        <v>0</v>
      </c>
      <c r="H508" s="398">
        <f t="shared" si="647"/>
        <v>0</v>
      </c>
      <c r="I508" s="398">
        <f t="shared" si="647"/>
        <v>0</v>
      </c>
      <c r="J508" s="399">
        <f t="shared" si="647"/>
        <v>0</v>
      </c>
      <c r="K508" s="397">
        <f t="shared" si="647"/>
        <v>0</v>
      </c>
      <c r="L508" s="398">
        <f t="shared" si="647"/>
        <v>0</v>
      </c>
      <c r="M508" s="398">
        <f t="shared" si="647"/>
        <v>0</v>
      </c>
      <c r="N508" s="399">
        <f t="shared" si="647"/>
        <v>0</v>
      </c>
      <c r="O508" s="397">
        <f t="shared" si="647"/>
        <v>0</v>
      </c>
      <c r="P508" s="398">
        <f t="shared" si="647"/>
        <v>0</v>
      </c>
      <c r="Q508" s="398">
        <f t="shared" si="647"/>
        <v>0</v>
      </c>
      <c r="R508" s="399">
        <f t="shared" si="647"/>
        <v>0</v>
      </c>
      <c r="S508" s="397">
        <f t="shared" si="647"/>
        <v>0</v>
      </c>
      <c r="T508" s="398">
        <f t="shared" si="647"/>
        <v>0</v>
      </c>
      <c r="U508" s="398">
        <f t="shared" si="647"/>
        <v>0</v>
      </c>
      <c r="V508" s="399">
        <f t="shared" si="647"/>
        <v>0</v>
      </c>
      <c r="W508" s="397">
        <f t="shared" si="647"/>
        <v>0</v>
      </c>
      <c r="X508" s="398">
        <f t="shared" si="647"/>
        <v>0</v>
      </c>
      <c r="Y508" s="398">
        <f t="shared" si="647"/>
        <v>0</v>
      </c>
      <c r="Z508" s="399">
        <f t="shared" si="647"/>
        <v>0</v>
      </c>
      <c r="AA508" s="397">
        <f t="shared" si="647"/>
        <v>0</v>
      </c>
      <c r="AB508" s="398">
        <f t="shared" si="647"/>
        <v>0</v>
      </c>
      <c r="AC508" s="398">
        <f t="shared" si="647"/>
        <v>0</v>
      </c>
      <c r="AD508" s="399">
        <f t="shared" si="647"/>
        <v>0</v>
      </c>
      <c r="AE508" s="397">
        <f t="shared" si="647"/>
        <v>0</v>
      </c>
      <c r="AF508" s="398">
        <f t="shared" si="647"/>
        <v>0</v>
      </c>
      <c r="AG508" s="398">
        <f t="shared" si="647"/>
        <v>0</v>
      </c>
      <c r="AH508" s="399">
        <f t="shared" si="647"/>
        <v>0</v>
      </c>
      <c r="AI508" s="397">
        <f t="shared" si="647"/>
        <v>0</v>
      </c>
      <c r="AJ508" s="398">
        <f t="shared" si="647"/>
        <v>0</v>
      </c>
      <c r="AK508" s="398">
        <f t="shared" si="647"/>
        <v>0</v>
      </c>
      <c r="AL508" s="399">
        <f t="shared" si="647"/>
        <v>0</v>
      </c>
      <c r="AM508" s="397">
        <f t="shared" si="647"/>
        <v>0</v>
      </c>
      <c r="AN508" s="398">
        <f t="shared" si="647"/>
        <v>0</v>
      </c>
      <c r="AO508" s="398">
        <f t="shared" si="647"/>
        <v>0</v>
      </c>
      <c r="AP508" s="399">
        <f t="shared" si="647"/>
        <v>0</v>
      </c>
      <c r="AQ508" s="397">
        <f t="shared" si="647"/>
        <v>0</v>
      </c>
      <c r="AR508" s="398">
        <f t="shared" si="647"/>
        <v>0</v>
      </c>
      <c r="AS508" s="398">
        <f t="shared" si="647"/>
        <v>0</v>
      </c>
      <c r="AT508" s="399">
        <f t="shared" si="647"/>
        <v>0</v>
      </c>
      <c r="AU508" s="397">
        <f t="shared" si="647"/>
        <v>0</v>
      </c>
      <c r="AV508" s="398">
        <f t="shared" si="647"/>
        <v>0</v>
      </c>
      <c r="AW508" s="398">
        <f t="shared" si="647"/>
        <v>0</v>
      </c>
      <c r="AX508" s="400">
        <f t="shared" si="647"/>
        <v>0</v>
      </c>
      <c r="AY508" s="322">
        <f t="shared" si="647"/>
        <v>0</v>
      </c>
      <c r="AZ508" s="323">
        <f t="shared" si="647"/>
        <v>0</v>
      </c>
      <c r="BA508" s="323">
        <f t="shared" si="647"/>
        <v>0</v>
      </c>
      <c r="BB508" s="324">
        <f t="shared" si="647"/>
        <v>0</v>
      </c>
      <c r="BC508" s="56"/>
      <c r="BD508" s="56"/>
      <c r="BE508" s="56"/>
      <c r="BF508" s="56"/>
    </row>
    <row r="509" spans="2:58" ht="14.1" customHeight="1" outlineLevel="1">
      <c r="B509" s="285" t="s">
        <v>168</v>
      </c>
      <c r="C509" s="223">
        <f t="shared" ref="C509:F509" si="648">IFERROR(C645/C781,0)</f>
        <v>0</v>
      </c>
      <c r="D509" s="109">
        <f t="shared" si="648"/>
        <v>0</v>
      </c>
      <c r="E509" s="109">
        <f t="shared" si="648"/>
        <v>0</v>
      </c>
      <c r="F509" s="224">
        <f t="shared" si="648"/>
        <v>0</v>
      </c>
      <c r="G509" s="223">
        <f t="shared" ref="G509:BB509" si="649">IFERROR(G645/G781,0)</f>
        <v>0</v>
      </c>
      <c r="H509" s="109">
        <f t="shared" si="649"/>
        <v>0</v>
      </c>
      <c r="I509" s="109">
        <f t="shared" si="649"/>
        <v>0</v>
      </c>
      <c r="J509" s="224">
        <f t="shared" si="649"/>
        <v>0</v>
      </c>
      <c r="K509" s="223">
        <f t="shared" si="649"/>
        <v>0</v>
      </c>
      <c r="L509" s="109">
        <f t="shared" si="649"/>
        <v>0</v>
      </c>
      <c r="M509" s="109">
        <f t="shared" si="649"/>
        <v>0</v>
      </c>
      <c r="N509" s="224">
        <f t="shared" si="649"/>
        <v>0</v>
      </c>
      <c r="O509" s="223">
        <f t="shared" si="649"/>
        <v>0</v>
      </c>
      <c r="P509" s="109">
        <f t="shared" si="649"/>
        <v>0</v>
      </c>
      <c r="Q509" s="109">
        <f t="shared" si="649"/>
        <v>0</v>
      </c>
      <c r="R509" s="224">
        <f t="shared" si="649"/>
        <v>0</v>
      </c>
      <c r="S509" s="223">
        <f t="shared" si="649"/>
        <v>0</v>
      </c>
      <c r="T509" s="109">
        <f t="shared" si="649"/>
        <v>0</v>
      </c>
      <c r="U509" s="109">
        <f t="shared" si="649"/>
        <v>0</v>
      </c>
      <c r="V509" s="224">
        <f t="shared" si="649"/>
        <v>0</v>
      </c>
      <c r="W509" s="223">
        <f t="shared" si="649"/>
        <v>0</v>
      </c>
      <c r="X509" s="109">
        <f t="shared" si="649"/>
        <v>0</v>
      </c>
      <c r="Y509" s="109">
        <f t="shared" si="649"/>
        <v>0</v>
      </c>
      <c r="Z509" s="224">
        <f t="shared" si="649"/>
        <v>0</v>
      </c>
      <c r="AA509" s="223">
        <f t="shared" si="649"/>
        <v>0</v>
      </c>
      <c r="AB509" s="109">
        <f t="shared" si="649"/>
        <v>0</v>
      </c>
      <c r="AC509" s="109">
        <f t="shared" si="649"/>
        <v>0</v>
      </c>
      <c r="AD509" s="224">
        <f t="shared" si="649"/>
        <v>0</v>
      </c>
      <c r="AE509" s="223">
        <f t="shared" si="649"/>
        <v>0</v>
      </c>
      <c r="AF509" s="109">
        <f t="shared" si="649"/>
        <v>0</v>
      </c>
      <c r="AG509" s="109">
        <f t="shared" si="649"/>
        <v>0</v>
      </c>
      <c r="AH509" s="224">
        <f t="shared" si="649"/>
        <v>0</v>
      </c>
      <c r="AI509" s="223">
        <f t="shared" si="649"/>
        <v>0</v>
      </c>
      <c r="AJ509" s="109">
        <f t="shared" si="649"/>
        <v>0</v>
      </c>
      <c r="AK509" s="109">
        <f t="shared" si="649"/>
        <v>0</v>
      </c>
      <c r="AL509" s="224">
        <f t="shared" si="649"/>
        <v>0</v>
      </c>
      <c r="AM509" s="223">
        <f t="shared" si="649"/>
        <v>0</v>
      </c>
      <c r="AN509" s="109">
        <f t="shared" si="649"/>
        <v>0</v>
      </c>
      <c r="AO509" s="109">
        <f t="shared" si="649"/>
        <v>0</v>
      </c>
      <c r="AP509" s="224">
        <f t="shared" si="649"/>
        <v>0</v>
      </c>
      <c r="AQ509" s="223">
        <f t="shared" si="649"/>
        <v>0</v>
      </c>
      <c r="AR509" s="109">
        <f t="shared" si="649"/>
        <v>0</v>
      </c>
      <c r="AS509" s="109">
        <f t="shared" si="649"/>
        <v>0</v>
      </c>
      <c r="AT509" s="224">
        <f t="shared" si="649"/>
        <v>0</v>
      </c>
      <c r="AU509" s="223">
        <f t="shared" si="649"/>
        <v>0</v>
      </c>
      <c r="AV509" s="109">
        <f t="shared" si="649"/>
        <v>0</v>
      </c>
      <c r="AW509" s="109">
        <f t="shared" si="649"/>
        <v>0</v>
      </c>
      <c r="AX509" s="231">
        <f t="shared" si="649"/>
        <v>0</v>
      </c>
      <c r="AY509" s="331">
        <f t="shared" si="649"/>
        <v>0</v>
      </c>
      <c r="AZ509" s="332">
        <f t="shared" si="649"/>
        <v>0</v>
      </c>
      <c r="BA509" s="332">
        <f t="shared" si="649"/>
        <v>0</v>
      </c>
      <c r="BB509" s="333">
        <f t="shared" si="649"/>
        <v>0</v>
      </c>
    </row>
    <row r="510" spans="2:58" ht="14.1" customHeight="1" outlineLevel="1">
      <c r="B510" s="285" t="s">
        <v>151</v>
      </c>
      <c r="C510" s="223">
        <f t="shared" ref="C510:F510" si="650">IFERROR(C646/C782,0)</f>
        <v>0</v>
      </c>
      <c r="D510" s="109">
        <f t="shared" si="650"/>
        <v>0</v>
      </c>
      <c r="E510" s="109">
        <f t="shared" si="650"/>
        <v>0</v>
      </c>
      <c r="F510" s="224">
        <f t="shared" si="650"/>
        <v>0</v>
      </c>
      <c r="G510" s="223">
        <f t="shared" ref="G510:BB510" si="651">IFERROR(G646/G782,0)</f>
        <v>0</v>
      </c>
      <c r="H510" s="109">
        <f t="shared" si="651"/>
        <v>0</v>
      </c>
      <c r="I510" s="109">
        <f t="shared" si="651"/>
        <v>0</v>
      </c>
      <c r="J510" s="224">
        <f t="shared" si="651"/>
        <v>0</v>
      </c>
      <c r="K510" s="223">
        <f t="shared" si="651"/>
        <v>0</v>
      </c>
      <c r="L510" s="109">
        <f t="shared" si="651"/>
        <v>0</v>
      </c>
      <c r="M510" s="109">
        <f t="shared" si="651"/>
        <v>0</v>
      </c>
      <c r="N510" s="224">
        <f t="shared" si="651"/>
        <v>0</v>
      </c>
      <c r="O510" s="223">
        <f t="shared" si="651"/>
        <v>0</v>
      </c>
      <c r="P510" s="109">
        <f t="shared" si="651"/>
        <v>0</v>
      </c>
      <c r="Q510" s="109">
        <f t="shared" si="651"/>
        <v>0</v>
      </c>
      <c r="R510" s="224">
        <f t="shared" si="651"/>
        <v>0</v>
      </c>
      <c r="S510" s="223">
        <f t="shared" si="651"/>
        <v>0</v>
      </c>
      <c r="T510" s="109">
        <f t="shared" si="651"/>
        <v>0</v>
      </c>
      <c r="U510" s="109">
        <f t="shared" si="651"/>
        <v>0</v>
      </c>
      <c r="V510" s="224">
        <f t="shared" si="651"/>
        <v>0</v>
      </c>
      <c r="W510" s="223">
        <f t="shared" si="651"/>
        <v>0</v>
      </c>
      <c r="X510" s="109">
        <f t="shared" si="651"/>
        <v>0</v>
      </c>
      <c r="Y510" s="109">
        <f t="shared" si="651"/>
        <v>0</v>
      </c>
      <c r="Z510" s="224">
        <f t="shared" si="651"/>
        <v>0</v>
      </c>
      <c r="AA510" s="223">
        <f t="shared" si="651"/>
        <v>0</v>
      </c>
      <c r="AB510" s="109">
        <f t="shared" si="651"/>
        <v>0</v>
      </c>
      <c r="AC510" s="109">
        <f t="shared" si="651"/>
        <v>0</v>
      </c>
      <c r="AD510" s="224">
        <f t="shared" si="651"/>
        <v>0</v>
      </c>
      <c r="AE510" s="223">
        <f t="shared" si="651"/>
        <v>0</v>
      </c>
      <c r="AF510" s="109">
        <f t="shared" si="651"/>
        <v>0</v>
      </c>
      <c r="AG510" s="109">
        <f t="shared" si="651"/>
        <v>0</v>
      </c>
      <c r="AH510" s="224">
        <f t="shared" si="651"/>
        <v>0</v>
      </c>
      <c r="AI510" s="223">
        <f t="shared" si="651"/>
        <v>0</v>
      </c>
      <c r="AJ510" s="109">
        <f t="shared" si="651"/>
        <v>0</v>
      </c>
      <c r="AK510" s="109">
        <f t="shared" si="651"/>
        <v>0</v>
      </c>
      <c r="AL510" s="224">
        <f t="shared" si="651"/>
        <v>0</v>
      </c>
      <c r="AM510" s="223">
        <f t="shared" si="651"/>
        <v>0</v>
      </c>
      <c r="AN510" s="109">
        <f t="shared" si="651"/>
        <v>0</v>
      </c>
      <c r="AO510" s="109">
        <f t="shared" si="651"/>
        <v>0</v>
      </c>
      <c r="AP510" s="224">
        <f t="shared" si="651"/>
        <v>0</v>
      </c>
      <c r="AQ510" s="223">
        <f t="shared" si="651"/>
        <v>0</v>
      </c>
      <c r="AR510" s="109">
        <f t="shared" si="651"/>
        <v>0</v>
      </c>
      <c r="AS510" s="109">
        <f t="shared" si="651"/>
        <v>0</v>
      </c>
      <c r="AT510" s="224">
        <f t="shared" si="651"/>
        <v>0</v>
      </c>
      <c r="AU510" s="223">
        <f t="shared" si="651"/>
        <v>0</v>
      </c>
      <c r="AV510" s="109">
        <f t="shared" si="651"/>
        <v>0</v>
      </c>
      <c r="AW510" s="109">
        <f t="shared" si="651"/>
        <v>0</v>
      </c>
      <c r="AX510" s="231">
        <f t="shared" si="651"/>
        <v>0</v>
      </c>
      <c r="AY510" s="331">
        <f t="shared" si="651"/>
        <v>0</v>
      </c>
      <c r="AZ510" s="332">
        <f t="shared" si="651"/>
        <v>0</v>
      </c>
      <c r="BA510" s="332">
        <f t="shared" si="651"/>
        <v>0</v>
      </c>
      <c r="BB510" s="333">
        <f t="shared" si="651"/>
        <v>0</v>
      </c>
      <c r="BC510" s="76"/>
      <c r="BD510" s="76"/>
      <c r="BE510" s="76"/>
      <c r="BF510" s="76"/>
    </row>
    <row r="511" spans="2:58" s="76" customFormat="1" ht="14.1" customHeight="1" outlineLevel="1">
      <c r="B511" s="281" t="s">
        <v>47</v>
      </c>
      <c r="C511" s="397">
        <f t="shared" ref="C511:F511" si="652">IFERROR(C647/C783,0)</f>
        <v>0</v>
      </c>
      <c r="D511" s="398">
        <f t="shared" si="652"/>
        <v>0</v>
      </c>
      <c r="E511" s="398">
        <f t="shared" si="652"/>
        <v>0</v>
      </c>
      <c r="F511" s="399">
        <f t="shared" si="652"/>
        <v>0</v>
      </c>
      <c r="G511" s="397">
        <f t="shared" ref="G511:BB511" si="653">IFERROR(G647/G783,0)</f>
        <v>0</v>
      </c>
      <c r="H511" s="398">
        <f t="shared" si="653"/>
        <v>0</v>
      </c>
      <c r="I511" s="398">
        <f t="shared" si="653"/>
        <v>0</v>
      </c>
      <c r="J511" s="399">
        <f t="shared" si="653"/>
        <v>0</v>
      </c>
      <c r="K511" s="397">
        <f t="shared" si="653"/>
        <v>0</v>
      </c>
      <c r="L511" s="398">
        <f t="shared" si="653"/>
        <v>0</v>
      </c>
      <c r="M511" s="398">
        <f t="shared" si="653"/>
        <v>0</v>
      </c>
      <c r="N511" s="399">
        <f t="shared" si="653"/>
        <v>0</v>
      </c>
      <c r="O511" s="397">
        <f t="shared" si="653"/>
        <v>0</v>
      </c>
      <c r="P511" s="398">
        <f t="shared" si="653"/>
        <v>0</v>
      </c>
      <c r="Q511" s="398">
        <f t="shared" si="653"/>
        <v>0</v>
      </c>
      <c r="R511" s="399">
        <f t="shared" si="653"/>
        <v>0</v>
      </c>
      <c r="S511" s="397">
        <f t="shared" si="653"/>
        <v>0</v>
      </c>
      <c r="T511" s="398">
        <f t="shared" si="653"/>
        <v>0</v>
      </c>
      <c r="U511" s="398">
        <f t="shared" si="653"/>
        <v>0</v>
      </c>
      <c r="V511" s="399">
        <f t="shared" si="653"/>
        <v>0</v>
      </c>
      <c r="W511" s="397">
        <f t="shared" si="653"/>
        <v>0</v>
      </c>
      <c r="X511" s="398">
        <f t="shared" si="653"/>
        <v>0</v>
      </c>
      <c r="Y511" s="398">
        <f t="shared" si="653"/>
        <v>0</v>
      </c>
      <c r="Z511" s="399">
        <f t="shared" si="653"/>
        <v>0</v>
      </c>
      <c r="AA511" s="397">
        <f t="shared" si="653"/>
        <v>0</v>
      </c>
      <c r="AB511" s="398">
        <f t="shared" si="653"/>
        <v>0</v>
      </c>
      <c r="AC511" s="398">
        <f t="shared" si="653"/>
        <v>0</v>
      </c>
      <c r="AD511" s="399">
        <f t="shared" si="653"/>
        <v>0</v>
      </c>
      <c r="AE511" s="397">
        <f t="shared" si="653"/>
        <v>0</v>
      </c>
      <c r="AF511" s="398">
        <f t="shared" si="653"/>
        <v>0</v>
      </c>
      <c r="AG511" s="398">
        <f t="shared" si="653"/>
        <v>0</v>
      </c>
      <c r="AH511" s="399">
        <f t="shared" si="653"/>
        <v>0</v>
      </c>
      <c r="AI511" s="397">
        <f t="shared" si="653"/>
        <v>0</v>
      </c>
      <c r="AJ511" s="398">
        <f t="shared" si="653"/>
        <v>0</v>
      </c>
      <c r="AK511" s="398">
        <f t="shared" si="653"/>
        <v>0</v>
      </c>
      <c r="AL511" s="399">
        <f t="shared" si="653"/>
        <v>0</v>
      </c>
      <c r="AM511" s="397">
        <f t="shared" si="653"/>
        <v>0</v>
      </c>
      <c r="AN511" s="398">
        <f t="shared" si="653"/>
        <v>0</v>
      </c>
      <c r="AO511" s="398">
        <f t="shared" si="653"/>
        <v>0</v>
      </c>
      <c r="AP511" s="399">
        <f t="shared" si="653"/>
        <v>0</v>
      </c>
      <c r="AQ511" s="397">
        <f t="shared" si="653"/>
        <v>0</v>
      </c>
      <c r="AR511" s="398">
        <f t="shared" si="653"/>
        <v>0</v>
      </c>
      <c r="AS511" s="398">
        <f t="shared" si="653"/>
        <v>0</v>
      </c>
      <c r="AT511" s="399">
        <f t="shared" si="653"/>
        <v>0</v>
      </c>
      <c r="AU511" s="397">
        <f t="shared" si="653"/>
        <v>0</v>
      </c>
      <c r="AV511" s="398">
        <f t="shared" si="653"/>
        <v>0</v>
      </c>
      <c r="AW511" s="398">
        <f t="shared" si="653"/>
        <v>0</v>
      </c>
      <c r="AX511" s="400">
        <f t="shared" si="653"/>
        <v>0</v>
      </c>
      <c r="AY511" s="322">
        <f t="shared" si="653"/>
        <v>0</v>
      </c>
      <c r="AZ511" s="323">
        <f t="shared" si="653"/>
        <v>0</v>
      </c>
      <c r="BA511" s="323">
        <f t="shared" si="653"/>
        <v>0</v>
      </c>
      <c r="BB511" s="324">
        <f t="shared" si="653"/>
        <v>0</v>
      </c>
      <c r="BC511" s="56"/>
      <c r="BD511" s="56"/>
      <c r="BE511" s="56"/>
      <c r="BF511" s="56"/>
    </row>
    <row r="512" spans="2:58" ht="14.1" customHeight="1" outlineLevel="1">
      <c r="B512" s="285" t="s">
        <v>140</v>
      </c>
      <c r="C512" s="223">
        <f t="shared" ref="C512:F512" si="654">IFERROR(C648/C784,0)</f>
        <v>0</v>
      </c>
      <c r="D512" s="109">
        <f t="shared" si="654"/>
        <v>0</v>
      </c>
      <c r="E512" s="109">
        <f t="shared" si="654"/>
        <v>0</v>
      </c>
      <c r="F512" s="224">
        <f t="shared" si="654"/>
        <v>0</v>
      </c>
      <c r="G512" s="223">
        <f t="shared" ref="G512:BB512" si="655">IFERROR(G648/G784,0)</f>
        <v>0</v>
      </c>
      <c r="H512" s="109">
        <f t="shared" si="655"/>
        <v>0</v>
      </c>
      <c r="I512" s="109">
        <f t="shared" si="655"/>
        <v>0</v>
      </c>
      <c r="J512" s="224">
        <f t="shared" si="655"/>
        <v>0</v>
      </c>
      <c r="K512" s="223">
        <f t="shared" si="655"/>
        <v>0</v>
      </c>
      <c r="L512" s="109">
        <f t="shared" si="655"/>
        <v>0</v>
      </c>
      <c r="M512" s="109">
        <f t="shared" si="655"/>
        <v>0</v>
      </c>
      <c r="N512" s="224">
        <f t="shared" si="655"/>
        <v>0</v>
      </c>
      <c r="O512" s="223">
        <f t="shared" si="655"/>
        <v>0</v>
      </c>
      <c r="P512" s="109">
        <f t="shared" si="655"/>
        <v>0</v>
      </c>
      <c r="Q512" s="109">
        <f t="shared" si="655"/>
        <v>0</v>
      </c>
      <c r="R512" s="224">
        <f t="shared" si="655"/>
        <v>0</v>
      </c>
      <c r="S512" s="223">
        <f t="shared" si="655"/>
        <v>0</v>
      </c>
      <c r="T512" s="109">
        <f t="shared" si="655"/>
        <v>0</v>
      </c>
      <c r="U512" s="109">
        <f t="shared" si="655"/>
        <v>0</v>
      </c>
      <c r="V512" s="224">
        <f t="shared" si="655"/>
        <v>0</v>
      </c>
      <c r="W512" s="223">
        <f t="shared" si="655"/>
        <v>0</v>
      </c>
      <c r="X512" s="109">
        <f t="shared" si="655"/>
        <v>0</v>
      </c>
      <c r="Y512" s="109">
        <f t="shared" si="655"/>
        <v>0</v>
      </c>
      <c r="Z512" s="224">
        <f t="shared" si="655"/>
        <v>0</v>
      </c>
      <c r="AA512" s="223">
        <f t="shared" si="655"/>
        <v>0</v>
      </c>
      <c r="AB512" s="109">
        <f t="shared" si="655"/>
        <v>0</v>
      </c>
      <c r="AC512" s="109">
        <f t="shared" si="655"/>
        <v>0</v>
      </c>
      <c r="AD512" s="224">
        <f t="shared" si="655"/>
        <v>0</v>
      </c>
      <c r="AE512" s="223">
        <f t="shared" si="655"/>
        <v>0</v>
      </c>
      <c r="AF512" s="109">
        <f t="shared" si="655"/>
        <v>0</v>
      </c>
      <c r="AG512" s="109">
        <f t="shared" si="655"/>
        <v>0</v>
      </c>
      <c r="AH512" s="224">
        <f t="shared" si="655"/>
        <v>0</v>
      </c>
      <c r="AI512" s="223">
        <f t="shared" si="655"/>
        <v>0</v>
      </c>
      <c r="AJ512" s="109">
        <f t="shared" si="655"/>
        <v>0</v>
      </c>
      <c r="AK512" s="109">
        <f t="shared" si="655"/>
        <v>0</v>
      </c>
      <c r="AL512" s="224">
        <f t="shared" si="655"/>
        <v>0</v>
      </c>
      <c r="AM512" s="223">
        <f t="shared" si="655"/>
        <v>0</v>
      </c>
      <c r="AN512" s="109">
        <f t="shared" si="655"/>
        <v>0</v>
      </c>
      <c r="AO512" s="109">
        <f t="shared" si="655"/>
        <v>0</v>
      </c>
      <c r="AP512" s="224">
        <f t="shared" si="655"/>
        <v>0</v>
      </c>
      <c r="AQ512" s="223">
        <f t="shared" si="655"/>
        <v>0</v>
      </c>
      <c r="AR512" s="109">
        <f t="shared" si="655"/>
        <v>0</v>
      </c>
      <c r="AS512" s="109">
        <f t="shared" si="655"/>
        <v>0</v>
      </c>
      <c r="AT512" s="224">
        <f t="shared" si="655"/>
        <v>0</v>
      </c>
      <c r="AU512" s="223">
        <f t="shared" si="655"/>
        <v>0</v>
      </c>
      <c r="AV512" s="109">
        <f t="shared" si="655"/>
        <v>0</v>
      </c>
      <c r="AW512" s="109">
        <f t="shared" si="655"/>
        <v>0</v>
      </c>
      <c r="AX512" s="231">
        <f t="shared" si="655"/>
        <v>0</v>
      </c>
      <c r="AY512" s="331">
        <f t="shared" si="655"/>
        <v>0</v>
      </c>
      <c r="AZ512" s="332">
        <f t="shared" si="655"/>
        <v>0</v>
      </c>
      <c r="BA512" s="332">
        <f t="shared" si="655"/>
        <v>0</v>
      </c>
      <c r="BB512" s="333">
        <f t="shared" si="655"/>
        <v>0</v>
      </c>
    </row>
    <row r="513" spans="2:58" ht="14.1" customHeight="1" outlineLevel="1">
      <c r="B513" s="285" t="s">
        <v>163</v>
      </c>
      <c r="C513" s="223">
        <f t="shared" ref="C513:F513" si="656">IFERROR(C649/C785,0)</f>
        <v>0</v>
      </c>
      <c r="D513" s="109">
        <f t="shared" si="656"/>
        <v>0</v>
      </c>
      <c r="E513" s="109">
        <f t="shared" si="656"/>
        <v>0</v>
      </c>
      <c r="F513" s="224">
        <f t="shared" si="656"/>
        <v>0</v>
      </c>
      <c r="G513" s="223">
        <f t="shared" ref="G513:BB513" si="657">IFERROR(G649/G785,0)</f>
        <v>0</v>
      </c>
      <c r="H513" s="109">
        <f t="shared" si="657"/>
        <v>0</v>
      </c>
      <c r="I513" s="109">
        <f t="shared" si="657"/>
        <v>0</v>
      </c>
      <c r="J513" s="224">
        <f t="shared" si="657"/>
        <v>0</v>
      </c>
      <c r="K513" s="223">
        <f t="shared" si="657"/>
        <v>0</v>
      </c>
      <c r="L513" s="109">
        <f t="shared" si="657"/>
        <v>0</v>
      </c>
      <c r="M513" s="109">
        <f t="shared" si="657"/>
        <v>0</v>
      </c>
      <c r="N513" s="224">
        <f t="shared" si="657"/>
        <v>0</v>
      </c>
      <c r="O513" s="223">
        <f t="shared" si="657"/>
        <v>0</v>
      </c>
      <c r="P513" s="109">
        <f t="shared" si="657"/>
        <v>0</v>
      </c>
      <c r="Q513" s="109">
        <f t="shared" si="657"/>
        <v>0</v>
      </c>
      <c r="R513" s="224">
        <f t="shared" si="657"/>
        <v>0</v>
      </c>
      <c r="S513" s="223">
        <f t="shared" si="657"/>
        <v>0</v>
      </c>
      <c r="T513" s="109">
        <f t="shared" si="657"/>
        <v>0</v>
      </c>
      <c r="U513" s="109">
        <f t="shared" si="657"/>
        <v>0</v>
      </c>
      <c r="V513" s="224">
        <f t="shared" si="657"/>
        <v>0</v>
      </c>
      <c r="W513" s="223">
        <f t="shared" si="657"/>
        <v>0</v>
      </c>
      <c r="X513" s="109">
        <f t="shared" si="657"/>
        <v>0</v>
      </c>
      <c r="Y513" s="109">
        <f t="shared" si="657"/>
        <v>0</v>
      </c>
      <c r="Z513" s="224">
        <f t="shared" si="657"/>
        <v>0</v>
      </c>
      <c r="AA513" s="223">
        <f t="shared" si="657"/>
        <v>0</v>
      </c>
      <c r="AB513" s="109">
        <f t="shared" si="657"/>
        <v>0</v>
      </c>
      <c r="AC513" s="109">
        <f t="shared" si="657"/>
        <v>0</v>
      </c>
      <c r="AD513" s="224">
        <f t="shared" si="657"/>
        <v>0</v>
      </c>
      <c r="AE513" s="223">
        <f t="shared" si="657"/>
        <v>0</v>
      </c>
      <c r="AF513" s="109">
        <f t="shared" si="657"/>
        <v>0</v>
      </c>
      <c r="AG513" s="109">
        <f t="shared" si="657"/>
        <v>0</v>
      </c>
      <c r="AH513" s="224">
        <f t="shared" si="657"/>
        <v>0</v>
      </c>
      <c r="AI513" s="223">
        <f t="shared" si="657"/>
        <v>0</v>
      </c>
      <c r="AJ513" s="109">
        <f t="shared" si="657"/>
        <v>0</v>
      </c>
      <c r="AK513" s="109">
        <f t="shared" si="657"/>
        <v>0</v>
      </c>
      <c r="AL513" s="224">
        <f t="shared" si="657"/>
        <v>0</v>
      </c>
      <c r="AM513" s="223">
        <f t="shared" si="657"/>
        <v>0</v>
      </c>
      <c r="AN513" s="109">
        <f t="shared" si="657"/>
        <v>0</v>
      </c>
      <c r="AO513" s="109">
        <f t="shared" si="657"/>
        <v>0</v>
      </c>
      <c r="AP513" s="224">
        <f t="shared" si="657"/>
        <v>0</v>
      </c>
      <c r="AQ513" s="223">
        <f t="shared" si="657"/>
        <v>0</v>
      </c>
      <c r="AR513" s="109">
        <f t="shared" si="657"/>
        <v>0</v>
      </c>
      <c r="AS513" s="109">
        <f t="shared" si="657"/>
        <v>0</v>
      </c>
      <c r="AT513" s="224">
        <f t="shared" si="657"/>
        <v>0</v>
      </c>
      <c r="AU513" s="223">
        <f t="shared" si="657"/>
        <v>0</v>
      </c>
      <c r="AV513" s="109">
        <f t="shared" si="657"/>
        <v>0</v>
      </c>
      <c r="AW513" s="109">
        <f t="shared" si="657"/>
        <v>0</v>
      </c>
      <c r="AX513" s="231">
        <f t="shared" si="657"/>
        <v>0</v>
      </c>
      <c r="AY513" s="331">
        <f t="shared" si="657"/>
        <v>0</v>
      </c>
      <c r="AZ513" s="332">
        <f t="shared" si="657"/>
        <v>0</v>
      </c>
      <c r="BA513" s="332">
        <f t="shared" si="657"/>
        <v>0</v>
      </c>
      <c r="BB513" s="333">
        <f t="shared" si="657"/>
        <v>0</v>
      </c>
      <c r="BC513" s="76"/>
      <c r="BD513" s="76"/>
      <c r="BE513" s="76"/>
      <c r="BF513" s="76"/>
    </row>
    <row r="514" spans="2:58" s="76" customFormat="1" ht="14.1" customHeight="1" outlineLevel="1">
      <c r="B514" s="281" t="s">
        <v>46</v>
      </c>
      <c r="C514" s="397">
        <f t="shared" ref="C514:F514" si="658">IFERROR(C650/C786,0)</f>
        <v>0</v>
      </c>
      <c r="D514" s="398">
        <f t="shared" si="658"/>
        <v>0</v>
      </c>
      <c r="E514" s="398">
        <f t="shared" si="658"/>
        <v>0</v>
      </c>
      <c r="F514" s="399">
        <f t="shared" si="658"/>
        <v>0</v>
      </c>
      <c r="G514" s="397">
        <f t="shared" ref="G514:BB514" si="659">IFERROR(G650/G786,0)</f>
        <v>0</v>
      </c>
      <c r="H514" s="398">
        <f t="shared" si="659"/>
        <v>0</v>
      </c>
      <c r="I514" s="398">
        <f t="shared" si="659"/>
        <v>0</v>
      </c>
      <c r="J514" s="399">
        <f t="shared" si="659"/>
        <v>0</v>
      </c>
      <c r="K514" s="397">
        <f t="shared" si="659"/>
        <v>0</v>
      </c>
      <c r="L514" s="398">
        <f t="shared" si="659"/>
        <v>0</v>
      </c>
      <c r="M514" s="398">
        <f t="shared" si="659"/>
        <v>0</v>
      </c>
      <c r="N514" s="399">
        <f t="shared" si="659"/>
        <v>0</v>
      </c>
      <c r="O514" s="397">
        <f t="shared" si="659"/>
        <v>0</v>
      </c>
      <c r="P514" s="398">
        <f t="shared" si="659"/>
        <v>0</v>
      </c>
      <c r="Q514" s="398">
        <f t="shared" si="659"/>
        <v>0</v>
      </c>
      <c r="R514" s="399">
        <f t="shared" si="659"/>
        <v>0</v>
      </c>
      <c r="S514" s="397">
        <f t="shared" si="659"/>
        <v>0</v>
      </c>
      <c r="T514" s="398">
        <f t="shared" si="659"/>
        <v>0</v>
      </c>
      <c r="U514" s="398">
        <f t="shared" si="659"/>
        <v>0</v>
      </c>
      <c r="V514" s="399">
        <f t="shared" si="659"/>
        <v>0</v>
      </c>
      <c r="W514" s="397">
        <f t="shared" si="659"/>
        <v>0</v>
      </c>
      <c r="X514" s="398">
        <f t="shared" si="659"/>
        <v>0</v>
      </c>
      <c r="Y514" s="398">
        <f t="shared" si="659"/>
        <v>0</v>
      </c>
      <c r="Z514" s="399">
        <f t="shared" si="659"/>
        <v>0</v>
      </c>
      <c r="AA514" s="397">
        <f t="shared" si="659"/>
        <v>0</v>
      </c>
      <c r="AB514" s="398">
        <f t="shared" si="659"/>
        <v>0</v>
      </c>
      <c r="AC514" s="398">
        <f t="shared" si="659"/>
        <v>0</v>
      </c>
      <c r="AD514" s="399">
        <f t="shared" si="659"/>
        <v>0</v>
      </c>
      <c r="AE514" s="397">
        <f t="shared" si="659"/>
        <v>0</v>
      </c>
      <c r="AF514" s="398">
        <f t="shared" si="659"/>
        <v>0</v>
      </c>
      <c r="AG514" s="398">
        <f t="shared" si="659"/>
        <v>0</v>
      </c>
      <c r="AH514" s="399">
        <f t="shared" si="659"/>
        <v>0</v>
      </c>
      <c r="AI514" s="397">
        <f t="shared" si="659"/>
        <v>0</v>
      </c>
      <c r="AJ514" s="398">
        <f t="shared" si="659"/>
        <v>0</v>
      </c>
      <c r="AK514" s="398">
        <f t="shared" si="659"/>
        <v>0</v>
      </c>
      <c r="AL514" s="399">
        <f t="shared" si="659"/>
        <v>0</v>
      </c>
      <c r="AM514" s="397">
        <f t="shared" si="659"/>
        <v>0</v>
      </c>
      <c r="AN514" s="398">
        <f t="shared" si="659"/>
        <v>0</v>
      </c>
      <c r="AO514" s="398">
        <f t="shared" si="659"/>
        <v>0</v>
      </c>
      <c r="AP514" s="399">
        <f t="shared" si="659"/>
        <v>0</v>
      </c>
      <c r="AQ514" s="397">
        <f t="shared" si="659"/>
        <v>0</v>
      </c>
      <c r="AR514" s="398">
        <f t="shared" si="659"/>
        <v>0</v>
      </c>
      <c r="AS514" s="398">
        <f t="shared" si="659"/>
        <v>0</v>
      </c>
      <c r="AT514" s="399">
        <f t="shared" si="659"/>
        <v>0</v>
      </c>
      <c r="AU514" s="397">
        <f t="shared" si="659"/>
        <v>0</v>
      </c>
      <c r="AV514" s="398">
        <f t="shared" si="659"/>
        <v>0</v>
      </c>
      <c r="AW514" s="398">
        <f t="shared" si="659"/>
        <v>0</v>
      </c>
      <c r="AX514" s="400">
        <f t="shared" si="659"/>
        <v>0</v>
      </c>
      <c r="AY514" s="322">
        <f t="shared" si="659"/>
        <v>0</v>
      </c>
      <c r="AZ514" s="323">
        <f t="shared" si="659"/>
        <v>0</v>
      </c>
      <c r="BA514" s="323">
        <f t="shared" si="659"/>
        <v>0</v>
      </c>
      <c r="BB514" s="324">
        <f t="shared" si="659"/>
        <v>0</v>
      </c>
      <c r="BC514" s="56"/>
      <c r="BD514" s="56"/>
      <c r="BE514" s="56"/>
      <c r="BF514" s="56"/>
    </row>
    <row r="515" spans="2:58" ht="14.1" customHeight="1" outlineLevel="1">
      <c r="B515" s="285" t="s">
        <v>164</v>
      </c>
      <c r="C515" s="223">
        <f t="shared" ref="C515:F515" si="660">IFERROR(C651/C787,0)</f>
        <v>0</v>
      </c>
      <c r="D515" s="109">
        <f t="shared" si="660"/>
        <v>0</v>
      </c>
      <c r="E515" s="109">
        <f t="shared" si="660"/>
        <v>0</v>
      </c>
      <c r="F515" s="224">
        <f t="shared" si="660"/>
        <v>0</v>
      </c>
      <c r="G515" s="223">
        <f t="shared" ref="G515:BB515" si="661">IFERROR(G651/G787,0)</f>
        <v>0</v>
      </c>
      <c r="H515" s="109">
        <f t="shared" si="661"/>
        <v>0</v>
      </c>
      <c r="I515" s="109">
        <f t="shared" si="661"/>
        <v>0</v>
      </c>
      <c r="J515" s="224">
        <f t="shared" si="661"/>
        <v>0</v>
      </c>
      <c r="K515" s="223">
        <f t="shared" si="661"/>
        <v>0</v>
      </c>
      <c r="L515" s="109">
        <f t="shared" si="661"/>
        <v>0</v>
      </c>
      <c r="M515" s="109">
        <f t="shared" si="661"/>
        <v>0</v>
      </c>
      <c r="N515" s="224">
        <f t="shared" si="661"/>
        <v>0</v>
      </c>
      <c r="O515" s="223">
        <f t="shared" si="661"/>
        <v>0</v>
      </c>
      <c r="P515" s="109">
        <f t="shared" si="661"/>
        <v>0</v>
      </c>
      <c r="Q515" s="109">
        <f t="shared" si="661"/>
        <v>0</v>
      </c>
      <c r="R515" s="224">
        <f t="shared" si="661"/>
        <v>0</v>
      </c>
      <c r="S515" s="223">
        <f t="shared" si="661"/>
        <v>0</v>
      </c>
      <c r="T515" s="109">
        <f t="shared" si="661"/>
        <v>0</v>
      </c>
      <c r="U515" s="109">
        <f t="shared" si="661"/>
        <v>0</v>
      </c>
      <c r="V515" s="224">
        <f t="shared" si="661"/>
        <v>0</v>
      </c>
      <c r="W515" s="223">
        <f t="shared" si="661"/>
        <v>0</v>
      </c>
      <c r="X515" s="109">
        <f t="shared" si="661"/>
        <v>0</v>
      </c>
      <c r="Y515" s="109">
        <f t="shared" si="661"/>
        <v>0</v>
      </c>
      <c r="Z515" s="224">
        <f t="shared" si="661"/>
        <v>0</v>
      </c>
      <c r="AA515" s="223">
        <f t="shared" si="661"/>
        <v>0</v>
      </c>
      <c r="AB515" s="109">
        <f t="shared" si="661"/>
        <v>0</v>
      </c>
      <c r="AC515" s="109">
        <f t="shared" si="661"/>
        <v>0</v>
      </c>
      <c r="AD515" s="224">
        <f t="shared" si="661"/>
        <v>0</v>
      </c>
      <c r="AE515" s="223">
        <f t="shared" si="661"/>
        <v>0</v>
      </c>
      <c r="AF515" s="109">
        <f t="shared" si="661"/>
        <v>0</v>
      </c>
      <c r="AG515" s="109">
        <f t="shared" si="661"/>
        <v>0</v>
      </c>
      <c r="AH515" s="224">
        <f t="shared" si="661"/>
        <v>0</v>
      </c>
      <c r="AI515" s="223">
        <f t="shared" si="661"/>
        <v>0</v>
      </c>
      <c r="AJ515" s="109">
        <f t="shared" si="661"/>
        <v>0</v>
      </c>
      <c r="AK515" s="109">
        <f t="shared" si="661"/>
        <v>0</v>
      </c>
      <c r="AL515" s="224">
        <f t="shared" si="661"/>
        <v>0</v>
      </c>
      <c r="AM515" s="223">
        <f t="shared" si="661"/>
        <v>0</v>
      </c>
      <c r="AN515" s="109">
        <f t="shared" si="661"/>
        <v>0</v>
      </c>
      <c r="AO515" s="109">
        <f t="shared" si="661"/>
        <v>0</v>
      </c>
      <c r="AP515" s="224">
        <f t="shared" si="661"/>
        <v>0</v>
      </c>
      <c r="AQ515" s="223">
        <f t="shared" si="661"/>
        <v>0</v>
      </c>
      <c r="AR515" s="109">
        <f t="shared" si="661"/>
        <v>0</v>
      </c>
      <c r="AS515" s="109">
        <f t="shared" si="661"/>
        <v>0</v>
      </c>
      <c r="AT515" s="224">
        <f t="shared" si="661"/>
        <v>0</v>
      </c>
      <c r="AU515" s="223">
        <f t="shared" si="661"/>
        <v>0</v>
      </c>
      <c r="AV515" s="109">
        <f t="shared" si="661"/>
        <v>0</v>
      </c>
      <c r="AW515" s="109">
        <f t="shared" si="661"/>
        <v>0</v>
      </c>
      <c r="AX515" s="231">
        <f t="shared" si="661"/>
        <v>0</v>
      </c>
      <c r="AY515" s="331">
        <f t="shared" si="661"/>
        <v>0</v>
      </c>
      <c r="AZ515" s="332">
        <f t="shared" si="661"/>
        <v>0</v>
      </c>
      <c r="BA515" s="332">
        <f t="shared" si="661"/>
        <v>0</v>
      </c>
      <c r="BB515" s="333">
        <f t="shared" si="661"/>
        <v>0</v>
      </c>
    </row>
    <row r="516" spans="2:58" ht="14.1" customHeight="1" outlineLevel="1">
      <c r="B516" s="285" t="s">
        <v>158</v>
      </c>
      <c r="C516" s="223">
        <f t="shared" ref="C516:F516" si="662">IFERROR(C652/C788,0)</f>
        <v>0</v>
      </c>
      <c r="D516" s="109">
        <f t="shared" si="662"/>
        <v>0</v>
      </c>
      <c r="E516" s="109">
        <f t="shared" si="662"/>
        <v>0</v>
      </c>
      <c r="F516" s="224">
        <f t="shared" si="662"/>
        <v>0</v>
      </c>
      <c r="G516" s="223">
        <f t="shared" ref="G516:BB516" si="663">IFERROR(G652/G788,0)</f>
        <v>0</v>
      </c>
      <c r="H516" s="109">
        <f t="shared" si="663"/>
        <v>0</v>
      </c>
      <c r="I516" s="109">
        <f t="shared" si="663"/>
        <v>0</v>
      </c>
      <c r="J516" s="224">
        <f t="shared" si="663"/>
        <v>0</v>
      </c>
      <c r="K516" s="223">
        <f t="shared" si="663"/>
        <v>0</v>
      </c>
      <c r="L516" s="109">
        <f t="shared" si="663"/>
        <v>0</v>
      </c>
      <c r="M516" s="109">
        <f t="shared" si="663"/>
        <v>0</v>
      </c>
      <c r="N516" s="224">
        <f t="shared" si="663"/>
        <v>0</v>
      </c>
      <c r="O516" s="223">
        <f t="shared" si="663"/>
        <v>0</v>
      </c>
      <c r="P516" s="109">
        <f t="shared" si="663"/>
        <v>0</v>
      </c>
      <c r="Q516" s="109">
        <f t="shared" si="663"/>
        <v>0</v>
      </c>
      <c r="R516" s="224">
        <f t="shared" si="663"/>
        <v>0</v>
      </c>
      <c r="S516" s="223">
        <f t="shared" si="663"/>
        <v>0</v>
      </c>
      <c r="T516" s="109">
        <f t="shared" si="663"/>
        <v>0</v>
      </c>
      <c r="U516" s="109">
        <f t="shared" si="663"/>
        <v>0</v>
      </c>
      <c r="V516" s="224">
        <f t="shared" si="663"/>
        <v>0</v>
      </c>
      <c r="W516" s="223">
        <f t="shared" si="663"/>
        <v>0</v>
      </c>
      <c r="X516" s="109">
        <f t="shared" si="663"/>
        <v>0</v>
      </c>
      <c r="Y516" s="109">
        <f t="shared" si="663"/>
        <v>0</v>
      </c>
      <c r="Z516" s="224">
        <f t="shared" si="663"/>
        <v>0</v>
      </c>
      <c r="AA516" s="223">
        <f t="shared" si="663"/>
        <v>0</v>
      </c>
      <c r="AB516" s="109">
        <f t="shared" si="663"/>
        <v>0</v>
      </c>
      <c r="AC516" s="109">
        <f t="shared" si="663"/>
        <v>0</v>
      </c>
      <c r="AD516" s="224">
        <f t="shared" si="663"/>
        <v>0</v>
      </c>
      <c r="AE516" s="223">
        <f t="shared" si="663"/>
        <v>0</v>
      </c>
      <c r="AF516" s="109">
        <f t="shared" si="663"/>
        <v>0</v>
      </c>
      <c r="AG516" s="109">
        <f t="shared" si="663"/>
        <v>0</v>
      </c>
      <c r="AH516" s="224">
        <f t="shared" si="663"/>
        <v>0</v>
      </c>
      <c r="AI516" s="223">
        <f t="shared" si="663"/>
        <v>0</v>
      </c>
      <c r="AJ516" s="109">
        <f t="shared" si="663"/>
        <v>0</v>
      </c>
      <c r="AK516" s="109">
        <f t="shared" si="663"/>
        <v>0</v>
      </c>
      <c r="AL516" s="224">
        <f t="shared" si="663"/>
        <v>0</v>
      </c>
      <c r="AM516" s="223">
        <f t="shared" si="663"/>
        <v>0</v>
      </c>
      <c r="AN516" s="109">
        <f t="shared" si="663"/>
        <v>0</v>
      </c>
      <c r="AO516" s="109">
        <f t="shared" si="663"/>
        <v>0</v>
      </c>
      <c r="AP516" s="224">
        <f t="shared" si="663"/>
        <v>0</v>
      </c>
      <c r="AQ516" s="223">
        <f t="shared" si="663"/>
        <v>0</v>
      </c>
      <c r="AR516" s="109">
        <f t="shared" si="663"/>
        <v>0</v>
      </c>
      <c r="AS516" s="109">
        <f t="shared" si="663"/>
        <v>0</v>
      </c>
      <c r="AT516" s="224">
        <f t="shared" si="663"/>
        <v>0</v>
      </c>
      <c r="AU516" s="223">
        <f t="shared" si="663"/>
        <v>0</v>
      </c>
      <c r="AV516" s="109">
        <f t="shared" si="663"/>
        <v>0</v>
      </c>
      <c r="AW516" s="109">
        <f t="shared" si="663"/>
        <v>0</v>
      </c>
      <c r="AX516" s="231">
        <f t="shared" si="663"/>
        <v>0</v>
      </c>
      <c r="AY516" s="331">
        <f t="shared" si="663"/>
        <v>0</v>
      </c>
      <c r="AZ516" s="332">
        <f t="shared" si="663"/>
        <v>0</v>
      </c>
      <c r="BA516" s="332">
        <f t="shared" si="663"/>
        <v>0</v>
      </c>
      <c r="BB516" s="333">
        <f t="shared" si="663"/>
        <v>0</v>
      </c>
      <c r="BC516" s="76"/>
      <c r="BD516" s="76"/>
      <c r="BE516" s="76"/>
      <c r="BF516" s="76"/>
    </row>
    <row r="517" spans="2:58" s="76" customFormat="1" ht="14.1" customHeight="1" outlineLevel="1">
      <c r="B517" s="281" t="s">
        <v>55</v>
      </c>
      <c r="C517" s="397">
        <f t="shared" ref="C517:F517" si="664">IFERROR(C653/C789,0)</f>
        <v>0</v>
      </c>
      <c r="D517" s="398">
        <f t="shared" si="664"/>
        <v>0</v>
      </c>
      <c r="E517" s="398">
        <f t="shared" si="664"/>
        <v>0</v>
      </c>
      <c r="F517" s="399">
        <f t="shared" si="664"/>
        <v>0</v>
      </c>
      <c r="G517" s="397">
        <f t="shared" ref="G517:BB517" si="665">IFERROR(G653/G789,0)</f>
        <v>0</v>
      </c>
      <c r="H517" s="398">
        <f t="shared" si="665"/>
        <v>0</v>
      </c>
      <c r="I517" s="398">
        <f t="shared" si="665"/>
        <v>0</v>
      </c>
      <c r="J517" s="399">
        <f t="shared" si="665"/>
        <v>0</v>
      </c>
      <c r="K517" s="397">
        <f t="shared" si="665"/>
        <v>0</v>
      </c>
      <c r="L517" s="398">
        <f t="shared" si="665"/>
        <v>0</v>
      </c>
      <c r="M517" s="398">
        <f t="shared" si="665"/>
        <v>0</v>
      </c>
      <c r="N517" s="399">
        <f t="shared" si="665"/>
        <v>0</v>
      </c>
      <c r="O517" s="397">
        <f t="shared" si="665"/>
        <v>0</v>
      </c>
      <c r="P517" s="398">
        <f t="shared" si="665"/>
        <v>0</v>
      </c>
      <c r="Q517" s="398">
        <f t="shared" si="665"/>
        <v>0</v>
      </c>
      <c r="R517" s="399">
        <f t="shared" si="665"/>
        <v>0</v>
      </c>
      <c r="S517" s="397">
        <f t="shared" si="665"/>
        <v>0</v>
      </c>
      <c r="T517" s="398">
        <f t="shared" si="665"/>
        <v>0</v>
      </c>
      <c r="U517" s="398">
        <f t="shared" si="665"/>
        <v>0</v>
      </c>
      <c r="V517" s="399">
        <f t="shared" si="665"/>
        <v>0</v>
      </c>
      <c r="W517" s="397">
        <f t="shared" si="665"/>
        <v>0</v>
      </c>
      <c r="X517" s="398">
        <f t="shared" si="665"/>
        <v>0</v>
      </c>
      <c r="Y517" s="398">
        <f t="shared" si="665"/>
        <v>0</v>
      </c>
      <c r="Z517" s="399">
        <f t="shared" si="665"/>
        <v>0</v>
      </c>
      <c r="AA517" s="397">
        <f t="shared" si="665"/>
        <v>0</v>
      </c>
      <c r="AB517" s="398">
        <f t="shared" si="665"/>
        <v>0</v>
      </c>
      <c r="AC517" s="398">
        <f t="shared" si="665"/>
        <v>0</v>
      </c>
      <c r="AD517" s="399">
        <f t="shared" si="665"/>
        <v>0</v>
      </c>
      <c r="AE517" s="397">
        <f t="shared" si="665"/>
        <v>0</v>
      </c>
      <c r="AF517" s="398">
        <f t="shared" si="665"/>
        <v>0</v>
      </c>
      <c r="AG517" s="398">
        <f t="shared" si="665"/>
        <v>0</v>
      </c>
      <c r="AH517" s="399">
        <f t="shared" si="665"/>
        <v>0</v>
      </c>
      <c r="AI517" s="397">
        <f t="shared" si="665"/>
        <v>0</v>
      </c>
      <c r="AJ517" s="398">
        <f t="shared" si="665"/>
        <v>0</v>
      </c>
      <c r="AK517" s="398">
        <f t="shared" si="665"/>
        <v>0</v>
      </c>
      <c r="AL517" s="399">
        <f t="shared" si="665"/>
        <v>0</v>
      </c>
      <c r="AM517" s="397">
        <f t="shared" si="665"/>
        <v>0</v>
      </c>
      <c r="AN517" s="398">
        <f t="shared" si="665"/>
        <v>0</v>
      </c>
      <c r="AO517" s="398">
        <f t="shared" si="665"/>
        <v>0</v>
      </c>
      <c r="AP517" s="399">
        <f t="shared" si="665"/>
        <v>0</v>
      </c>
      <c r="AQ517" s="397">
        <f t="shared" si="665"/>
        <v>0</v>
      </c>
      <c r="AR517" s="398">
        <f t="shared" si="665"/>
        <v>0</v>
      </c>
      <c r="AS517" s="398">
        <f t="shared" si="665"/>
        <v>0</v>
      </c>
      <c r="AT517" s="399">
        <f t="shared" si="665"/>
        <v>0</v>
      </c>
      <c r="AU517" s="397">
        <f t="shared" si="665"/>
        <v>0</v>
      </c>
      <c r="AV517" s="398">
        <f t="shared" si="665"/>
        <v>0</v>
      </c>
      <c r="AW517" s="398">
        <f t="shared" si="665"/>
        <v>0</v>
      </c>
      <c r="AX517" s="400">
        <f t="shared" si="665"/>
        <v>0</v>
      </c>
      <c r="AY517" s="322">
        <f t="shared" si="665"/>
        <v>0</v>
      </c>
      <c r="AZ517" s="323">
        <f t="shared" si="665"/>
        <v>0</v>
      </c>
      <c r="BA517" s="323">
        <f t="shared" si="665"/>
        <v>0</v>
      </c>
      <c r="BB517" s="324">
        <f t="shared" si="665"/>
        <v>0</v>
      </c>
      <c r="BC517" s="56"/>
      <c r="BD517" s="56"/>
      <c r="BE517" s="56"/>
      <c r="BF517" s="56"/>
    </row>
    <row r="518" spans="2:58" ht="14.1" customHeight="1" outlineLevel="1">
      <c r="B518" s="285" t="s">
        <v>130</v>
      </c>
      <c r="C518" s="223">
        <f t="shared" ref="C518:F518" si="666">IFERROR(C654/C790,0)</f>
        <v>0</v>
      </c>
      <c r="D518" s="109">
        <f t="shared" si="666"/>
        <v>0</v>
      </c>
      <c r="E518" s="109">
        <f t="shared" si="666"/>
        <v>0</v>
      </c>
      <c r="F518" s="224">
        <f t="shared" si="666"/>
        <v>0</v>
      </c>
      <c r="G518" s="223">
        <f t="shared" ref="G518:BB518" si="667">IFERROR(G654/G790,0)</f>
        <v>0</v>
      </c>
      <c r="H518" s="109">
        <f t="shared" si="667"/>
        <v>0</v>
      </c>
      <c r="I518" s="109">
        <f t="shared" si="667"/>
        <v>0</v>
      </c>
      <c r="J518" s="224">
        <f t="shared" si="667"/>
        <v>0</v>
      </c>
      <c r="K518" s="223">
        <f t="shared" si="667"/>
        <v>0</v>
      </c>
      <c r="L518" s="109">
        <f t="shared" si="667"/>
        <v>0</v>
      </c>
      <c r="M518" s="109">
        <f t="shared" si="667"/>
        <v>0</v>
      </c>
      <c r="N518" s="224">
        <f t="shared" si="667"/>
        <v>0</v>
      </c>
      <c r="O518" s="223">
        <f t="shared" si="667"/>
        <v>0</v>
      </c>
      <c r="P518" s="109">
        <f t="shared" si="667"/>
        <v>0</v>
      </c>
      <c r="Q518" s="109">
        <f t="shared" si="667"/>
        <v>0</v>
      </c>
      <c r="R518" s="224">
        <f t="shared" si="667"/>
        <v>0</v>
      </c>
      <c r="S518" s="223">
        <f t="shared" si="667"/>
        <v>0</v>
      </c>
      <c r="T518" s="109">
        <f t="shared" si="667"/>
        <v>0</v>
      </c>
      <c r="U518" s="109">
        <f t="shared" si="667"/>
        <v>0</v>
      </c>
      <c r="V518" s="224">
        <f t="shared" si="667"/>
        <v>0</v>
      </c>
      <c r="W518" s="223">
        <f t="shared" si="667"/>
        <v>0</v>
      </c>
      <c r="X518" s="109">
        <f t="shared" si="667"/>
        <v>0</v>
      </c>
      <c r="Y518" s="109">
        <f t="shared" si="667"/>
        <v>0</v>
      </c>
      <c r="Z518" s="224">
        <f t="shared" si="667"/>
        <v>0</v>
      </c>
      <c r="AA518" s="223">
        <f t="shared" si="667"/>
        <v>0</v>
      </c>
      <c r="AB518" s="109">
        <f t="shared" si="667"/>
        <v>0</v>
      </c>
      <c r="AC518" s="109">
        <f t="shared" si="667"/>
        <v>0</v>
      </c>
      <c r="AD518" s="224">
        <f t="shared" si="667"/>
        <v>0</v>
      </c>
      <c r="AE518" s="223">
        <f t="shared" si="667"/>
        <v>0</v>
      </c>
      <c r="AF518" s="109">
        <f t="shared" si="667"/>
        <v>0</v>
      </c>
      <c r="AG518" s="109">
        <f t="shared" si="667"/>
        <v>0</v>
      </c>
      <c r="AH518" s="224">
        <f t="shared" si="667"/>
        <v>0</v>
      </c>
      <c r="AI518" s="223">
        <f t="shared" si="667"/>
        <v>0</v>
      </c>
      <c r="AJ518" s="109">
        <f t="shared" si="667"/>
        <v>0</v>
      </c>
      <c r="AK518" s="109">
        <f t="shared" si="667"/>
        <v>0</v>
      </c>
      <c r="AL518" s="224">
        <f t="shared" si="667"/>
        <v>0</v>
      </c>
      <c r="AM518" s="223">
        <f t="shared" si="667"/>
        <v>0</v>
      </c>
      <c r="AN518" s="109">
        <f t="shared" si="667"/>
        <v>0</v>
      </c>
      <c r="AO518" s="109">
        <f t="shared" si="667"/>
        <v>0</v>
      </c>
      <c r="AP518" s="224">
        <f t="shared" si="667"/>
        <v>0</v>
      </c>
      <c r="AQ518" s="223">
        <f t="shared" si="667"/>
        <v>0</v>
      </c>
      <c r="AR518" s="109">
        <f t="shared" si="667"/>
        <v>0</v>
      </c>
      <c r="AS518" s="109">
        <f t="shared" si="667"/>
        <v>0</v>
      </c>
      <c r="AT518" s="224">
        <f t="shared" si="667"/>
        <v>0</v>
      </c>
      <c r="AU518" s="223">
        <f t="shared" si="667"/>
        <v>0</v>
      </c>
      <c r="AV518" s="109">
        <f t="shared" si="667"/>
        <v>0</v>
      </c>
      <c r="AW518" s="109">
        <f t="shared" si="667"/>
        <v>0</v>
      </c>
      <c r="AX518" s="231">
        <f t="shared" si="667"/>
        <v>0</v>
      </c>
      <c r="AY518" s="331">
        <f t="shared" si="667"/>
        <v>0</v>
      </c>
      <c r="AZ518" s="332">
        <f t="shared" si="667"/>
        <v>0</v>
      </c>
      <c r="BA518" s="332">
        <f t="shared" si="667"/>
        <v>0</v>
      </c>
      <c r="BB518" s="333">
        <f t="shared" si="667"/>
        <v>0</v>
      </c>
    </row>
    <row r="519" spans="2:58" ht="14.1" customHeight="1" outlineLevel="1">
      <c r="B519" s="285" t="s">
        <v>127</v>
      </c>
      <c r="C519" s="223">
        <f t="shared" ref="C519:F519" si="668">IFERROR(C655/C791,0)</f>
        <v>0</v>
      </c>
      <c r="D519" s="109">
        <f t="shared" si="668"/>
        <v>0</v>
      </c>
      <c r="E519" s="109">
        <f t="shared" si="668"/>
        <v>0</v>
      </c>
      <c r="F519" s="224">
        <f t="shared" si="668"/>
        <v>0</v>
      </c>
      <c r="G519" s="223">
        <f t="shared" ref="G519:BB519" si="669">IFERROR(G655/G791,0)</f>
        <v>0</v>
      </c>
      <c r="H519" s="109">
        <f t="shared" si="669"/>
        <v>0</v>
      </c>
      <c r="I519" s="109">
        <f t="shared" si="669"/>
        <v>0</v>
      </c>
      <c r="J519" s="224">
        <f t="shared" si="669"/>
        <v>0</v>
      </c>
      <c r="K519" s="223">
        <f t="shared" si="669"/>
        <v>0</v>
      </c>
      <c r="L519" s="109">
        <f t="shared" si="669"/>
        <v>0</v>
      </c>
      <c r="M519" s="109">
        <f t="shared" si="669"/>
        <v>0</v>
      </c>
      <c r="N519" s="224">
        <f t="shared" si="669"/>
        <v>0</v>
      </c>
      <c r="O519" s="223">
        <f t="shared" si="669"/>
        <v>0</v>
      </c>
      <c r="P519" s="109">
        <f t="shared" si="669"/>
        <v>0</v>
      </c>
      <c r="Q519" s="109">
        <f t="shared" si="669"/>
        <v>0</v>
      </c>
      <c r="R519" s="224">
        <f t="shared" si="669"/>
        <v>0</v>
      </c>
      <c r="S519" s="223">
        <f t="shared" si="669"/>
        <v>0</v>
      </c>
      <c r="T519" s="109">
        <f t="shared" si="669"/>
        <v>0</v>
      </c>
      <c r="U519" s="109">
        <f t="shared" si="669"/>
        <v>0</v>
      </c>
      <c r="V519" s="224">
        <f t="shared" si="669"/>
        <v>0</v>
      </c>
      <c r="W519" s="223">
        <f t="shared" si="669"/>
        <v>0</v>
      </c>
      <c r="X519" s="109">
        <f t="shared" si="669"/>
        <v>0</v>
      </c>
      <c r="Y519" s="109">
        <f t="shared" si="669"/>
        <v>0</v>
      </c>
      <c r="Z519" s="224">
        <f t="shared" si="669"/>
        <v>0</v>
      </c>
      <c r="AA519" s="223">
        <f t="shared" si="669"/>
        <v>0</v>
      </c>
      <c r="AB519" s="109">
        <f t="shared" si="669"/>
        <v>0</v>
      </c>
      <c r="AC519" s="109">
        <f t="shared" si="669"/>
        <v>0</v>
      </c>
      <c r="AD519" s="224">
        <f t="shared" si="669"/>
        <v>0</v>
      </c>
      <c r="AE519" s="223">
        <f t="shared" si="669"/>
        <v>0</v>
      </c>
      <c r="AF519" s="109">
        <f t="shared" si="669"/>
        <v>0</v>
      </c>
      <c r="AG519" s="109">
        <f t="shared" si="669"/>
        <v>0</v>
      </c>
      <c r="AH519" s="224">
        <f t="shared" si="669"/>
        <v>0</v>
      </c>
      <c r="AI519" s="223">
        <f t="shared" si="669"/>
        <v>0</v>
      </c>
      <c r="AJ519" s="109">
        <f t="shared" si="669"/>
        <v>0</v>
      </c>
      <c r="AK519" s="109">
        <f t="shared" si="669"/>
        <v>0</v>
      </c>
      <c r="AL519" s="224">
        <f t="shared" si="669"/>
        <v>0</v>
      </c>
      <c r="AM519" s="223">
        <f t="shared" si="669"/>
        <v>0</v>
      </c>
      <c r="AN519" s="109">
        <f t="shared" si="669"/>
        <v>0</v>
      </c>
      <c r="AO519" s="109">
        <f t="shared" si="669"/>
        <v>0</v>
      </c>
      <c r="AP519" s="224">
        <f t="shared" si="669"/>
        <v>0</v>
      </c>
      <c r="AQ519" s="223">
        <f t="shared" si="669"/>
        <v>0</v>
      </c>
      <c r="AR519" s="109">
        <f t="shared" si="669"/>
        <v>0</v>
      </c>
      <c r="AS519" s="109">
        <f t="shared" si="669"/>
        <v>0</v>
      </c>
      <c r="AT519" s="224">
        <f t="shared" si="669"/>
        <v>0</v>
      </c>
      <c r="AU519" s="223">
        <f t="shared" si="669"/>
        <v>0</v>
      </c>
      <c r="AV519" s="109">
        <f t="shared" si="669"/>
        <v>0</v>
      </c>
      <c r="AW519" s="109">
        <f t="shared" si="669"/>
        <v>0</v>
      </c>
      <c r="AX519" s="231">
        <f t="shared" si="669"/>
        <v>0</v>
      </c>
      <c r="AY519" s="331">
        <f t="shared" si="669"/>
        <v>0</v>
      </c>
      <c r="AZ519" s="332">
        <f t="shared" si="669"/>
        <v>0</v>
      </c>
      <c r="BA519" s="332">
        <f t="shared" si="669"/>
        <v>0</v>
      </c>
      <c r="BB519" s="333">
        <f t="shared" si="669"/>
        <v>0</v>
      </c>
      <c r="BC519" s="76"/>
      <c r="BD519" s="76"/>
      <c r="BE519" s="76"/>
      <c r="BF519" s="76"/>
    </row>
    <row r="520" spans="2:58" s="76" customFormat="1" ht="14.1" customHeight="1" outlineLevel="1">
      <c r="B520" s="281" t="s">
        <v>50</v>
      </c>
      <c r="C520" s="397">
        <f t="shared" ref="C520:F520" si="670">IFERROR(C656/C792,0)</f>
        <v>0</v>
      </c>
      <c r="D520" s="398">
        <f t="shared" si="670"/>
        <v>0</v>
      </c>
      <c r="E520" s="398">
        <f t="shared" si="670"/>
        <v>0</v>
      </c>
      <c r="F520" s="399">
        <f t="shared" si="670"/>
        <v>0</v>
      </c>
      <c r="G520" s="397">
        <f t="shared" ref="G520:BB520" si="671">IFERROR(G656/G792,0)</f>
        <v>0</v>
      </c>
      <c r="H520" s="398">
        <f t="shared" si="671"/>
        <v>0</v>
      </c>
      <c r="I520" s="398">
        <f t="shared" si="671"/>
        <v>0</v>
      </c>
      <c r="J520" s="399">
        <f t="shared" si="671"/>
        <v>0</v>
      </c>
      <c r="K520" s="397">
        <f t="shared" si="671"/>
        <v>0</v>
      </c>
      <c r="L520" s="398">
        <f t="shared" si="671"/>
        <v>0</v>
      </c>
      <c r="M520" s="398">
        <f t="shared" si="671"/>
        <v>0</v>
      </c>
      <c r="N520" s="399">
        <f t="shared" si="671"/>
        <v>0</v>
      </c>
      <c r="O520" s="397">
        <f t="shared" si="671"/>
        <v>0</v>
      </c>
      <c r="P520" s="398">
        <f t="shared" si="671"/>
        <v>0</v>
      </c>
      <c r="Q520" s="398">
        <f t="shared" si="671"/>
        <v>0</v>
      </c>
      <c r="R520" s="399">
        <f t="shared" si="671"/>
        <v>0</v>
      </c>
      <c r="S520" s="397">
        <f t="shared" si="671"/>
        <v>0</v>
      </c>
      <c r="T520" s="398">
        <f t="shared" si="671"/>
        <v>0</v>
      </c>
      <c r="U520" s="398">
        <f t="shared" si="671"/>
        <v>0</v>
      </c>
      <c r="V520" s="399">
        <f t="shared" si="671"/>
        <v>0</v>
      </c>
      <c r="W520" s="397">
        <f t="shared" si="671"/>
        <v>0</v>
      </c>
      <c r="X520" s="398">
        <f t="shared" si="671"/>
        <v>0</v>
      </c>
      <c r="Y520" s="398">
        <f t="shared" si="671"/>
        <v>0</v>
      </c>
      <c r="Z520" s="399">
        <f t="shared" si="671"/>
        <v>0</v>
      </c>
      <c r="AA520" s="397">
        <f t="shared" si="671"/>
        <v>0</v>
      </c>
      <c r="AB520" s="398">
        <f t="shared" si="671"/>
        <v>0</v>
      </c>
      <c r="AC520" s="398">
        <f t="shared" si="671"/>
        <v>0</v>
      </c>
      <c r="AD520" s="399">
        <f t="shared" si="671"/>
        <v>0</v>
      </c>
      <c r="AE520" s="397">
        <f t="shared" si="671"/>
        <v>0</v>
      </c>
      <c r="AF520" s="398">
        <f t="shared" si="671"/>
        <v>0</v>
      </c>
      <c r="AG520" s="398">
        <f t="shared" si="671"/>
        <v>0</v>
      </c>
      <c r="AH520" s="399">
        <f t="shared" si="671"/>
        <v>0</v>
      </c>
      <c r="AI520" s="397">
        <f t="shared" si="671"/>
        <v>0</v>
      </c>
      <c r="AJ520" s="398">
        <f t="shared" si="671"/>
        <v>0</v>
      </c>
      <c r="AK520" s="398">
        <f t="shared" si="671"/>
        <v>0</v>
      </c>
      <c r="AL520" s="399">
        <f t="shared" si="671"/>
        <v>0</v>
      </c>
      <c r="AM520" s="397">
        <f t="shared" si="671"/>
        <v>0</v>
      </c>
      <c r="AN520" s="398">
        <f t="shared" si="671"/>
        <v>0</v>
      </c>
      <c r="AO520" s="398">
        <f t="shared" si="671"/>
        <v>0</v>
      </c>
      <c r="AP520" s="399">
        <f t="shared" si="671"/>
        <v>0</v>
      </c>
      <c r="AQ520" s="397">
        <f t="shared" si="671"/>
        <v>0</v>
      </c>
      <c r="AR520" s="398">
        <f t="shared" si="671"/>
        <v>0</v>
      </c>
      <c r="AS520" s="398">
        <f t="shared" si="671"/>
        <v>0</v>
      </c>
      <c r="AT520" s="399">
        <f t="shared" si="671"/>
        <v>0</v>
      </c>
      <c r="AU520" s="397">
        <f t="shared" si="671"/>
        <v>0</v>
      </c>
      <c r="AV520" s="398">
        <f t="shared" si="671"/>
        <v>0</v>
      </c>
      <c r="AW520" s="398">
        <f t="shared" si="671"/>
        <v>0</v>
      </c>
      <c r="AX520" s="400">
        <f t="shared" si="671"/>
        <v>0</v>
      </c>
      <c r="AY520" s="322">
        <f t="shared" si="671"/>
        <v>0</v>
      </c>
      <c r="AZ520" s="323">
        <f t="shared" si="671"/>
        <v>0</v>
      </c>
      <c r="BA520" s="323">
        <f t="shared" si="671"/>
        <v>0</v>
      </c>
      <c r="BB520" s="324">
        <f t="shared" si="671"/>
        <v>0</v>
      </c>
      <c r="BC520" s="56"/>
      <c r="BD520" s="56"/>
      <c r="BE520" s="56"/>
      <c r="BF520" s="56"/>
    </row>
    <row r="521" spans="2:58" ht="14.1" customHeight="1" outlineLevel="1">
      <c r="B521" s="285" t="s">
        <v>152</v>
      </c>
      <c r="C521" s="223">
        <f t="shared" ref="C521:F521" si="672">IFERROR(C657/C793,0)</f>
        <v>0</v>
      </c>
      <c r="D521" s="109">
        <f t="shared" si="672"/>
        <v>0</v>
      </c>
      <c r="E521" s="109">
        <f t="shared" si="672"/>
        <v>0</v>
      </c>
      <c r="F521" s="224">
        <f t="shared" si="672"/>
        <v>0</v>
      </c>
      <c r="G521" s="223">
        <f t="shared" ref="G521:BB521" si="673">IFERROR(G657/G793,0)</f>
        <v>0</v>
      </c>
      <c r="H521" s="109">
        <f t="shared" si="673"/>
        <v>0</v>
      </c>
      <c r="I521" s="109">
        <f t="shared" si="673"/>
        <v>0</v>
      </c>
      <c r="J521" s="224">
        <f t="shared" si="673"/>
        <v>0</v>
      </c>
      <c r="K521" s="223">
        <f t="shared" si="673"/>
        <v>0</v>
      </c>
      <c r="L521" s="109">
        <f t="shared" si="673"/>
        <v>0</v>
      </c>
      <c r="M521" s="109">
        <f t="shared" si="673"/>
        <v>0</v>
      </c>
      <c r="N521" s="224">
        <f t="shared" si="673"/>
        <v>0</v>
      </c>
      <c r="O521" s="223">
        <f t="shared" si="673"/>
        <v>0</v>
      </c>
      <c r="P521" s="109">
        <f t="shared" si="673"/>
        <v>0</v>
      </c>
      <c r="Q521" s="109">
        <f t="shared" si="673"/>
        <v>0</v>
      </c>
      <c r="R521" s="224">
        <f t="shared" si="673"/>
        <v>0</v>
      </c>
      <c r="S521" s="223">
        <f t="shared" si="673"/>
        <v>0</v>
      </c>
      <c r="T521" s="109">
        <f t="shared" si="673"/>
        <v>0</v>
      </c>
      <c r="U521" s="109">
        <f t="shared" si="673"/>
        <v>0</v>
      </c>
      <c r="V521" s="224">
        <f t="shared" si="673"/>
        <v>0</v>
      </c>
      <c r="W521" s="223">
        <f t="shared" si="673"/>
        <v>0</v>
      </c>
      <c r="X521" s="109">
        <f t="shared" si="673"/>
        <v>0</v>
      </c>
      <c r="Y521" s="109">
        <f t="shared" si="673"/>
        <v>0</v>
      </c>
      <c r="Z521" s="224">
        <f t="shared" si="673"/>
        <v>0</v>
      </c>
      <c r="AA521" s="223">
        <f t="shared" si="673"/>
        <v>0</v>
      </c>
      <c r="AB521" s="109">
        <f t="shared" si="673"/>
        <v>0</v>
      </c>
      <c r="AC521" s="109">
        <f t="shared" si="673"/>
        <v>0</v>
      </c>
      <c r="AD521" s="224">
        <f t="shared" si="673"/>
        <v>0</v>
      </c>
      <c r="AE521" s="223">
        <f t="shared" si="673"/>
        <v>0</v>
      </c>
      <c r="AF521" s="109">
        <f t="shared" si="673"/>
        <v>0</v>
      </c>
      <c r="AG521" s="109">
        <f t="shared" si="673"/>
        <v>0</v>
      </c>
      <c r="AH521" s="224">
        <f t="shared" si="673"/>
        <v>0</v>
      </c>
      <c r="AI521" s="223">
        <f t="shared" si="673"/>
        <v>0</v>
      </c>
      <c r="AJ521" s="109">
        <f t="shared" si="673"/>
        <v>0</v>
      </c>
      <c r="AK521" s="109">
        <f t="shared" si="673"/>
        <v>0</v>
      </c>
      <c r="AL521" s="224">
        <f t="shared" si="673"/>
        <v>0</v>
      </c>
      <c r="AM521" s="223">
        <f t="shared" si="673"/>
        <v>0</v>
      </c>
      <c r="AN521" s="109">
        <f t="shared" si="673"/>
        <v>0</v>
      </c>
      <c r="AO521" s="109">
        <f t="shared" si="673"/>
        <v>0</v>
      </c>
      <c r="AP521" s="224">
        <f t="shared" si="673"/>
        <v>0</v>
      </c>
      <c r="AQ521" s="223">
        <f t="shared" si="673"/>
        <v>0</v>
      </c>
      <c r="AR521" s="109">
        <f t="shared" si="673"/>
        <v>0</v>
      </c>
      <c r="AS521" s="109">
        <f t="shared" si="673"/>
        <v>0</v>
      </c>
      <c r="AT521" s="224">
        <f t="shared" si="673"/>
        <v>0</v>
      </c>
      <c r="AU521" s="223">
        <f t="shared" si="673"/>
        <v>0</v>
      </c>
      <c r="AV521" s="109">
        <f t="shared" si="673"/>
        <v>0</v>
      </c>
      <c r="AW521" s="109">
        <f t="shared" si="673"/>
        <v>0</v>
      </c>
      <c r="AX521" s="231">
        <f t="shared" si="673"/>
        <v>0</v>
      </c>
      <c r="AY521" s="331">
        <f t="shared" si="673"/>
        <v>0</v>
      </c>
      <c r="AZ521" s="332">
        <f t="shared" si="673"/>
        <v>0</v>
      </c>
      <c r="BA521" s="332">
        <f t="shared" si="673"/>
        <v>0</v>
      </c>
      <c r="BB521" s="333">
        <f t="shared" si="673"/>
        <v>0</v>
      </c>
    </row>
    <row r="522" spans="2:58" ht="14.1" customHeight="1" outlineLevel="1">
      <c r="B522" s="285" t="s">
        <v>147</v>
      </c>
      <c r="C522" s="223">
        <f t="shared" ref="C522:F522" si="674">IFERROR(C658/C794,0)</f>
        <v>0</v>
      </c>
      <c r="D522" s="109">
        <f t="shared" si="674"/>
        <v>0</v>
      </c>
      <c r="E522" s="109">
        <f t="shared" si="674"/>
        <v>0</v>
      </c>
      <c r="F522" s="224">
        <f t="shared" si="674"/>
        <v>0</v>
      </c>
      <c r="G522" s="223">
        <f t="shared" ref="G522:BB522" si="675">IFERROR(G658/G794,0)</f>
        <v>0</v>
      </c>
      <c r="H522" s="109">
        <f t="shared" si="675"/>
        <v>0</v>
      </c>
      <c r="I522" s="109">
        <f t="shared" si="675"/>
        <v>0</v>
      </c>
      <c r="J522" s="224">
        <f t="shared" si="675"/>
        <v>0</v>
      </c>
      <c r="K522" s="223">
        <f t="shared" si="675"/>
        <v>0</v>
      </c>
      <c r="L522" s="109">
        <f t="shared" si="675"/>
        <v>0</v>
      </c>
      <c r="M522" s="109">
        <f t="shared" si="675"/>
        <v>0</v>
      </c>
      <c r="N522" s="224">
        <f t="shared" si="675"/>
        <v>0</v>
      </c>
      <c r="O522" s="223">
        <f t="shared" si="675"/>
        <v>0</v>
      </c>
      <c r="P522" s="109">
        <f t="shared" si="675"/>
        <v>0</v>
      </c>
      <c r="Q522" s="109">
        <f t="shared" si="675"/>
        <v>0</v>
      </c>
      <c r="R522" s="224">
        <f t="shared" si="675"/>
        <v>0</v>
      </c>
      <c r="S522" s="223">
        <f t="shared" si="675"/>
        <v>0</v>
      </c>
      <c r="T522" s="109">
        <f t="shared" si="675"/>
        <v>0</v>
      </c>
      <c r="U522" s="109">
        <f t="shared" si="675"/>
        <v>0</v>
      </c>
      <c r="V522" s="224">
        <f t="shared" si="675"/>
        <v>0</v>
      </c>
      <c r="W522" s="223">
        <f t="shared" si="675"/>
        <v>0</v>
      </c>
      <c r="X522" s="109">
        <f t="shared" si="675"/>
        <v>0</v>
      </c>
      <c r="Y522" s="109">
        <f t="shared" si="675"/>
        <v>0</v>
      </c>
      <c r="Z522" s="224">
        <f t="shared" si="675"/>
        <v>0</v>
      </c>
      <c r="AA522" s="223">
        <f t="shared" si="675"/>
        <v>0</v>
      </c>
      <c r="AB522" s="109">
        <f t="shared" si="675"/>
        <v>0</v>
      </c>
      <c r="AC522" s="109">
        <f t="shared" si="675"/>
        <v>0</v>
      </c>
      <c r="AD522" s="224">
        <f t="shared" si="675"/>
        <v>0</v>
      </c>
      <c r="AE522" s="223">
        <f t="shared" si="675"/>
        <v>0</v>
      </c>
      <c r="AF522" s="109">
        <f t="shared" si="675"/>
        <v>0</v>
      </c>
      <c r="AG522" s="109">
        <f t="shared" si="675"/>
        <v>0</v>
      </c>
      <c r="AH522" s="224">
        <f t="shared" si="675"/>
        <v>0</v>
      </c>
      <c r="AI522" s="223">
        <f t="shared" si="675"/>
        <v>0</v>
      </c>
      <c r="AJ522" s="109">
        <f t="shared" si="675"/>
        <v>0</v>
      </c>
      <c r="AK522" s="109">
        <f t="shared" si="675"/>
        <v>0</v>
      </c>
      <c r="AL522" s="224">
        <f t="shared" si="675"/>
        <v>0</v>
      </c>
      <c r="AM522" s="223">
        <f t="shared" si="675"/>
        <v>0</v>
      </c>
      <c r="AN522" s="109">
        <f t="shared" si="675"/>
        <v>0</v>
      </c>
      <c r="AO522" s="109">
        <f t="shared" si="675"/>
        <v>0</v>
      </c>
      <c r="AP522" s="224">
        <f t="shared" si="675"/>
        <v>0</v>
      </c>
      <c r="AQ522" s="223">
        <f t="shared" si="675"/>
        <v>0</v>
      </c>
      <c r="AR522" s="109">
        <f t="shared" si="675"/>
        <v>0</v>
      </c>
      <c r="AS522" s="109">
        <f t="shared" si="675"/>
        <v>0</v>
      </c>
      <c r="AT522" s="224">
        <f t="shared" si="675"/>
        <v>0</v>
      </c>
      <c r="AU522" s="223">
        <f t="shared" si="675"/>
        <v>0</v>
      </c>
      <c r="AV522" s="109">
        <f t="shared" si="675"/>
        <v>0</v>
      </c>
      <c r="AW522" s="109">
        <f t="shared" si="675"/>
        <v>0</v>
      </c>
      <c r="AX522" s="231">
        <f t="shared" si="675"/>
        <v>0</v>
      </c>
      <c r="AY522" s="331">
        <f t="shared" si="675"/>
        <v>0</v>
      </c>
      <c r="AZ522" s="332">
        <f t="shared" si="675"/>
        <v>0</v>
      </c>
      <c r="BA522" s="332">
        <f t="shared" si="675"/>
        <v>0</v>
      </c>
      <c r="BB522" s="333">
        <f t="shared" si="675"/>
        <v>0</v>
      </c>
    </row>
    <row r="523" spans="2:58" ht="14.1" customHeight="1" outlineLevel="1">
      <c r="B523" s="285" t="s">
        <v>159</v>
      </c>
      <c r="C523" s="223">
        <f t="shared" ref="C523:F523" si="676">IFERROR(C659/C795,0)</f>
        <v>0</v>
      </c>
      <c r="D523" s="109">
        <f t="shared" si="676"/>
        <v>0</v>
      </c>
      <c r="E523" s="109">
        <f t="shared" si="676"/>
        <v>0</v>
      </c>
      <c r="F523" s="224">
        <f t="shared" si="676"/>
        <v>0</v>
      </c>
      <c r="G523" s="223">
        <f t="shared" ref="G523:BB523" si="677">IFERROR(G659/G795,0)</f>
        <v>0</v>
      </c>
      <c r="H523" s="109">
        <f t="shared" si="677"/>
        <v>0</v>
      </c>
      <c r="I523" s="109">
        <f t="shared" si="677"/>
        <v>0</v>
      </c>
      <c r="J523" s="224">
        <f t="shared" si="677"/>
        <v>0</v>
      </c>
      <c r="K523" s="223">
        <f t="shared" si="677"/>
        <v>0</v>
      </c>
      <c r="L523" s="109">
        <f t="shared" si="677"/>
        <v>0</v>
      </c>
      <c r="M523" s="109">
        <f t="shared" si="677"/>
        <v>0</v>
      </c>
      <c r="N523" s="224">
        <f t="shared" si="677"/>
        <v>0</v>
      </c>
      <c r="O523" s="223">
        <f t="shared" si="677"/>
        <v>0</v>
      </c>
      <c r="P523" s="109">
        <f t="shared" si="677"/>
        <v>0</v>
      </c>
      <c r="Q523" s="109">
        <f t="shared" si="677"/>
        <v>0</v>
      </c>
      <c r="R523" s="224">
        <f t="shared" si="677"/>
        <v>0</v>
      </c>
      <c r="S523" s="223">
        <f t="shared" si="677"/>
        <v>0</v>
      </c>
      <c r="T523" s="109">
        <f t="shared" si="677"/>
        <v>0</v>
      </c>
      <c r="U523" s="109">
        <f t="shared" si="677"/>
        <v>0</v>
      </c>
      <c r="V523" s="224">
        <f t="shared" si="677"/>
        <v>0</v>
      </c>
      <c r="W523" s="223">
        <f t="shared" si="677"/>
        <v>0</v>
      </c>
      <c r="X523" s="109">
        <f t="shared" si="677"/>
        <v>0</v>
      </c>
      <c r="Y523" s="109">
        <f t="shared" si="677"/>
        <v>0</v>
      </c>
      <c r="Z523" s="224">
        <f t="shared" si="677"/>
        <v>0</v>
      </c>
      <c r="AA523" s="223">
        <f t="shared" si="677"/>
        <v>0</v>
      </c>
      <c r="AB523" s="109">
        <f t="shared" si="677"/>
        <v>0</v>
      </c>
      <c r="AC523" s="109">
        <f t="shared" si="677"/>
        <v>0</v>
      </c>
      <c r="AD523" s="224">
        <f t="shared" si="677"/>
        <v>0</v>
      </c>
      <c r="AE523" s="223">
        <f t="shared" si="677"/>
        <v>0</v>
      </c>
      <c r="AF523" s="109">
        <f t="shared" si="677"/>
        <v>0</v>
      </c>
      <c r="AG523" s="109">
        <f t="shared" si="677"/>
        <v>0</v>
      </c>
      <c r="AH523" s="224">
        <f t="shared" si="677"/>
        <v>0</v>
      </c>
      <c r="AI523" s="223">
        <f t="shared" si="677"/>
        <v>0</v>
      </c>
      <c r="AJ523" s="109">
        <f t="shared" si="677"/>
        <v>0</v>
      </c>
      <c r="AK523" s="109">
        <f t="shared" si="677"/>
        <v>0</v>
      </c>
      <c r="AL523" s="224">
        <f t="shared" si="677"/>
        <v>0</v>
      </c>
      <c r="AM523" s="223">
        <f t="shared" si="677"/>
        <v>0</v>
      </c>
      <c r="AN523" s="109">
        <f t="shared" si="677"/>
        <v>0</v>
      </c>
      <c r="AO523" s="109">
        <f t="shared" si="677"/>
        <v>0</v>
      </c>
      <c r="AP523" s="224">
        <f t="shared" si="677"/>
        <v>0</v>
      </c>
      <c r="AQ523" s="223">
        <f t="shared" si="677"/>
        <v>0</v>
      </c>
      <c r="AR523" s="109">
        <f t="shared" si="677"/>
        <v>0</v>
      </c>
      <c r="AS523" s="109">
        <f t="shared" si="677"/>
        <v>0</v>
      </c>
      <c r="AT523" s="224">
        <f t="shared" si="677"/>
        <v>0</v>
      </c>
      <c r="AU523" s="223">
        <f t="shared" si="677"/>
        <v>0</v>
      </c>
      <c r="AV523" s="109">
        <f t="shared" si="677"/>
        <v>0</v>
      </c>
      <c r="AW523" s="109">
        <f t="shared" si="677"/>
        <v>0</v>
      </c>
      <c r="AX523" s="231">
        <f t="shared" si="677"/>
        <v>0</v>
      </c>
      <c r="AY523" s="331">
        <f t="shared" si="677"/>
        <v>0</v>
      </c>
      <c r="AZ523" s="332">
        <f t="shared" si="677"/>
        <v>0</v>
      </c>
      <c r="BA523" s="332">
        <f t="shared" si="677"/>
        <v>0</v>
      </c>
      <c r="BB523" s="333">
        <f t="shared" si="677"/>
        <v>0</v>
      </c>
    </row>
    <row r="524" spans="2:58" ht="14.1" customHeight="1" outlineLevel="1">
      <c r="B524" s="285" t="s">
        <v>149</v>
      </c>
      <c r="C524" s="223">
        <f t="shared" ref="C524:F524" si="678">IFERROR(C660/C796,0)</f>
        <v>0</v>
      </c>
      <c r="D524" s="109">
        <f t="shared" si="678"/>
        <v>0</v>
      </c>
      <c r="E524" s="109">
        <f t="shared" si="678"/>
        <v>0</v>
      </c>
      <c r="F524" s="224">
        <f t="shared" si="678"/>
        <v>0</v>
      </c>
      <c r="G524" s="223">
        <f t="shared" ref="G524:BB524" si="679">IFERROR(G660/G796,0)</f>
        <v>0</v>
      </c>
      <c r="H524" s="109">
        <f t="shared" si="679"/>
        <v>0</v>
      </c>
      <c r="I524" s="109">
        <f t="shared" si="679"/>
        <v>0</v>
      </c>
      <c r="J524" s="224">
        <f t="shared" si="679"/>
        <v>0</v>
      </c>
      <c r="K524" s="223">
        <f t="shared" si="679"/>
        <v>0</v>
      </c>
      <c r="L524" s="109">
        <f t="shared" si="679"/>
        <v>0</v>
      </c>
      <c r="M524" s="109">
        <f t="shared" si="679"/>
        <v>0</v>
      </c>
      <c r="N524" s="224">
        <f t="shared" si="679"/>
        <v>0</v>
      </c>
      <c r="O524" s="223">
        <f t="shared" si="679"/>
        <v>0</v>
      </c>
      <c r="P524" s="109">
        <f t="shared" si="679"/>
        <v>0</v>
      </c>
      <c r="Q524" s="109">
        <f t="shared" si="679"/>
        <v>0</v>
      </c>
      <c r="R524" s="224">
        <f t="shared" si="679"/>
        <v>0</v>
      </c>
      <c r="S524" s="223">
        <f t="shared" si="679"/>
        <v>0</v>
      </c>
      <c r="T524" s="109">
        <f t="shared" si="679"/>
        <v>0</v>
      </c>
      <c r="U524" s="109">
        <f t="shared" si="679"/>
        <v>0</v>
      </c>
      <c r="V524" s="224">
        <f t="shared" si="679"/>
        <v>0</v>
      </c>
      <c r="W524" s="223">
        <f t="shared" si="679"/>
        <v>0</v>
      </c>
      <c r="X524" s="109">
        <f t="shared" si="679"/>
        <v>0</v>
      </c>
      <c r="Y524" s="109">
        <f t="shared" si="679"/>
        <v>0</v>
      </c>
      <c r="Z524" s="224">
        <f t="shared" si="679"/>
        <v>0</v>
      </c>
      <c r="AA524" s="223">
        <f t="shared" si="679"/>
        <v>0</v>
      </c>
      <c r="AB524" s="109">
        <f t="shared" si="679"/>
        <v>0</v>
      </c>
      <c r="AC524" s="109">
        <f t="shared" si="679"/>
        <v>0</v>
      </c>
      <c r="AD524" s="224">
        <f t="shared" si="679"/>
        <v>0</v>
      </c>
      <c r="AE524" s="223">
        <f t="shared" si="679"/>
        <v>0</v>
      </c>
      <c r="AF524" s="109">
        <f t="shared" si="679"/>
        <v>0</v>
      </c>
      <c r="AG524" s="109">
        <f t="shared" si="679"/>
        <v>0</v>
      </c>
      <c r="AH524" s="224">
        <f t="shared" si="679"/>
        <v>0</v>
      </c>
      <c r="AI524" s="223">
        <f t="shared" si="679"/>
        <v>0</v>
      </c>
      <c r="AJ524" s="109">
        <f t="shared" si="679"/>
        <v>0</v>
      </c>
      <c r="AK524" s="109">
        <f t="shared" si="679"/>
        <v>0</v>
      </c>
      <c r="AL524" s="224">
        <f t="shared" si="679"/>
        <v>0</v>
      </c>
      <c r="AM524" s="223">
        <f t="shared" si="679"/>
        <v>0</v>
      </c>
      <c r="AN524" s="109">
        <f t="shared" si="679"/>
        <v>0</v>
      </c>
      <c r="AO524" s="109">
        <f t="shared" si="679"/>
        <v>0</v>
      </c>
      <c r="AP524" s="224">
        <f t="shared" si="679"/>
        <v>0</v>
      </c>
      <c r="AQ524" s="223">
        <f t="shared" si="679"/>
        <v>0</v>
      </c>
      <c r="AR524" s="109">
        <f t="shared" si="679"/>
        <v>0</v>
      </c>
      <c r="AS524" s="109">
        <f t="shared" si="679"/>
        <v>0</v>
      </c>
      <c r="AT524" s="224">
        <f t="shared" si="679"/>
        <v>0</v>
      </c>
      <c r="AU524" s="223">
        <f t="shared" si="679"/>
        <v>0</v>
      </c>
      <c r="AV524" s="109">
        <f t="shared" si="679"/>
        <v>0</v>
      </c>
      <c r="AW524" s="109">
        <f t="shared" si="679"/>
        <v>0</v>
      </c>
      <c r="AX524" s="231">
        <f t="shared" si="679"/>
        <v>0</v>
      </c>
      <c r="AY524" s="331">
        <f t="shared" si="679"/>
        <v>0</v>
      </c>
      <c r="AZ524" s="332">
        <f t="shared" si="679"/>
        <v>0</v>
      </c>
      <c r="BA524" s="332">
        <f t="shared" si="679"/>
        <v>0</v>
      </c>
      <c r="BB524" s="333">
        <f t="shared" si="679"/>
        <v>0</v>
      </c>
      <c r="BC524" s="76"/>
      <c r="BD524" s="76"/>
      <c r="BE524" s="76"/>
      <c r="BF524" s="76"/>
    </row>
    <row r="525" spans="2:58" s="76" customFormat="1" ht="14.1" customHeight="1" outlineLevel="1">
      <c r="B525" s="281" t="s">
        <v>53</v>
      </c>
      <c r="C525" s="397">
        <f t="shared" ref="C525:F525" si="680">IFERROR(C661/C797,0)</f>
        <v>0</v>
      </c>
      <c r="D525" s="398">
        <f t="shared" si="680"/>
        <v>0</v>
      </c>
      <c r="E525" s="398">
        <f t="shared" si="680"/>
        <v>0</v>
      </c>
      <c r="F525" s="399">
        <f t="shared" si="680"/>
        <v>0</v>
      </c>
      <c r="G525" s="397">
        <f t="shared" ref="G525:BB525" si="681">IFERROR(G661/G797,0)</f>
        <v>0</v>
      </c>
      <c r="H525" s="398">
        <f t="shared" si="681"/>
        <v>0</v>
      </c>
      <c r="I525" s="398">
        <f t="shared" si="681"/>
        <v>0</v>
      </c>
      <c r="J525" s="399">
        <f t="shared" si="681"/>
        <v>0</v>
      </c>
      <c r="K525" s="397">
        <f t="shared" si="681"/>
        <v>0</v>
      </c>
      <c r="L525" s="398">
        <f t="shared" si="681"/>
        <v>0</v>
      </c>
      <c r="M525" s="398">
        <f t="shared" si="681"/>
        <v>0</v>
      </c>
      <c r="N525" s="399">
        <f t="shared" si="681"/>
        <v>0</v>
      </c>
      <c r="O525" s="397">
        <f t="shared" si="681"/>
        <v>0</v>
      </c>
      <c r="P525" s="398">
        <f t="shared" si="681"/>
        <v>0</v>
      </c>
      <c r="Q525" s="398">
        <f t="shared" si="681"/>
        <v>0</v>
      </c>
      <c r="R525" s="399">
        <f t="shared" si="681"/>
        <v>0</v>
      </c>
      <c r="S525" s="397">
        <f t="shared" si="681"/>
        <v>0</v>
      </c>
      <c r="T525" s="398">
        <f t="shared" si="681"/>
        <v>0</v>
      </c>
      <c r="U525" s="398">
        <f t="shared" si="681"/>
        <v>0</v>
      </c>
      <c r="V525" s="399">
        <f t="shared" si="681"/>
        <v>0</v>
      </c>
      <c r="W525" s="397">
        <f t="shared" si="681"/>
        <v>0</v>
      </c>
      <c r="X525" s="398">
        <f t="shared" si="681"/>
        <v>0</v>
      </c>
      <c r="Y525" s="398">
        <f t="shared" si="681"/>
        <v>0</v>
      </c>
      <c r="Z525" s="399">
        <f t="shared" si="681"/>
        <v>0</v>
      </c>
      <c r="AA525" s="397">
        <f t="shared" si="681"/>
        <v>0</v>
      </c>
      <c r="AB525" s="398">
        <f t="shared" si="681"/>
        <v>0</v>
      </c>
      <c r="AC525" s="398">
        <f t="shared" si="681"/>
        <v>0</v>
      </c>
      <c r="AD525" s="399">
        <f t="shared" si="681"/>
        <v>0</v>
      </c>
      <c r="AE525" s="397">
        <f t="shared" si="681"/>
        <v>0</v>
      </c>
      <c r="AF525" s="398">
        <f t="shared" si="681"/>
        <v>0</v>
      </c>
      <c r="AG525" s="398">
        <f t="shared" si="681"/>
        <v>0</v>
      </c>
      <c r="AH525" s="399">
        <f t="shared" si="681"/>
        <v>0</v>
      </c>
      <c r="AI525" s="397">
        <f t="shared" si="681"/>
        <v>0</v>
      </c>
      <c r="AJ525" s="398">
        <f t="shared" si="681"/>
        <v>0</v>
      </c>
      <c r="AK525" s="398">
        <f t="shared" si="681"/>
        <v>0</v>
      </c>
      <c r="AL525" s="399">
        <f t="shared" si="681"/>
        <v>0</v>
      </c>
      <c r="AM525" s="397">
        <f t="shared" si="681"/>
        <v>0</v>
      </c>
      <c r="AN525" s="398">
        <f t="shared" si="681"/>
        <v>0</v>
      </c>
      <c r="AO525" s="398">
        <f t="shared" si="681"/>
        <v>0</v>
      </c>
      <c r="AP525" s="399">
        <f t="shared" si="681"/>
        <v>0</v>
      </c>
      <c r="AQ525" s="397">
        <f t="shared" si="681"/>
        <v>0</v>
      </c>
      <c r="AR525" s="398">
        <f t="shared" si="681"/>
        <v>0</v>
      </c>
      <c r="AS525" s="398">
        <f t="shared" si="681"/>
        <v>0</v>
      </c>
      <c r="AT525" s="399">
        <f t="shared" si="681"/>
        <v>0</v>
      </c>
      <c r="AU525" s="397">
        <f t="shared" si="681"/>
        <v>0</v>
      </c>
      <c r="AV525" s="398">
        <f t="shared" si="681"/>
        <v>0</v>
      </c>
      <c r="AW525" s="398">
        <f t="shared" si="681"/>
        <v>0</v>
      </c>
      <c r="AX525" s="400">
        <f t="shared" si="681"/>
        <v>0</v>
      </c>
      <c r="AY525" s="322">
        <f t="shared" si="681"/>
        <v>0</v>
      </c>
      <c r="AZ525" s="323">
        <f t="shared" si="681"/>
        <v>0</v>
      </c>
      <c r="BA525" s="323">
        <f t="shared" si="681"/>
        <v>0</v>
      </c>
      <c r="BB525" s="324">
        <f t="shared" si="681"/>
        <v>0</v>
      </c>
      <c r="BC525" s="56"/>
      <c r="BD525" s="56"/>
      <c r="BE525" s="56"/>
      <c r="BF525" s="56"/>
    </row>
    <row r="526" spans="2:58" ht="14.1" customHeight="1" outlineLevel="1">
      <c r="B526" s="285" t="s">
        <v>142</v>
      </c>
      <c r="C526" s="223">
        <f t="shared" ref="C526:F526" si="682">IFERROR(C662/C798,0)</f>
        <v>0</v>
      </c>
      <c r="D526" s="109">
        <f t="shared" si="682"/>
        <v>0</v>
      </c>
      <c r="E526" s="109">
        <f t="shared" si="682"/>
        <v>0</v>
      </c>
      <c r="F526" s="224">
        <f t="shared" si="682"/>
        <v>0</v>
      </c>
      <c r="G526" s="223">
        <f t="shared" ref="G526:BB526" si="683">IFERROR(G662/G798,0)</f>
        <v>0</v>
      </c>
      <c r="H526" s="109">
        <f t="shared" si="683"/>
        <v>0</v>
      </c>
      <c r="I526" s="109">
        <f t="shared" si="683"/>
        <v>0</v>
      </c>
      <c r="J526" s="224">
        <f t="shared" si="683"/>
        <v>0</v>
      </c>
      <c r="K526" s="223">
        <f t="shared" si="683"/>
        <v>0</v>
      </c>
      <c r="L526" s="109">
        <f t="shared" si="683"/>
        <v>0</v>
      </c>
      <c r="M526" s="109">
        <f t="shared" si="683"/>
        <v>0</v>
      </c>
      <c r="N526" s="224">
        <f t="shared" si="683"/>
        <v>0</v>
      </c>
      <c r="O526" s="223">
        <f t="shared" si="683"/>
        <v>0</v>
      </c>
      <c r="P526" s="109">
        <f t="shared" si="683"/>
        <v>0</v>
      </c>
      <c r="Q526" s="109">
        <f t="shared" si="683"/>
        <v>0</v>
      </c>
      <c r="R526" s="224">
        <f t="shared" si="683"/>
        <v>0</v>
      </c>
      <c r="S526" s="223">
        <f t="shared" si="683"/>
        <v>0</v>
      </c>
      <c r="T526" s="109">
        <f t="shared" si="683"/>
        <v>0</v>
      </c>
      <c r="U526" s="109">
        <f t="shared" si="683"/>
        <v>0</v>
      </c>
      <c r="V526" s="224">
        <f t="shared" si="683"/>
        <v>0</v>
      </c>
      <c r="W526" s="223">
        <f t="shared" si="683"/>
        <v>0</v>
      </c>
      <c r="X526" s="109">
        <f t="shared" si="683"/>
        <v>0</v>
      </c>
      <c r="Y526" s="109">
        <f t="shared" si="683"/>
        <v>0</v>
      </c>
      <c r="Z526" s="224">
        <f t="shared" si="683"/>
        <v>0</v>
      </c>
      <c r="AA526" s="223">
        <f t="shared" si="683"/>
        <v>0</v>
      </c>
      <c r="AB526" s="109">
        <f t="shared" si="683"/>
        <v>0</v>
      </c>
      <c r="AC526" s="109">
        <f t="shared" si="683"/>
        <v>0</v>
      </c>
      <c r="AD526" s="224">
        <f t="shared" si="683"/>
        <v>0</v>
      </c>
      <c r="AE526" s="223">
        <f t="shared" si="683"/>
        <v>0</v>
      </c>
      <c r="AF526" s="109">
        <f t="shared" si="683"/>
        <v>0</v>
      </c>
      <c r="AG526" s="109">
        <f t="shared" si="683"/>
        <v>0</v>
      </c>
      <c r="AH526" s="224">
        <f t="shared" si="683"/>
        <v>0</v>
      </c>
      <c r="AI526" s="223">
        <f t="shared" si="683"/>
        <v>0</v>
      </c>
      <c r="AJ526" s="109">
        <f t="shared" si="683"/>
        <v>0</v>
      </c>
      <c r="AK526" s="109">
        <f t="shared" si="683"/>
        <v>0</v>
      </c>
      <c r="AL526" s="224">
        <f t="shared" si="683"/>
        <v>0</v>
      </c>
      <c r="AM526" s="223">
        <f t="shared" si="683"/>
        <v>0</v>
      </c>
      <c r="AN526" s="109">
        <f t="shared" si="683"/>
        <v>0</v>
      </c>
      <c r="AO526" s="109">
        <f t="shared" si="683"/>
        <v>0</v>
      </c>
      <c r="AP526" s="224">
        <f t="shared" si="683"/>
        <v>0</v>
      </c>
      <c r="AQ526" s="223">
        <f t="shared" si="683"/>
        <v>0</v>
      </c>
      <c r="AR526" s="109">
        <f t="shared" si="683"/>
        <v>0</v>
      </c>
      <c r="AS526" s="109">
        <f t="shared" si="683"/>
        <v>0</v>
      </c>
      <c r="AT526" s="224">
        <f t="shared" si="683"/>
        <v>0</v>
      </c>
      <c r="AU526" s="223">
        <f t="shared" si="683"/>
        <v>0</v>
      </c>
      <c r="AV526" s="109">
        <f t="shared" si="683"/>
        <v>0</v>
      </c>
      <c r="AW526" s="109">
        <f t="shared" si="683"/>
        <v>0</v>
      </c>
      <c r="AX526" s="231">
        <f t="shared" si="683"/>
        <v>0</v>
      </c>
      <c r="AY526" s="331">
        <f t="shared" si="683"/>
        <v>0</v>
      </c>
      <c r="AZ526" s="332">
        <f t="shared" si="683"/>
        <v>0</v>
      </c>
      <c r="BA526" s="332">
        <f t="shared" si="683"/>
        <v>0</v>
      </c>
      <c r="BB526" s="333">
        <f t="shared" si="683"/>
        <v>0</v>
      </c>
    </row>
    <row r="527" spans="2:58" ht="14.1" customHeight="1" outlineLevel="1">
      <c r="B527" s="285" t="s">
        <v>128</v>
      </c>
      <c r="C527" s="223">
        <f t="shared" ref="C527:F527" si="684">IFERROR(C663/C799,0)</f>
        <v>0</v>
      </c>
      <c r="D527" s="109">
        <f t="shared" si="684"/>
        <v>0</v>
      </c>
      <c r="E527" s="109">
        <f t="shared" si="684"/>
        <v>0</v>
      </c>
      <c r="F527" s="224">
        <f t="shared" si="684"/>
        <v>0</v>
      </c>
      <c r="G527" s="223">
        <f t="shared" ref="G527:BB527" si="685">IFERROR(G663/G799,0)</f>
        <v>0</v>
      </c>
      <c r="H527" s="109">
        <f t="shared" si="685"/>
        <v>0</v>
      </c>
      <c r="I527" s="109">
        <f t="shared" si="685"/>
        <v>0</v>
      </c>
      <c r="J527" s="224">
        <f t="shared" si="685"/>
        <v>0</v>
      </c>
      <c r="K527" s="223">
        <f t="shared" si="685"/>
        <v>0</v>
      </c>
      <c r="L527" s="109">
        <f t="shared" si="685"/>
        <v>0</v>
      </c>
      <c r="M527" s="109">
        <f t="shared" si="685"/>
        <v>0</v>
      </c>
      <c r="N527" s="224">
        <f t="shared" si="685"/>
        <v>0</v>
      </c>
      <c r="O527" s="223">
        <f t="shared" si="685"/>
        <v>0</v>
      </c>
      <c r="P527" s="109">
        <f t="shared" si="685"/>
        <v>0</v>
      </c>
      <c r="Q527" s="109">
        <f t="shared" si="685"/>
        <v>0</v>
      </c>
      <c r="R527" s="224">
        <f t="shared" si="685"/>
        <v>0</v>
      </c>
      <c r="S527" s="223">
        <f t="shared" si="685"/>
        <v>0</v>
      </c>
      <c r="T527" s="109">
        <f t="shared" si="685"/>
        <v>0</v>
      </c>
      <c r="U527" s="109">
        <f t="shared" si="685"/>
        <v>0</v>
      </c>
      <c r="V527" s="224">
        <f t="shared" si="685"/>
        <v>0</v>
      </c>
      <c r="W527" s="223">
        <f t="shared" si="685"/>
        <v>0</v>
      </c>
      <c r="X527" s="109">
        <f t="shared" si="685"/>
        <v>0</v>
      </c>
      <c r="Y527" s="109">
        <f t="shared" si="685"/>
        <v>0</v>
      </c>
      <c r="Z527" s="224">
        <f t="shared" si="685"/>
        <v>0</v>
      </c>
      <c r="AA527" s="223">
        <f t="shared" si="685"/>
        <v>0</v>
      </c>
      <c r="AB527" s="109">
        <f t="shared" si="685"/>
        <v>0</v>
      </c>
      <c r="AC527" s="109">
        <f t="shared" si="685"/>
        <v>0</v>
      </c>
      <c r="AD527" s="224">
        <f t="shared" si="685"/>
        <v>0</v>
      </c>
      <c r="AE527" s="223">
        <f t="shared" si="685"/>
        <v>0</v>
      </c>
      <c r="AF527" s="109">
        <f t="shared" si="685"/>
        <v>0</v>
      </c>
      <c r="AG527" s="109">
        <f t="shared" si="685"/>
        <v>0</v>
      </c>
      <c r="AH527" s="224">
        <f t="shared" si="685"/>
        <v>0</v>
      </c>
      <c r="AI527" s="223">
        <f t="shared" si="685"/>
        <v>0</v>
      </c>
      <c r="AJ527" s="109">
        <f t="shared" si="685"/>
        <v>0</v>
      </c>
      <c r="AK527" s="109">
        <f t="shared" si="685"/>
        <v>0</v>
      </c>
      <c r="AL527" s="224">
        <f t="shared" si="685"/>
        <v>0</v>
      </c>
      <c r="AM527" s="223">
        <f t="shared" si="685"/>
        <v>0</v>
      </c>
      <c r="AN527" s="109">
        <f t="shared" si="685"/>
        <v>0</v>
      </c>
      <c r="AO527" s="109">
        <f t="shared" si="685"/>
        <v>0</v>
      </c>
      <c r="AP527" s="224">
        <f t="shared" si="685"/>
        <v>0</v>
      </c>
      <c r="AQ527" s="223">
        <f t="shared" si="685"/>
        <v>0</v>
      </c>
      <c r="AR527" s="109">
        <f t="shared" si="685"/>
        <v>0</v>
      </c>
      <c r="AS527" s="109">
        <f t="shared" si="685"/>
        <v>0</v>
      </c>
      <c r="AT527" s="224">
        <f t="shared" si="685"/>
        <v>0</v>
      </c>
      <c r="AU527" s="223">
        <f t="shared" si="685"/>
        <v>0</v>
      </c>
      <c r="AV527" s="109">
        <f t="shared" si="685"/>
        <v>0</v>
      </c>
      <c r="AW527" s="109">
        <f t="shared" si="685"/>
        <v>0</v>
      </c>
      <c r="AX527" s="231">
        <f t="shared" si="685"/>
        <v>0</v>
      </c>
      <c r="AY527" s="331">
        <f t="shared" si="685"/>
        <v>0</v>
      </c>
      <c r="AZ527" s="332">
        <f t="shared" si="685"/>
        <v>0</v>
      </c>
      <c r="BA527" s="332">
        <f t="shared" si="685"/>
        <v>0</v>
      </c>
      <c r="BB527" s="333">
        <f t="shared" si="685"/>
        <v>0</v>
      </c>
    </row>
    <row r="528" spans="2:58" ht="14.1" customHeight="1" outlineLevel="1">
      <c r="B528" s="285" t="s">
        <v>129</v>
      </c>
      <c r="C528" s="223">
        <f t="shared" ref="C528:F528" si="686">IFERROR(C664/C800,0)</f>
        <v>0</v>
      </c>
      <c r="D528" s="109">
        <f t="shared" si="686"/>
        <v>0</v>
      </c>
      <c r="E528" s="109">
        <f t="shared" si="686"/>
        <v>0</v>
      </c>
      <c r="F528" s="224">
        <f t="shared" si="686"/>
        <v>0</v>
      </c>
      <c r="G528" s="223">
        <f t="shared" ref="G528:BB528" si="687">IFERROR(G664/G800,0)</f>
        <v>0</v>
      </c>
      <c r="H528" s="109">
        <f t="shared" si="687"/>
        <v>0</v>
      </c>
      <c r="I528" s="109">
        <f t="shared" si="687"/>
        <v>0</v>
      </c>
      <c r="J528" s="224">
        <f t="shared" si="687"/>
        <v>0</v>
      </c>
      <c r="K528" s="223">
        <f t="shared" si="687"/>
        <v>0</v>
      </c>
      <c r="L528" s="109">
        <f t="shared" si="687"/>
        <v>0</v>
      </c>
      <c r="M528" s="109">
        <f t="shared" si="687"/>
        <v>0</v>
      </c>
      <c r="N528" s="224">
        <f t="shared" si="687"/>
        <v>0</v>
      </c>
      <c r="O528" s="223">
        <f t="shared" si="687"/>
        <v>0</v>
      </c>
      <c r="P528" s="109">
        <f t="shared" si="687"/>
        <v>0</v>
      </c>
      <c r="Q528" s="109">
        <f t="shared" si="687"/>
        <v>0</v>
      </c>
      <c r="R528" s="224">
        <f t="shared" si="687"/>
        <v>0</v>
      </c>
      <c r="S528" s="223">
        <f t="shared" si="687"/>
        <v>0</v>
      </c>
      <c r="T528" s="109">
        <f t="shared" si="687"/>
        <v>0</v>
      </c>
      <c r="U528" s="109">
        <f t="shared" si="687"/>
        <v>0</v>
      </c>
      <c r="V528" s="224">
        <f t="shared" si="687"/>
        <v>0</v>
      </c>
      <c r="W528" s="223">
        <f t="shared" si="687"/>
        <v>0</v>
      </c>
      <c r="X528" s="109">
        <f t="shared" si="687"/>
        <v>0</v>
      </c>
      <c r="Y528" s="109">
        <f t="shared" si="687"/>
        <v>0</v>
      </c>
      <c r="Z528" s="224">
        <f t="shared" si="687"/>
        <v>0</v>
      </c>
      <c r="AA528" s="223">
        <f t="shared" si="687"/>
        <v>0</v>
      </c>
      <c r="AB528" s="109">
        <f t="shared" si="687"/>
        <v>0</v>
      </c>
      <c r="AC528" s="109">
        <f t="shared" si="687"/>
        <v>0</v>
      </c>
      <c r="AD528" s="224">
        <f t="shared" si="687"/>
        <v>0</v>
      </c>
      <c r="AE528" s="223">
        <f t="shared" si="687"/>
        <v>0</v>
      </c>
      <c r="AF528" s="109">
        <f t="shared" si="687"/>
        <v>0</v>
      </c>
      <c r="AG528" s="109">
        <f t="shared" si="687"/>
        <v>0</v>
      </c>
      <c r="AH528" s="224">
        <f t="shared" si="687"/>
        <v>0</v>
      </c>
      <c r="AI528" s="223">
        <f t="shared" si="687"/>
        <v>0</v>
      </c>
      <c r="AJ528" s="109">
        <f t="shared" si="687"/>
        <v>0</v>
      </c>
      <c r="AK528" s="109">
        <f t="shared" si="687"/>
        <v>0</v>
      </c>
      <c r="AL528" s="224">
        <f t="shared" si="687"/>
        <v>0</v>
      </c>
      <c r="AM528" s="223">
        <f t="shared" si="687"/>
        <v>0</v>
      </c>
      <c r="AN528" s="109">
        <f t="shared" si="687"/>
        <v>0</v>
      </c>
      <c r="AO528" s="109">
        <f t="shared" si="687"/>
        <v>0</v>
      </c>
      <c r="AP528" s="224">
        <f t="shared" si="687"/>
        <v>0</v>
      </c>
      <c r="AQ528" s="223">
        <f t="shared" si="687"/>
        <v>0</v>
      </c>
      <c r="AR528" s="109">
        <f t="shared" si="687"/>
        <v>0</v>
      </c>
      <c r="AS528" s="109">
        <f t="shared" si="687"/>
        <v>0</v>
      </c>
      <c r="AT528" s="224">
        <f t="shared" si="687"/>
        <v>0</v>
      </c>
      <c r="AU528" s="223">
        <f t="shared" si="687"/>
        <v>0</v>
      </c>
      <c r="AV528" s="109">
        <f t="shared" si="687"/>
        <v>0</v>
      </c>
      <c r="AW528" s="109">
        <f t="shared" si="687"/>
        <v>0</v>
      </c>
      <c r="AX528" s="231">
        <f t="shared" si="687"/>
        <v>0</v>
      </c>
      <c r="AY528" s="331">
        <f t="shared" si="687"/>
        <v>0</v>
      </c>
      <c r="AZ528" s="332">
        <f t="shared" si="687"/>
        <v>0</v>
      </c>
      <c r="BA528" s="332">
        <f t="shared" si="687"/>
        <v>0</v>
      </c>
      <c r="BB528" s="333">
        <f t="shared" si="687"/>
        <v>0</v>
      </c>
      <c r="BC528" s="76"/>
      <c r="BD528" s="76"/>
      <c r="BE528" s="76"/>
      <c r="BF528" s="76"/>
    </row>
    <row r="529" spans="1:58" s="76" customFormat="1" ht="14.1" customHeight="1" outlineLevel="1">
      <c r="B529" s="281" t="s">
        <v>52</v>
      </c>
      <c r="C529" s="401">
        <f t="shared" ref="C529:F529" si="688">IFERROR(C665/C801,0)</f>
        <v>0</v>
      </c>
      <c r="D529" s="402">
        <f t="shared" si="688"/>
        <v>0</v>
      </c>
      <c r="E529" s="402">
        <f t="shared" si="688"/>
        <v>0</v>
      </c>
      <c r="F529" s="403">
        <f t="shared" si="688"/>
        <v>0</v>
      </c>
      <c r="G529" s="401">
        <f t="shared" ref="G529:BB529" si="689">IFERROR(G665/G801,0)</f>
        <v>0</v>
      </c>
      <c r="H529" s="402">
        <f t="shared" si="689"/>
        <v>0</v>
      </c>
      <c r="I529" s="402">
        <f t="shared" si="689"/>
        <v>0</v>
      </c>
      <c r="J529" s="403">
        <f t="shared" si="689"/>
        <v>0</v>
      </c>
      <c r="K529" s="401">
        <f t="shared" si="689"/>
        <v>0</v>
      </c>
      <c r="L529" s="402">
        <f t="shared" si="689"/>
        <v>0</v>
      </c>
      <c r="M529" s="402">
        <f t="shared" si="689"/>
        <v>0</v>
      </c>
      <c r="N529" s="403">
        <f t="shared" si="689"/>
        <v>0</v>
      </c>
      <c r="O529" s="401">
        <f t="shared" si="689"/>
        <v>0</v>
      </c>
      <c r="P529" s="402">
        <f t="shared" si="689"/>
        <v>0</v>
      </c>
      <c r="Q529" s="402">
        <f t="shared" si="689"/>
        <v>0</v>
      </c>
      <c r="R529" s="403">
        <f t="shared" si="689"/>
        <v>0</v>
      </c>
      <c r="S529" s="401">
        <f t="shared" si="689"/>
        <v>0</v>
      </c>
      <c r="T529" s="402">
        <f t="shared" si="689"/>
        <v>0</v>
      </c>
      <c r="U529" s="402">
        <f t="shared" si="689"/>
        <v>0</v>
      </c>
      <c r="V529" s="403">
        <f t="shared" si="689"/>
        <v>0</v>
      </c>
      <c r="W529" s="401">
        <f t="shared" si="689"/>
        <v>0</v>
      </c>
      <c r="X529" s="402">
        <f t="shared" si="689"/>
        <v>0</v>
      </c>
      <c r="Y529" s="402">
        <f t="shared" si="689"/>
        <v>0</v>
      </c>
      <c r="Z529" s="403">
        <f t="shared" si="689"/>
        <v>0</v>
      </c>
      <c r="AA529" s="401">
        <f t="shared" si="689"/>
        <v>0</v>
      </c>
      <c r="AB529" s="402">
        <f t="shared" si="689"/>
        <v>0</v>
      </c>
      <c r="AC529" s="402">
        <f t="shared" si="689"/>
        <v>0</v>
      </c>
      <c r="AD529" s="403">
        <f t="shared" si="689"/>
        <v>0</v>
      </c>
      <c r="AE529" s="401">
        <f t="shared" si="689"/>
        <v>0</v>
      </c>
      <c r="AF529" s="402">
        <f t="shared" si="689"/>
        <v>0</v>
      </c>
      <c r="AG529" s="402">
        <f t="shared" si="689"/>
        <v>0</v>
      </c>
      <c r="AH529" s="403">
        <f t="shared" si="689"/>
        <v>0</v>
      </c>
      <c r="AI529" s="401">
        <f t="shared" si="689"/>
        <v>0</v>
      </c>
      <c r="AJ529" s="402">
        <f t="shared" si="689"/>
        <v>0</v>
      </c>
      <c r="AK529" s="402">
        <f t="shared" si="689"/>
        <v>0</v>
      </c>
      <c r="AL529" s="403">
        <f t="shared" si="689"/>
        <v>0</v>
      </c>
      <c r="AM529" s="401">
        <f t="shared" si="689"/>
        <v>0</v>
      </c>
      <c r="AN529" s="402">
        <f t="shared" si="689"/>
        <v>0</v>
      </c>
      <c r="AO529" s="402">
        <f t="shared" si="689"/>
        <v>0</v>
      </c>
      <c r="AP529" s="403">
        <f t="shared" si="689"/>
        <v>0</v>
      </c>
      <c r="AQ529" s="401">
        <f t="shared" si="689"/>
        <v>0</v>
      </c>
      <c r="AR529" s="402">
        <f t="shared" si="689"/>
        <v>0</v>
      </c>
      <c r="AS529" s="402">
        <f t="shared" si="689"/>
        <v>0</v>
      </c>
      <c r="AT529" s="403">
        <f t="shared" si="689"/>
        <v>0</v>
      </c>
      <c r="AU529" s="401">
        <f t="shared" si="689"/>
        <v>0</v>
      </c>
      <c r="AV529" s="402">
        <f t="shared" si="689"/>
        <v>0</v>
      </c>
      <c r="AW529" s="402">
        <f t="shared" si="689"/>
        <v>0</v>
      </c>
      <c r="AX529" s="404">
        <f t="shared" si="689"/>
        <v>0</v>
      </c>
      <c r="AY529" s="322">
        <f t="shared" si="689"/>
        <v>0</v>
      </c>
      <c r="AZ529" s="323">
        <f t="shared" si="689"/>
        <v>0</v>
      </c>
      <c r="BA529" s="323">
        <f t="shared" si="689"/>
        <v>0</v>
      </c>
      <c r="BB529" s="324">
        <f t="shared" si="689"/>
        <v>0</v>
      </c>
      <c r="BC529" s="56"/>
      <c r="BD529" s="56"/>
      <c r="BE529" s="56"/>
      <c r="BF529" s="56"/>
    </row>
    <row r="530" spans="1:58" ht="14.1" customHeight="1" outlineLevel="1">
      <c r="B530" s="285" t="s">
        <v>134</v>
      </c>
      <c r="C530" s="223">
        <f t="shared" ref="C530:F530" si="690">IFERROR(C666/C802,0)</f>
        <v>0</v>
      </c>
      <c r="D530" s="109">
        <f t="shared" si="690"/>
        <v>0</v>
      </c>
      <c r="E530" s="109">
        <f t="shared" si="690"/>
        <v>0</v>
      </c>
      <c r="F530" s="224">
        <f t="shared" si="690"/>
        <v>0</v>
      </c>
      <c r="G530" s="223">
        <f t="shared" ref="G530:BB530" si="691">IFERROR(G666/G802,0)</f>
        <v>0</v>
      </c>
      <c r="H530" s="109">
        <f t="shared" si="691"/>
        <v>0</v>
      </c>
      <c r="I530" s="109">
        <f t="shared" si="691"/>
        <v>0</v>
      </c>
      <c r="J530" s="224">
        <f t="shared" si="691"/>
        <v>0</v>
      </c>
      <c r="K530" s="223">
        <f t="shared" si="691"/>
        <v>0</v>
      </c>
      <c r="L530" s="109">
        <f t="shared" si="691"/>
        <v>0</v>
      </c>
      <c r="M530" s="109">
        <f t="shared" si="691"/>
        <v>0</v>
      </c>
      <c r="N530" s="224">
        <f t="shared" si="691"/>
        <v>0</v>
      </c>
      <c r="O530" s="223">
        <f t="shared" si="691"/>
        <v>0</v>
      </c>
      <c r="P530" s="109">
        <f t="shared" si="691"/>
        <v>0</v>
      </c>
      <c r="Q530" s="109">
        <f t="shared" si="691"/>
        <v>0</v>
      </c>
      <c r="R530" s="224">
        <f t="shared" si="691"/>
        <v>0</v>
      </c>
      <c r="S530" s="223">
        <f t="shared" si="691"/>
        <v>0</v>
      </c>
      <c r="T530" s="109">
        <f t="shared" si="691"/>
        <v>0</v>
      </c>
      <c r="U530" s="109">
        <f t="shared" si="691"/>
        <v>0</v>
      </c>
      <c r="V530" s="224">
        <f t="shared" si="691"/>
        <v>0</v>
      </c>
      <c r="W530" s="223">
        <f t="shared" si="691"/>
        <v>0</v>
      </c>
      <c r="X530" s="109">
        <f t="shared" si="691"/>
        <v>0</v>
      </c>
      <c r="Y530" s="109">
        <f t="shared" si="691"/>
        <v>0</v>
      </c>
      <c r="Z530" s="224">
        <f t="shared" si="691"/>
        <v>0</v>
      </c>
      <c r="AA530" s="223">
        <f t="shared" si="691"/>
        <v>0</v>
      </c>
      <c r="AB530" s="109">
        <f t="shared" si="691"/>
        <v>0</v>
      </c>
      <c r="AC530" s="109">
        <f t="shared" si="691"/>
        <v>0</v>
      </c>
      <c r="AD530" s="224">
        <f t="shared" si="691"/>
        <v>0</v>
      </c>
      <c r="AE530" s="223">
        <f t="shared" si="691"/>
        <v>0</v>
      </c>
      <c r="AF530" s="109">
        <f t="shared" si="691"/>
        <v>0</v>
      </c>
      <c r="AG530" s="109">
        <f t="shared" si="691"/>
        <v>0</v>
      </c>
      <c r="AH530" s="224">
        <f t="shared" si="691"/>
        <v>0</v>
      </c>
      <c r="AI530" s="223">
        <f t="shared" si="691"/>
        <v>0</v>
      </c>
      <c r="AJ530" s="109">
        <f t="shared" si="691"/>
        <v>0</v>
      </c>
      <c r="AK530" s="109">
        <f t="shared" si="691"/>
        <v>0</v>
      </c>
      <c r="AL530" s="224">
        <f t="shared" si="691"/>
        <v>0</v>
      </c>
      <c r="AM530" s="223">
        <f t="shared" si="691"/>
        <v>0</v>
      </c>
      <c r="AN530" s="109">
        <f t="shared" si="691"/>
        <v>0</v>
      </c>
      <c r="AO530" s="109">
        <f t="shared" si="691"/>
        <v>0</v>
      </c>
      <c r="AP530" s="224">
        <f t="shared" si="691"/>
        <v>0</v>
      </c>
      <c r="AQ530" s="223">
        <f t="shared" si="691"/>
        <v>0</v>
      </c>
      <c r="AR530" s="109">
        <f t="shared" si="691"/>
        <v>0</v>
      </c>
      <c r="AS530" s="109">
        <f t="shared" si="691"/>
        <v>0</v>
      </c>
      <c r="AT530" s="224">
        <f t="shared" si="691"/>
        <v>0</v>
      </c>
      <c r="AU530" s="223">
        <f t="shared" si="691"/>
        <v>0</v>
      </c>
      <c r="AV530" s="109">
        <f t="shared" si="691"/>
        <v>0</v>
      </c>
      <c r="AW530" s="109">
        <f t="shared" si="691"/>
        <v>0</v>
      </c>
      <c r="AX530" s="231">
        <f t="shared" si="691"/>
        <v>0</v>
      </c>
      <c r="AY530" s="331">
        <f t="shared" si="691"/>
        <v>0</v>
      </c>
      <c r="AZ530" s="332">
        <f t="shared" si="691"/>
        <v>0</v>
      </c>
      <c r="BA530" s="332">
        <f t="shared" si="691"/>
        <v>0</v>
      </c>
      <c r="BB530" s="333">
        <f t="shared" si="691"/>
        <v>0</v>
      </c>
    </row>
    <row r="531" spans="1:58" ht="14.1" customHeight="1" outlineLevel="1">
      <c r="B531" s="285" t="s">
        <v>131</v>
      </c>
      <c r="C531" s="223">
        <f t="shared" ref="C531:F531" si="692">IFERROR(C667/C803,0)</f>
        <v>0</v>
      </c>
      <c r="D531" s="109">
        <f t="shared" si="692"/>
        <v>0</v>
      </c>
      <c r="E531" s="109">
        <f t="shared" si="692"/>
        <v>0</v>
      </c>
      <c r="F531" s="224">
        <f t="shared" si="692"/>
        <v>0</v>
      </c>
      <c r="G531" s="223">
        <f t="shared" ref="G531:BB531" si="693">IFERROR(G667/G803,0)</f>
        <v>0</v>
      </c>
      <c r="H531" s="109">
        <f t="shared" si="693"/>
        <v>0</v>
      </c>
      <c r="I531" s="109">
        <f t="shared" si="693"/>
        <v>0</v>
      </c>
      <c r="J531" s="224">
        <f t="shared" si="693"/>
        <v>0</v>
      </c>
      <c r="K531" s="223">
        <f t="shared" si="693"/>
        <v>0</v>
      </c>
      <c r="L531" s="109">
        <f t="shared" si="693"/>
        <v>0</v>
      </c>
      <c r="M531" s="109">
        <f t="shared" si="693"/>
        <v>0</v>
      </c>
      <c r="N531" s="224">
        <f t="shared" si="693"/>
        <v>0</v>
      </c>
      <c r="O531" s="223">
        <f t="shared" si="693"/>
        <v>0</v>
      </c>
      <c r="P531" s="109">
        <f t="shared" si="693"/>
        <v>0</v>
      </c>
      <c r="Q531" s="109">
        <f t="shared" si="693"/>
        <v>0</v>
      </c>
      <c r="R531" s="224">
        <f t="shared" si="693"/>
        <v>0</v>
      </c>
      <c r="S531" s="223">
        <f t="shared" si="693"/>
        <v>0</v>
      </c>
      <c r="T531" s="109">
        <f t="shared" si="693"/>
        <v>0</v>
      </c>
      <c r="U531" s="109">
        <f t="shared" si="693"/>
        <v>0</v>
      </c>
      <c r="V531" s="224">
        <f t="shared" si="693"/>
        <v>0</v>
      </c>
      <c r="W531" s="223">
        <f t="shared" si="693"/>
        <v>0</v>
      </c>
      <c r="X531" s="109">
        <f t="shared" si="693"/>
        <v>0</v>
      </c>
      <c r="Y531" s="109">
        <f t="shared" si="693"/>
        <v>0</v>
      </c>
      <c r="Z531" s="224">
        <f t="shared" si="693"/>
        <v>0</v>
      </c>
      <c r="AA531" s="223">
        <f t="shared" si="693"/>
        <v>0</v>
      </c>
      <c r="AB531" s="109">
        <f t="shared" si="693"/>
        <v>0</v>
      </c>
      <c r="AC531" s="109">
        <f t="shared" si="693"/>
        <v>0</v>
      </c>
      <c r="AD531" s="224">
        <f t="shared" si="693"/>
        <v>0</v>
      </c>
      <c r="AE531" s="223">
        <f t="shared" si="693"/>
        <v>0</v>
      </c>
      <c r="AF531" s="109">
        <f t="shared" si="693"/>
        <v>0</v>
      </c>
      <c r="AG531" s="109">
        <f t="shared" si="693"/>
        <v>0</v>
      </c>
      <c r="AH531" s="224">
        <f t="shared" si="693"/>
        <v>0</v>
      </c>
      <c r="AI531" s="223">
        <f t="shared" si="693"/>
        <v>0</v>
      </c>
      <c r="AJ531" s="109">
        <f t="shared" si="693"/>
        <v>0</v>
      </c>
      <c r="AK531" s="109">
        <f t="shared" si="693"/>
        <v>0</v>
      </c>
      <c r="AL531" s="224">
        <f t="shared" si="693"/>
        <v>0</v>
      </c>
      <c r="AM531" s="223">
        <f t="shared" si="693"/>
        <v>0</v>
      </c>
      <c r="AN531" s="109">
        <f t="shared" si="693"/>
        <v>0</v>
      </c>
      <c r="AO531" s="109">
        <f t="shared" si="693"/>
        <v>0</v>
      </c>
      <c r="AP531" s="224">
        <f t="shared" si="693"/>
        <v>0</v>
      </c>
      <c r="AQ531" s="223">
        <f t="shared" si="693"/>
        <v>0</v>
      </c>
      <c r="AR531" s="109">
        <f t="shared" si="693"/>
        <v>0</v>
      </c>
      <c r="AS531" s="109">
        <f t="shared" si="693"/>
        <v>0</v>
      </c>
      <c r="AT531" s="224">
        <f t="shared" si="693"/>
        <v>0</v>
      </c>
      <c r="AU531" s="223">
        <f t="shared" si="693"/>
        <v>0</v>
      </c>
      <c r="AV531" s="109">
        <f t="shared" si="693"/>
        <v>0</v>
      </c>
      <c r="AW531" s="109">
        <f t="shared" si="693"/>
        <v>0</v>
      </c>
      <c r="AX531" s="231">
        <f t="shared" si="693"/>
        <v>0</v>
      </c>
      <c r="AY531" s="331">
        <f t="shared" si="693"/>
        <v>0</v>
      </c>
      <c r="AZ531" s="332">
        <f t="shared" si="693"/>
        <v>0</v>
      </c>
      <c r="BA531" s="332">
        <f t="shared" si="693"/>
        <v>0</v>
      </c>
      <c r="BB531" s="333">
        <f t="shared" si="693"/>
        <v>0</v>
      </c>
      <c r="BC531" s="76"/>
      <c r="BD531" s="76"/>
      <c r="BE531" s="76"/>
      <c r="BF531" s="76"/>
    </row>
    <row r="532" spans="1:58" s="76" customFormat="1" ht="14.1" customHeight="1" outlineLevel="1">
      <c r="B532" s="281" t="s">
        <v>49</v>
      </c>
      <c r="C532" s="401">
        <f t="shared" ref="C532:F532" si="694">IFERROR(C668/C804,0)</f>
        <v>0</v>
      </c>
      <c r="D532" s="402">
        <f t="shared" si="694"/>
        <v>0</v>
      </c>
      <c r="E532" s="402">
        <f t="shared" si="694"/>
        <v>0</v>
      </c>
      <c r="F532" s="403">
        <f t="shared" si="694"/>
        <v>0</v>
      </c>
      <c r="G532" s="401">
        <f t="shared" ref="G532:BB532" si="695">IFERROR(G668/G804,0)</f>
        <v>0</v>
      </c>
      <c r="H532" s="402">
        <f t="shared" si="695"/>
        <v>0</v>
      </c>
      <c r="I532" s="402">
        <f t="shared" si="695"/>
        <v>0</v>
      </c>
      <c r="J532" s="403">
        <f t="shared" si="695"/>
        <v>0</v>
      </c>
      <c r="K532" s="401">
        <f t="shared" si="695"/>
        <v>0</v>
      </c>
      <c r="L532" s="402">
        <f t="shared" si="695"/>
        <v>0</v>
      </c>
      <c r="M532" s="402">
        <f t="shared" si="695"/>
        <v>0</v>
      </c>
      <c r="N532" s="403">
        <f t="shared" si="695"/>
        <v>0</v>
      </c>
      <c r="O532" s="401">
        <f t="shared" si="695"/>
        <v>0</v>
      </c>
      <c r="P532" s="402">
        <f t="shared" si="695"/>
        <v>0</v>
      </c>
      <c r="Q532" s="402">
        <f t="shared" si="695"/>
        <v>0</v>
      </c>
      <c r="R532" s="403">
        <f t="shared" si="695"/>
        <v>0</v>
      </c>
      <c r="S532" s="401">
        <f t="shared" si="695"/>
        <v>0</v>
      </c>
      <c r="T532" s="402">
        <f t="shared" si="695"/>
        <v>0</v>
      </c>
      <c r="U532" s="402">
        <f t="shared" si="695"/>
        <v>0</v>
      </c>
      <c r="V532" s="403">
        <f t="shared" si="695"/>
        <v>0</v>
      </c>
      <c r="W532" s="401">
        <f t="shared" si="695"/>
        <v>0</v>
      </c>
      <c r="X532" s="402">
        <f t="shared" si="695"/>
        <v>0</v>
      </c>
      <c r="Y532" s="402">
        <f t="shared" si="695"/>
        <v>0</v>
      </c>
      <c r="Z532" s="403">
        <f t="shared" si="695"/>
        <v>0</v>
      </c>
      <c r="AA532" s="401">
        <f t="shared" si="695"/>
        <v>0</v>
      </c>
      <c r="AB532" s="402">
        <f t="shared" si="695"/>
        <v>0</v>
      </c>
      <c r="AC532" s="402">
        <f t="shared" si="695"/>
        <v>0</v>
      </c>
      <c r="AD532" s="403">
        <f t="shared" si="695"/>
        <v>0</v>
      </c>
      <c r="AE532" s="401">
        <f t="shared" si="695"/>
        <v>0</v>
      </c>
      <c r="AF532" s="402">
        <f t="shared" si="695"/>
        <v>0</v>
      </c>
      <c r="AG532" s="402">
        <f t="shared" si="695"/>
        <v>0</v>
      </c>
      <c r="AH532" s="403">
        <f t="shared" si="695"/>
        <v>0</v>
      </c>
      <c r="AI532" s="401">
        <f t="shared" si="695"/>
        <v>0</v>
      </c>
      <c r="AJ532" s="402">
        <f t="shared" si="695"/>
        <v>0</v>
      </c>
      <c r="AK532" s="402">
        <f t="shared" si="695"/>
        <v>0</v>
      </c>
      <c r="AL532" s="403">
        <f t="shared" si="695"/>
        <v>0</v>
      </c>
      <c r="AM532" s="401">
        <f t="shared" si="695"/>
        <v>0</v>
      </c>
      <c r="AN532" s="402">
        <f t="shared" si="695"/>
        <v>0</v>
      </c>
      <c r="AO532" s="402">
        <f t="shared" si="695"/>
        <v>0</v>
      </c>
      <c r="AP532" s="403">
        <f t="shared" si="695"/>
        <v>0</v>
      </c>
      <c r="AQ532" s="401">
        <f t="shared" si="695"/>
        <v>0</v>
      </c>
      <c r="AR532" s="402">
        <f t="shared" si="695"/>
        <v>0</v>
      </c>
      <c r="AS532" s="402">
        <f t="shared" si="695"/>
        <v>0</v>
      </c>
      <c r="AT532" s="403">
        <f t="shared" si="695"/>
        <v>0</v>
      </c>
      <c r="AU532" s="401">
        <f t="shared" si="695"/>
        <v>0</v>
      </c>
      <c r="AV532" s="402">
        <f t="shared" si="695"/>
        <v>0</v>
      </c>
      <c r="AW532" s="402">
        <f t="shared" si="695"/>
        <v>0</v>
      </c>
      <c r="AX532" s="404">
        <f t="shared" si="695"/>
        <v>0</v>
      </c>
      <c r="AY532" s="322">
        <f t="shared" si="695"/>
        <v>0</v>
      </c>
      <c r="AZ532" s="323">
        <f t="shared" si="695"/>
        <v>0</v>
      </c>
      <c r="BA532" s="323">
        <f t="shared" si="695"/>
        <v>0</v>
      </c>
      <c r="BB532" s="324">
        <f t="shared" si="695"/>
        <v>0</v>
      </c>
      <c r="BC532" s="56"/>
      <c r="BD532" s="56"/>
      <c r="BE532" s="56"/>
      <c r="BF532" s="56"/>
    </row>
    <row r="533" spans="1:58" ht="14.1" customHeight="1" outlineLevel="1">
      <c r="B533" s="285" t="s">
        <v>49</v>
      </c>
      <c r="C533" s="223">
        <f t="shared" ref="C533:F533" si="696">IFERROR(C669/C805,0)</f>
        <v>0</v>
      </c>
      <c r="D533" s="109">
        <f t="shared" si="696"/>
        <v>0</v>
      </c>
      <c r="E533" s="109">
        <f t="shared" si="696"/>
        <v>0</v>
      </c>
      <c r="F533" s="224">
        <f t="shared" si="696"/>
        <v>0</v>
      </c>
      <c r="G533" s="223">
        <f t="shared" ref="G533:BB533" si="697">IFERROR(G669/G805,0)</f>
        <v>0</v>
      </c>
      <c r="H533" s="109">
        <f t="shared" si="697"/>
        <v>0</v>
      </c>
      <c r="I533" s="109">
        <f t="shared" si="697"/>
        <v>0</v>
      </c>
      <c r="J533" s="224">
        <f t="shared" si="697"/>
        <v>0</v>
      </c>
      <c r="K533" s="223">
        <f t="shared" si="697"/>
        <v>0</v>
      </c>
      <c r="L533" s="109">
        <f t="shared" si="697"/>
        <v>0</v>
      </c>
      <c r="M533" s="109">
        <f t="shared" si="697"/>
        <v>0</v>
      </c>
      <c r="N533" s="224">
        <f t="shared" si="697"/>
        <v>0</v>
      </c>
      <c r="O533" s="223">
        <f t="shared" si="697"/>
        <v>0</v>
      </c>
      <c r="P533" s="109">
        <f t="shared" si="697"/>
        <v>0</v>
      </c>
      <c r="Q533" s="109">
        <f t="shared" si="697"/>
        <v>0</v>
      </c>
      <c r="R533" s="224">
        <f t="shared" si="697"/>
        <v>0</v>
      </c>
      <c r="S533" s="223">
        <f t="shared" si="697"/>
        <v>0</v>
      </c>
      <c r="T533" s="109">
        <f t="shared" si="697"/>
        <v>0</v>
      </c>
      <c r="U533" s="109">
        <f t="shared" si="697"/>
        <v>0</v>
      </c>
      <c r="V533" s="224">
        <f t="shared" si="697"/>
        <v>0</v>
      </c>
      <c r="W533" s="223">
        <f t="shared" si="697"/>
        <v>0</v>
      </c>
      <c r="X533" s="109">
        <f t="shared" si="697"/>
        <v>0</v>
      </c>
      <c r="Y533" s="109">
        <f t="shared" si="697"/>
        <v>0</v>
      </c>
      <c r="Z533" s="224">
        <f t="shared" si="697"/>
        <v>0</v>
      </c>
      <c r="AA533" s="223">
        <f t="shared" si="697"/>
        <v>0</v>
      </c>
      <c r="AB533" s="109">
        <f t="shared" si="697"/>
        <v>0</v>
      </c>
      <c r="AC533" s="109">
        <f t="shared" si="697"/>
        <v>0</v>
      </c>
      <c r="AD533" s="224">
        <f t="shared" si="697"/>
        <v>0</v>
      </c>
      <c r="AE533" s="223">
        <f t="shared" si="697"/>
        <v>0</v>
      </c>
      <c r="AF533" s="109">
        <f t="shared" si="697"/>
        <v>0</v>
      </c>
      <c r="AG533" s="109">
        <f t="shared" si="697"/>
        <v>0</v>
      </c>
      <c r="AH533" s="224">
        <f t="shared" si="697"/>
        <v>0</v>
      </c>
      <c r="AI533" s="223">
        <f t="shared" si="697"/>
        <v>0</v>
      </c>
      <c r="AJ533" s="109">
        <f t="shared" si="697"/>
        <v>0</v>
      </c>
      <c r="AK533" s="109">
        <f t="shared" si="697"/>
        <v>0</v>
      </c>
      <c r="AL533" s="224">
        <f t="shared" si="697"/>
        <v>0</v>
      </c>
      <c r="AM533" s="223">
        <f t="shared" si="697"/>
        <v>0</v>
      </c>
      <c r="AN533" s="109">
        <f t="shared" si="697"/>
        <v>0</v>
      </c>
      <c r="AO533" s="109">
        <f t="shared" si="697"/>
        <v>0</v>
      </c>
      <c r="AP533" s="224">
        <f t="shared" si="697"/>
        <v>0</v>
      </c>
      <c r="AQ533" s="223">
        <f t="shared" si="697"/>
        <v>0</v>
      </c>
      <c r="AR533" s="109">
        <f t="shared" si="697"/>
        <v>0</v>
      </c>
      <c r="AS533" s="109">
        <f t="shared" si="697"/>
        <v>0</v>
      </c>
      <c r="AT533" s="224">
        <f t="shared" si="697"/>
        <v>0</v>
      </c>
      <c r="AU533" s="223">
        <f t="shared" si="697"/>
        <v>0</v>
      </c>
      <c r="AV533" s="109">
        <f t="shared" si="697"/>
        <v>0</v>
      </c>
      <c r="AW533" s="109">
        <f t="shared" si="697"/>
        <v>0</v>
      </c>
      <c r="AX533" s="231">
        <f t="shared" si="697"/>
        <v>0</v>
      </c>
      <c r="AY533" s="331">
        <f t="shared" si="697"/>
        <v>0</v>
      </c>
      <c r="AZ533" s="332">
        <f t="shared" si="697"/>
        <v>0</v>
      </c>
      <c r="BA533" s="332">
        <f t="shared" si="697"/>
        <v>0</v>
      </c>
      <c r="BB533" s="333">
        <f t="shared" si="697"/>
        <v>0</v>
      </c>
    </row>
    <row r="534" spans="1:58" ht="14.1" customHeight="1" outlineLevel="1">
      <c r="B534" s="285" t="s">
        <v>146</v>
      </c>
      <c r="C534" s="223">
        <f t="shared" ref="C534:F534" si="698">IFERROR(C670/C806,0)</f>
        <v>0</v>
      </c>
      <c r="D534" s="109">
        <f t="shared" si="698"/>
        <v>0</v>
      </c>
      <c r="E534" s="109">
        <f t="shared" si="698"/>
        <v>0</v>
      </c>
      <c r="F534" s="224">
        <f t="shared" si="698"/>
        <v>0</v>
      </c>
      <c r="G534" s="223">
        <f t="shared" ref="G534:BB534" si="699">IFERROR(G670/G806,0)</f>
        <v>0</v>
      </c>
      <c r="H534" s="109">
        <f t="shared" si="699"/>
        <v>0</v>
      </c>
      <c r="I534" s="109">
        <f t="shared" si="699"/>
        <v>0</v>
      </c>
      <c r="J534" s="224">
        <f t="shared" si="699"/>
        <v>0</v>
      </c>
      <c r="K534" s="223">
        <f t="shared" si="699"/>
        <v>0</v>
      </c>
      <c r="L534" s="109">
        <f t="shared" si="699"/>
        <v>0</v>
      </c>
      <c r="M534" s="109">
        <f t="shared" si="699"/>
        <v>0</v>
      </c>
      <c r="N534" s="224">
        <f t="shared" si="699"/>
        <v>0</v>
      </c>
      <c r="O534" s="223">
        <f t="shared" si="699"/>
        <v>0</v>
      </c>
      <c r="P534" s="109">
        <f t="shared" si="699"/>
        <v>0</v>
      </c>
      <c r="Q534" s="109">
        <f t="shared" si="699"/>
        <v>0</v>
      </c>
      <c r="R534" s="224">
        <f t="shared" si="699"/>
        <v>0</v>
      </c>
      <c r="S534" s="223">
        <f t="shared" si="699"/>
        <v>0</v>
      </c>
      <c r="T534" s="109">
        <f t="shared" si="699"/>
        <v>0</v>
      </c>
      <c r="U534" s="109">
        <f t="shared" si="699"/>
        <v>0</v>
      </c>
      <c r="V534" s="224">
        <f t="shared" si="699"/>
        <v>0</v>
      </c>
      <c r="W534" s="223">
        <f t="shared" si="699"/>
        <v>0</v>
      </c>
      <c r="X534" s="109">
        <f t="shared" si="699"/>
        <v>0</v>
      </c>
      <c r="Y534" s="109">
        <f t="shared" si="699"/>
        <v>0</v>
      </c>
      <c r="Z534" s="224">
        <f t="shared" si="699"/>
        <v>0</v>
      </c>
      <c r="AA534" s="223">
        <f t="shared" si="699"/>
        <v>0</v>
      </c>
      <c r="AB534" s="109">
        <f t="shared" si="699"/>
        <v>0</v>
      </c>
      <c r="AC534" s="109">
        <f t="shared" si="699"/>
        <v>0</v>
      </c>
      <c r="AD534" s="224">
        <f t="shared" si="699"/>
        <v>0</v>
      </c>
      <c r="AE534" s="223">
        <f t="shared" si="699"/>
        <v>0</v>
      </c>
      <c r="AF534" s="109">
        <f t="shared" si="699"/>
        <v>0</v>
      </c>
      <c r="AG534" s="109">
        <f t="shared" si="699"/>
        <v>0</v>
      </c>
      <c r="AH534" s="224">
        <f t="shared" si="699"/>
        <v>0</v>
      </c>
      <c r="AI534" s="223">
        <f t="shared" si="699"/>
        <v>0</v>
      </c>
      <c r="AJ534" s="109">
        <f t="shared" si="699"/>
        <v>0</v>
      </c>
      <c r="AK534" s="109">
        <f t="shared" si="699"/>
        <v>0</v>
      </c>
      <c r="AL534" s="224">
        <f t="shared" si="699"/>
        <v>0</v>
      </c>
      <c r="AM534" s="223">
        <f t="shared" si="699"/>
        <v>0</v>
      </c>
      <c r="AN534" s="109">
        <f t="shared" si="699"/>
        <v>0</v>
      </c>
      <c r="AO534" s="109">
        <f t="shared" si="699"/>
        <v>0</v>
      </c>
      <c r="AP534" s="224">
        <f t="shared" si="699"/>
        <v>0</v>
      </c>
      <c r="AQ534" s="223">
        <f t="shared" si="699"/>
        <v>0</v>
      </c>
      <c r="AR534" s="109">
        <f t="shared" si="699"/>
        <v>0</v>
      </c>
      <c r="AS534" s="109">
        <f t="shared" si="699"/>
        <v>0</v>
      </c>
      <c r="AT534" s="224">
        <f t="shared" si="699"/>
        <v>0</v>
      </c>
      <c r="AU534" s="223">
        <f t="shared" si="699"/>
        <v>0</v>
      </c>
      <c r="AV534" s="109">
        <f t="shared" si="699"/>
        <v>0</v>
      </c>
      <c r="AW534" s="109">
        <f t="shared" si="699"/>
        <v>0</v>
      </c>
      <c r="AX534" s="231">
        <f t="shared" si="699"/>
        <v>0</v>
      </c>
      <c r="AY534" s="331">
        <f t="shared" si="699"/>
        <v>0</v>
      </c>
      <c r="AZ534" s="332">
        <f t="shared" si="699"/>
        <v>0</v>
      </c>
      <c r="BA534" s="332">
        <f t="shared" si="699"/>
        <v>0</v>
      </c>
      <c r="BB534" s="333">
        <f t="shared" si="699"/>
        <v>0</v>
      </c>
      <c r="BC534" s="76"/>
      <c r="BD534" s="76"/>
      <c r="BE534" s="76"/>
      <c r="BF534" s="76"/>
    </row>
    <row r="535" spans="1:58" s="76" customFormat="1" ht="14.1" customHeight="1" outlineLevel="1">
      <c r="B535" s="281" t="s">
        <v>56</v>
      </c>
      <c r="C535" s="401">
        <f t="shared" ref="C535:F535" si="700">IFERROR(C671/C807,0)</f>
        <v>0</v>
      </c>
      <c r="D535" s="402">
        <f t="shared" si="700"/>
        <v>0</v>
      </c>
      <c r="E535" s="402">
        <f t="shared" si="700"/>
        <v>0</v>
      </c>
      <c r="F535" s="403">
        <f t="shared" si="700"/>
        <v>0</v>
      </c>
      <c r="G535" s="401">
        <f t="shared" ref="G535:BB535" si="701">IFERROR(G671/G807,0)</f>
        <v>0</v>
      </c>
      <c r="H535" s="402">
        <f t="shared" si="701"/>
        <v>0</v>
      </c>
      <c r="I535" s="402">
        <f t="shared" si="701"/>
        <v>0</v>
      </c>
      <c r="J535" s="403">
        <f t="shared" si="701"/>
        <v>0</v>
      </c>
      <c r="K535" s="401">
        <f t="shared" si="701"/>
        <v>0</v>
      </c>
      <c r="L535" s="402">
        <f t="shared" si="701"/>
        <v>0</v>
      </c>
      <c r="M535" s="402">
        <f t="shared" si="701"/>
        <v>0</v>
      </c>
      <c r="N535" s="403">
        <f t="shared" si="701"/>
        <v>0</v>
      </c>
      <c r="O535" s="401">
        <f t="shared" si="701"/>
        <v>0</v>
      </c>
      <c r="P535" s="402">
        <f t="shared" si="701"/>
        <v>0</v>
      </c>
      <c r="Q535" s="402">
        <f t="shared" si="701"/>
        <v>0</v>
      </c>
      <c r="R535" s="403">
        <f t="shared" si="701"/>
        <v>0</v>
      </c>
      <c r="S535" s="401">
        <f t="shared" si="701"/>
        <v>0</v>
      </c>
      <c r="T535" s="402">
        <f t="shared" si="701"/>
        <v>0</v>
      </c>
      <c r="U535" s="402">
        <f t="shared" si="701"/>
        <v>0</v>
      </c>
      <c r="V535" s="403">
        <f t="shared" si="701"/>
        <v>0</v>
      </c>
      <c r="W535" s="401">
        <f t="shared" si="701"/>
        <v>0</v>
      </c>
      <c r="X535" s="402">
        <f t="shared" si="701"/>
        <v>0</v>
      </c>
      <c r="Y535" s="402">
        <f t="shared" si="701"/>
        <v>0</v>
      </c>
      <c r="Z535" s="403">
        <f t="shared" si="701"/>
        <v>0</v>
      </c>
      <c r="AA535" s="401">
        <f t="shared" si="701"/>
        <v>0</v>
      </c>
      <c r="AB535" s="402">
        <f t="shared" si="701"/>
        <v>0</v>
      </c>
      <c r="AC535" s="402">
        <f t="shared" si="701"/>
        <v>0</v>
      </c>
      <c r="AD535" s="403">
        <f t="shared" si="701"/>
        <v>0</v>
      </c>
      <c r="AE535" s="401">
        <f t="shared" si="701"/>
        <v>0</v>
      </c>
      <c r="AF535" s="402">
        <f t="shared" si="701"/>
        <v>0</v>
      </c>
      <c r="AG535" s="402">
        <f t="shared" si="701"/>
        <v>0</v>
      </c>
      <c r="AH535" s="403">
        <f t="shared" si="701"/>
        <v>0</v>
      </c>
      <c r="AI535" s="401">
        <f t="shared" si="701"/>
        <v>0</v>
      </c>
      <c r="AJ535" s="402">
        <f t="shared" si="701"/>
        <v>0</v>
      </c>
      <c r="AK535" s="402">
        <f t="shared" si="701"/>
        <v>0</v>
      </c>
      <c r="AL535" s="403">
        <f t="shared" si="701"/>
        <v>0</v>
      </c>
      <c r="AM535" s="401">
        <f t="shared" si="701"/>
        <v>0</v>
      </c>
      <c r="AN535" s="402">
        <f t="shared" si="701"/>
        <v>0</v>
      </c>
      <c r="AO535" s="402">
        <f t="shared" si="701"/>
        <v>0</v>
      </c>
      <c r="AP535" s="403">
        <f t="shared" si="701"/>
        <v>0</v>
      </c>
      <c r="AQ535" s="401">
        <f t="shared" si="701"/>
        <v>0</v>
      </c>
      <c r="AR535" s="402">
        <f t="shared" si="701"/>
        <v>0</v>
      </c>
      <c r="AS535" s="402">
        <f t="shared" si="701"/>
        <v>0</v>
      </c>
      <c r="AT535" s="403">
        <f t="shared" si="701"/>
        <v>0</v>
      </c>
      <c r="AU535" s="401">
        <f t="shared" si="701"/>
        <v>0</v>
      </c>
      <c r="AV535" s="402">
        <f t="shared" si="701"/>
        <v>0</v>
      </c>
      <c r="AW535" s="402">
        <f t="shared" si="701"/>
        <v>0</v>
      </c>
      <c r="AX535" s="404">
        <f t="shared" si="701"/>
        <v>0</v>
      </c>
      <c r="AY535" s="322">
        <f t="shared" si="701"/>
        <v>0</v>
      </c>
      <c r="AZ535" s="323">
        <f t="shared" si="701"/>
        <v>0</v>
      </c>
      <c r="BA535" s="323">
        <f t="shared" si="701"/>
        <v>0</v>
      </c>
      <c r="BB535" s="324">
        <f t="shared" si="701"/>
        <v>0</v>
      </c>
      <c r="BC535" s="56"/>
      <c r="BD535" s="56"/>
      <c r="BE535" s="56"/>
      <c r="BF535" s="56"/>
    </row>
    <row r="536" spans="1:58" ht="14.1" customHeight="1" outlineLevel="1">
      <c r="B536" s="285" t="s">
        <v>144</v>
      </c>
      <c r="C536" s="223">
        <f t="shared" ref="C536:F536" si="702">IFERROR(C672/C808,0)</f>
        <v>0</v>
      </c>
      <c r="D536" s="109">
        <f t="shared" si="702"/>
        <v>0</v>
      </c>
      <c r="E536" s="109">
        <f t="shared" si="702"/>
        <v>0</v>
      </c>
      <c r="F536" s="224">
        <f t="shared" si="702"/>
        <v>0</v>
      </c>
      <c r="G536" s="223">
        <f t="shared" ref="G536:BB536" si="703">IFERROR(G672/G808,0)</f>
        <v>0</v>
      </c>
      <c r="H536" s="109">
        <f t="shared" si="703"/>
        <v>0</v>
      </c>
      <c r="I536" s="109">
        <f t="shared" si="703"/>
        <v>0</v>
      </c>
      <c r="J536" s="224">
        <f t="shared" si="703"/>
        <v>0</v>
      </c>
      <c r="K536" s="223">
        <f t="shared" si="703"/>
        <v>0</v>
      </c>
      <c r="L536" s="109">
        <f t="shared" si="703"/>
        <v>0</v>
      </c>
      <c r="M536" s="109">
        <f t="shared" si="703"/>
        <v>0</v>
      </c>
      <c r="N536" s="224">
        <f t="shared" si="703"/>
        <v>0</v>
      </c>
      <c r="O536" s="223">
        <f t="shared" si="703"/>
        <v>0</v>
      </c>
      <c r="P536" s="109">
        <f t="shared" si="703"/>
        <v>0</v>
      </c>
      <c r="Q536" s="109">
        <f t="shared" si="703"/>
        <v>0</v>
      </c>
      <c r="R536" s="224">
        <f t="shared" si="703"/>
        <v>0</v>
      </c>
      <c r="S536" s="223">
        <f t="shared" si="703"/>
        <v>0</v>
      </c>
      <c r="T536" s="109">
        <f t="shared" si="703"/>
        <v>0</v>
      </c>
      <c r="U536" s="109">
        <f t="shared" si="703"/>
        <v>0</v>
      </c>
      <c r="V536" s="224">
        <f t="shared" si="703"/>
        <v>0</v>
      </c>
      <c r="W536" s="223">
        <f t="shared" si="703"/>
        <v>0</v>
      </c>
      <c r="X536" s="109">
        <f t="shared" si="703"/>
        <v>0</v>
      </c>
      <c r="Y536" s="109">
        <f t="shared" si="703"/>
        <v>0</v>
      </c>
      <c r="Z536" s="224">
        <f t="shared" si="703"/>
        <v>0</v>
      </c>
      <c r="AA536" s="223">
        <f t="shared" si="703"/>
        <v>0</v>
      </c>
      <c r="AB536" s="109">
        <f t="shared" si="703"/>
        <v>0</v>
      </c>
      <c r="AC536" s="109">
        <f t="shared" si="703"/>
        <v>0</v>
      </c>
      <c r="AD536" s="224">
        <f t="shared" si="703"/>
        <v>0</v>
      </c>
      <c r="AE536" s="223">
        <f t="shared" si="703"/>
        <v>0</v>
      </c>
      <c r="AF536" s="109">
        <f t="shared" si="703"/>
        <v>0</v>
      </c>
      <c r="AG536" s="109">
        <f t="shared" si="703"/>
        <v>0</v>
      </c>
      <c r="AH536" s="224">
        <f t="shared" si="703"/>
        <v>0</v>
      </c>
      <c r="AI536" s="223">
        <f t="shared" si="703"/>
        <v>0</v>
      </c>
      <c r="AJ536" s="109">
        <f t="shared" si="703"/>
        <v>0</v>
      </c>
      <c r="AK536" s="109">
        <f t="shared" si="703"/>
        <v>0</v>
      </c>
      <c r="AL536" s="224">
        <f t="shared" si="703"/>
        <v>0</v>
      </c>
      <c r="AM536" s="223">
        <f t="shared" si="703"/>
        <v>0</v>
      </c>
      <c r="AN536" s="109">
        <f t="shared" si="703"/>
        <v>0</v>
      </c>
      <c r="AO536" s="109">
        <f t="shared" si="703"/>
        <v>0</v>
      </c>
      <c r="AP536" s="224">
        <f t="shared" si="703"/>
        <v>0</v>
      </c>
      <c r="AQ536" s="223">
        <f t="shared" si="703"/>
        <v>0</v>
      </c>
      <c r="AR536" s="109">
        <f t="shared" si="703"/>
        <v>0</v>
      </c>
      <c r="AS536" s="109">
        <f t="shared" si="703"/>
        <v>0</v>
      </c>
      <c r="AT536" s="224">
        <f t="shared" si="703"/>
        <v>0</v>
      </c>
      <c r="AU536" s="223">
        <f t="shared" si="703"/>
        <v>0</v>
      </c>
      <c r="AV536" s="109">
        <f t="shared" si="703"/>
        <v>0</v>
      </c>
      <c r="AW536" s="109">
        <f t="shared" si="703"/>
        <v>0</v>
      </c>
      <c r="AX536" s="231">
        <f t="shared" si="703"/>
        <v>0</v>
      </c>
      <c r="AY536" s="331">
        <f t="shared" si="703"/>
        <v>0</v>
      </c>
      <c r="AZ536" s="332">
        <f t="shared" si="703"/>
        <v>0</v>
      </c>
      <c r="BA536" s="332">
        <f t="shared" si="703"/>
        <v>0</v>
      </c>
      <c r="BB536" s="333">
        <f t="shared" si="703"/>
        <v>0</v>
      </c>
    </row>
    <row r="537" spans="1:58" ht="14.1" customHeight="1" outlineLevel="1">
      <c r="B537" s="285" t="s">
        <v>126</v>
      </c>
      <c r="C537" s="223">
        <f t="shared" ref="C537:F537" si="704">IFERROR(C673/C809,0)</f>
        <v>0</v>
      </c>
      <c r="D537" s="109">
        <f t="shared" si="704"/>
        <v>0</v>
      </c>
      <c r="E537" s="109">
        <f t="shared" si="704"/>
        <v>0</v>
      </c>
      <c r="F537" s="224">
        <f t="shared" si="704"/>
        <v>0</v>
      </c>
      <c r="G537" s="223">
        <f t="shared" ref="G537:BB537" si="705">IFERROR(G673/G809,0)</f>
        <v>0</v>
      </c>
      <c r="H537" s="109">
        <f t="shared" si="705"/>
        <v>0</v>
      </c>
      <c r="I537" s="109">
        <f t="shared" si="705"/>
        <v>0</v>
      </c>
      <c r="J537" s="224">
        <f t="shared" si="705"/>
        <v>0</v>
      </c>
      <c r="K537" s="223">
        <f t="shared" si="705"/>
        <v>0</v>
      </c>
      <c r="L537" s="109">
        <f t="shared" si="705"/>
        <v>0</v>
      </c>
      <c r="M537" s="109">
        <f t="shared" si="705"/>
        <v>0</v>
      </c>
      <c r="N537" s="224">
        <f t="shared" si="705"/>
        <v>0</v>
      </c>
      <c r="O537" s="223">
        <f t="shared" si="705"/>
        <v>0</v>
      </c>
      <c r="P537" s="109">
        <f t="shared" si="705"/>
        <v>0</v>
      </c>
      <c r="Q537" s="109">
        <f t="shared" si="705"/>
        <v>0</v>
      </c>
      <c r="R537" s="224">
        <f t="shared" si="705"/>
        <v>0</v>
      </c>
      <c r="S537" s="223">
        <f t="shared" si="705"/>
        <v>0</v>
      </c>
      <c r="T537" s="109">
        <f t="shared" si="705"/>
        <v>0</v>
      </c>
      <c r="U537" s="109">
        <f t="shared" si="705"/>
        <v>0</v>
      </c>
      <c r="V537" s="224">
        <f t="shared" si="705"/>
        <v>0</v>
      </c>
      <c r="W537" s="223">
        <f t="shared" si="705"/>
        <v>0</v>
      </c>
      <c r="X537" s="109">
        <f t="shared" si="705"/>
        <v>0</v>
      </c>
      <c r="Y537" s="109">
        <f t="shared" si="705"/>
        <v>0</v>
      </c>
      <c r="Z537" s="224">
        <f t="shared" si="705"/>
        <v>0</v>
      </c>
      <c r="AA537" s="223">
        <f t="shared" si="705"/>
        <v>0</v>
      </c>
      <c r="AB537" s="109">
        <f t="shared" si="705"/>
        <v>0</v>
      </c>
      <c r="AC537" s="109">
        <f t="shared" si="705"/>
        <v>0</v>
      </c>
      <c r="AD537" s="224">
        <f t="shared" si="705"/>
        <v>0</v>
      </c>
      <c r="AE537" s="223">
        <f t="shared" si="705"/>
        <v>0</v>
      </c>
      <c r="AF537" s="109">
        <f t="shared" si="705"/>
        <v>0</v>
      </c>
      <c r="AG537" s="109">
        <f t="shared" si="705"/>
        <v>0</v>
      </c>
      <c r="AH537" s="224">
        <f t="shared" si="705"/>
        <v>0</v>
      </c>
      <c r="AI537" s="223">
        <f t="shared" si="705"/>
        <v>0</v>
      </c>
      <c r="AJ537" s="109">
        <f t="shared" si="705"/>
        <v>0</v>
      </c>
      <c r="AK537" s="109">
        <f t="shared" si="705"/>
        <v>0</v>
      </c>
      <c r="AL537" s="224">
        <f t="shared" si="705"/>
        <v>0</v>
      </c>
      <c r="AM537" s="223">
        <f t="shared" si="705"/>
        <v>0</v>
      </c>
      <c r="AN537" s="109">
        <f t="shared" si="705"/>
        <v>0</v>
      </c>
      <c r="AO537" s="109">
        <f t="shared" si="705"/>
        <v>0</v>
      </c>
      <c r="AP537" s="224">
        <f t="shared" si="705"/>
        <v>0</v>
      </c>
      <c r="AQ537" s="223">
        <f t="shared" si="705"/>
        <v>0</v>
      </c>
      <c r="AR537" s="109">
        <f t="shared" si="705"/>
        <v>0</v>
      </c>
      <c r="AS537" s="109">
        <f t="shared" si="705"/>
        <v>0</v>
      </c>
      <c r="AT537" s="224">
        <f t="shared" si="705"/>
        <v>0</v>
      </c>
      <c r="AU537" s="223">
        <f t="shared" si="705"/>
        <v>0</v>
      </c>
      <c r="AV537" s="109">
        <f t="shared" si="705"/>
        <v>0</v>
      </c>
      <c r="AW537" s="109">
        <f t="shared" si="705"/>
        <v>0</v>
      </c>
      <c r="AX537" s="231">
        <f t="shared" si="705"/>
        <v>0</v>
      </c>
      <c r="AY537" s="331">
        <f t="shared" si="705"/>
        <v>0</v>
      </c>
      <c r="AZ537" s="332">
        <f t="shared" si="705"/>
        <v>0</v>
      </c>
      <c r="BA537" s="332">
        <f t="shared" si="705"/>
        <v>0</v>
      </c>
      <c r="BB537" s="333">
        <f t="shared" si="705"/>
        <v>0</v>
      </c>
    </row>
    <row r="538" spans="1:58" ht="14.1" customHeight="1" outlineLevel="1">
      <c r="B538" s="285" t="s">
        <v>132</v>
      </c>
      <c r="C538" s="223">
        <f t="shared" ref="C538:F538" si="706">IFERROR(C674/C810,0)</f>
        <v>0</v>
      </c>
      <c r="D538" s="109">
        <f t="shared" si="706"/>
        <v>0</v>
      </c>
      <c r="E538" s="109">
        <f t="shared" si="706"/>
        <v>0</v>
      </c>
      <c r="F538" s="224">
        <f t="shared" si="706"/>
        <v>0</v>
      </c>
      <c r="G538" s="223">
        <f t="shared" ref="G538:BB538" si="707">IFERROR(G674/G810,0)</f>
        <v>0</v>
      </c>
      <c r="H538" s="109">
        <f t="shared" si="707"/>
        <v>0</v>
      </c>
      <c r="I538" s="109">
        <f t="shared" si="707"/>
        <v>0</v>
      </c>
      <c r="J538" s="224">
        <f t="shared" si="707"/>
        <v>0</v>
      </c>
      <c r="K538" s="223">
        <f t="shared" si="707"/>
        <v>0</v>
      </c>
      <c r="L538" s="109">
        <f t="shared" si="707"/>
        <v>0</v>
      </c>
      <c r="M538" s="109">
        <f t="shared" si="707"/>
        <v>0</v>
      </c>
      <c r="N538" s="224">
        <f t="shared" si="707"/>
        <v>0</v>
      </c>
      <c r="O538" s="223">
        <f t="shared" si="707"/>
        <v>0</v>
      </c>
      <c r="P538" s="109">
        <f t="shared" si="707"/>
        <v>0</v>
      </c>
      <c r="Q538" s="109">
        <f t="shared" si="707"/>
        <v>0</v>
      </c>
      <c r="R538" s="224">
        <f t="shared" si="707"/>
        <v>0</v>
      </c>
      <c r="S538" s="223">
        <f t="shared" si="707"/>
        <v>0</v>
      </c>
      <c r="T538" s="109">
        <f t="shared" si="707"/>
        <v>0</v>
      </c>
      <c r="U538" s="109">
        <f t="shared" si="707"/>
        <v>0</v>
      </c>
      <c r="V538" s="224">
        <f t="shared" si="707"/>
        <v>0</v>
      </c>
      <c r="W538" s="223">
        <f t="shared" si="707"/>
        <v>0</v>
      </c>
      <c r="X538" s="109">
        <f t="shared" si="707"/>
        <v>0</v>
      </c>
      <c r="Y538" s="109">
        <f t="shared" si="707"/>
        <v>0</v>
      </c>
      <c r="Z538" s="224">
        <f t="shared" si="707"/>
        <v>0</v>
      </c>
      <c r="AA538" s="223">
        <f t="shared" si="707"/>
        <v>0</v>
      </c>
      <c r="AB538" s="109">
        <f t="shared" si="707"/>
        <v>0</v>
      </c>
      <c r="AC538" s="109">
        <f t="shared" si="707"/>
        <v>0</v>
      </c>
      <c r="AD538" s="224">
        <f t="shared" si="707"/>
        <v>0</v>
      </c>
      <c r="AE538" s="223">
        <f t="shared" si="707"/>
        <v>0</v>
      </c>
      <c r="AF538" s="109">
        <f t="shared" si="707"/>
        <v>0</v>
      </c>
      <c r="AG538" s="109">
        <f t="shared" si="707"/>
        <v>0</v>
      </c>
      <c r="AH538" s="224">
        <f t="shared" si="707"/>
        <v>0</v>
      </c>
      <c r="AI538" s="223">
        <f t="shared" si="707"/>
        <v>0</v>
      </c>
      <c r="AJ538" s="109">
        <f t="shared" si="707"/>
        <v>0</v>
      </c>
      <c r="AK538" s="109">
        <f t="shared" si="707"/>
        <v>0</v>
      </c>
      <c r="AL538" s="224">
        <f t="shared" si="707"/>
        <v>0</v>
      </c>
      <c r="AM538" s="223">
        <f t="shared" si="707"/>
        <v>0</v>
      </c>
      <c r="AN538" s="109">
        <f t="shared" si="707"/>
        <v>0</v>
      </c>
      <c r="AO538" s="109">
        <f t="shared" si="707"/>
        <v>0</v>
      </c>
      <c r="AP538" s="224">
        <f t="shared" si="707"/>
        <v>0</v>
      </c>
      <c r="AQ538" s="223">
        <f t="shared" si="707"/>
        <v>0</v>
      </c>
      <c r="AR538" s="109">
        <f t="shared" si="707"/>
        <v>0</v>
      </c>
      <c r="AS538" s="109">
        <f t="shared" si="707"/>
        <v>0</v>
      </c>
      <c r="AT538" s="224">
        <f t="shared" si="707"/>
        <v>0</v>
      </c>
      <c r="AU538" s="223">
        <f t="shared" si="707"/>
        <v>0</v>
      </c>
      <c r="AV538" s="109">
        <f t="shared" si="707"/>
        <v>0</v>
      </c>
      <c r="AW538" s="109">
        <f t="shared" si="707"/>
        <v>0</v>
      </c>
      <c r="AX538" s="231">
        <f t="shared" si="707"/>
        <v>0</v>
      </c>
      <c r="AY538" s="331">
        <f t="shared" si="707"/>
        <v>0</v>
      </c>
      <c r="AZ538" s="332">
        <f t="shared" si="707"/>
        <v>0</v>
      </c>
      <c r="BA538" s="332">
        <f t="shared" si="707"/>
        <v>0</v>
      </c>
      <c r="BB538" s="333">
        <f t="shared" si="707"/>
        <v>0</v>
      </c>
      <c r="BC538" s="78"/>
      <c r="BD538" s="78"/>
      <c r="BE538" s="78"/>
      <c r="BF538" s="78"/>
    </row>
    <row r="539" spans="1:58" s="78" customFormat="1" ht="12.95" customHeight="1" outlineLevel="1">
      <c r="A539" s="79"/>
      <c r="B539" s="287" t="s">
        <v>161</v>
      </c>
      <c r="C539" s="401">
        <f t="shared" ref="C539:F539" si="708">IFERROR(C675/C811,0)</f>
        <v>0</v>
      </c>
      <c r="D539" s="402">
        <f t="shared" si="708"/>
        <v>0</v>
      </c>
      <c r="E539" s="402">
        <f t="shared" si="708"/>
        <v>0</v>
      </c>
      <c r="F539" s="403">
        <f t="shared" si="708"/>
        <v>0</v>
      </c>
      <c r="G539" s="401">
        <f t="shared" ref="G539:BB539" si="709">IFERROR(G675/G811,0)</f>
        <v>0</v>
      </c>
      <c r="H539" s="402">
        <f t="shared" si="709"/>
        <v>0</v>
      </c>
      <c r="I539" s="402">
        <f t="shared" si="709"/>
        <v>0</v>
      </c>
      <c r="J539" s="403">
        <f t="shared" si="709"/>
        <v>0</v>
      </c>
      <c r="K539" s="401">
        <f t="shared" si="709"/>
        <v>0</v>
      </c>
      <c r="L539" s="402">
        <f t="shared" si="709"/>
        <v>0</v>
      </c>
      <c r="M539" s="402">
        <f t="shared" si="709"/>
        <v>0</v>
      </c>
      <c r="N539" s="403">
        <f t="shared" si="709"/>
        <v>0</v>
      </c>
      <c r="O539" s="401">
        <f t="shared" si="709"/>
        <v>0</v>
      </c>
      <c r="P539" s="402">
        <f t="shared" si="709"/>
        <v>0</v>
      </c>
      <c r="Q539" s="402">
        <f t="shared" si="709"/>
        <v>0</v>
      </c>
      <c r="R539" s="403">
        <f t="shared" si="709"/>
        <v>0</v>
      </c>
      <c r="S539" s="401">
        <f t="shared" si="709"/>
        <v>0</v>
      </c>
      <c r="T539" s="402">
        <f t="shared" si="709"/>
        <v>0</v>
      </c>
      <c r="U539" s="402">
        <f t="shared" si="709"/>
        <v>0</v>
      </c>
      <c r="V539" s="403">
        <f t="shared" si="709"/>
        <v>0</v>
      </c>
      <c r="W539" s="401">
        <f t="shared" si="709"/>
        <v>0</v>
      </c>
      <c r="X539" s="402">
        <f t="shared" si="709"/>
        <v>0</v>
      </c>
      <c r="Y539" s="402">
        <f t="shared" si="709"/>
        <v>0</v>
      </c>
      <c r="Z539" s="403">
        <f t="shared" si="709"/>
        <v>0</v>
      </c>
      <c r="AA539" s="401">
        <f t="shared" si="709"/>
        <v>0</v>
      </c>
      <c r="AB539" s="402">
        <f t="shared" si="709"/>
        <v>0</v>
      </c>
      <c r="AC539" s="402">
        <f t="shared" si="709"/>
        <v>0</v>
      </c>
      <c r="AD539" s="403">
        <f t="shared" si="709"/>
        <v>0</v>
      </c>
      <c r="AE539" s="401">
        <f t="shared" si="709"/>
        <v>0</v>
      </c>
      <c r="AF539" s="402">
        <f t="shared" si="709"/>
        <v>0</v>
      </c>
      <c r="AG539" s="402">
        <f t="shared" si="709"/>
        <v>0</v>
      </c>
      <c r="AH539" s="403">
        <f t="shared" si="709"/>
        <v>0</v>
      </c>
      <c r="AI539" s="401">
        <f t="shared" si="709"/>
        <v>0</v>
      </c>
      <c r="AJ539" s="402">
        <f t="shared" si="709"/>
        <v>0</v>
      </c>
      <c r="AK539" s="402">
        <f t="shared" si="709"/>
        <v>0</v>
      </c>
      <c r="AL539" s="403">
        <f t="shared" si="709"/>
        <v>0</v>
      </c>
      <c r="AM539" s="401">
        <f t="shared" si="709"/>
        <v>0</v>
      </c>
      <c r="AN539" s="402">
        <f t="shared" si="709"/>
        <v>0</v>
      </c>
      <c r="AO539" s="402">
        <f t="shared" si="709"/>
        <v>0</v>
      </c>
      <c r="AP539" s="403">
        <f t="shared" si="709"/>
        <v>0</v>
      </c>
      <c r="AQ539" s="401">
        <f t="shared" si="709"/>
        <v>0</v>
      </c>
      <c r="AR539" s="402">
        <f t="shared" si="709"/>
        <v>0</v>
      </c>
      <c r="AS539" s="402">
        <f t="shared" si="709"/>
        <v>0</v>
      </c>
      <c r="AT539" s="403">
        <f t="shared" si="709"/>
        <v>0</v>
      </c>
      <c r="AU539" s="401">
        <f t="shared" si="709"/>
        <v>0</v>
      </c>
      <c r="AV539" s="402">
        <f t="shared" si="709"/>
        <v>0</v>
      </c>
      <c r="AW539" s="402">
        <f t="shared" si="709"/>
        <v>0</v>
      </c>
      <c r="AX539" s="404">
        <f t="shared" si="709"/>
        <v>0</v>
      </c>
      <c r="AY539" s="322">
        <f t="shared" si="709"/>
        <v>0</v>
      </c>
      <c r="AZ539" s="323">
        <f t="shared" si="709"/>
        <v>0</v>
      </c>
      <c r="BA539" s="323">
        <f t="shared" si="709"/>
        <v>0</v>
      </c>
      <c r="BB539" s="324">
        <f t="shared" si="709"/>
        <v>0</v>
      </c>
      <c r="BC539" s="66"/>
      <c r="BD539" s="66"/>
      <c r="BE539" s="66"/>
      <c r="BF539" s="66"/>
    </row>
    <row r="540" spans="1:58" s="66" customFormat="1">
      <c r="B540" s="283" t="s">
        <v>244</v>
      </c>
      <c r="C540" s="221">
        <f t="shared" ref="C540:F540" si="710">IFERROR(C676/C812,0)</f>
        <v>0</v>
      </c>
      <c r="D540" s="107">
        <f t="shared" si="710"/>
        <v>0</v>
      </c>
      <c r="E540" s="107">
        <f t="shared" si="710"/>
        <v>0</v>
      </c>
      <c r="F540" s="222">
        <f t="shared" si="710"/>
        <v>0</v>
      </c>
      <c r="G540" s="221">
        <f t="shared" ref="G540:BB540" si="711">IFERROR(G676/G812,0)</f>
        <v>0</v>
      </c>
      <c r="H540" s="107">
        <f t="shared" si="711"/>
        <v>0</v>
      </c>
      <c r="I540" s="107">
        <f t="shared" si="711"/>
        <v>0</v>
      </c>
      <c r="J540" s="222">
        <f t="shared" si="711"/>
        <v>0</v>
      </c>
      <c r="K540" s="221">
        <f t="shared" si="711"/>
        <v>0</v>
      </c>
      <c r="L540" s="107">
        <f t="shared" si="711"/>
        <v>0</v>
      </c>
      <c r="M540" s="107">
        <f t="shared" si="711"/>
        <v>0</v>
      </c>
      <c r="N540" s="222">
        <f t="shared" si="711"/>
        <v>0</v>
      </c>
      <c r="O540" s="221">
        <f t="shared" si="711"/>
        <v>0</v>
      </c>
      <c r="P540" s="107">
        <f t="shared" si="711"/>
        <v>0</v>
      </c>
      <c r="Q540" s="107">
        <f t="shared" si="711"/>
        <v>0</v>
      </c>
      <c r="R540" s="222">
        <f t="shared" si="711"/>
        <v>0</v>
      </c>
      <c r="S540" s="221">
        <f t="shared" si="711"/>
        <v>0</v>
      </c>
      <c r="T540" s="107">
        <f t="shared" si="711"/>
        <v>0</v>
      </c>
      <c r="U540" s="107">
        <f t="shared" si="711"/>
        <v>0</v>
      </c>
      <c r="V540" s="222">
        <f t="shared" si="711"/>
        <v>0</v>
      </c>
      <c r="W540" s="221">
        <f t="shared" si="711"/>
        <v>0</v>
      </c>
      <c r="X540" s="107">
        <f t="shared" si="711"/>
        <v>0</v>
      </c>
      <c r="Y540" s="107">
        <f t="shared" si="711"/>
        <v>0</v>
      </c>
      <c r="Z540" s="222">
        <f t="shared" si="711"/>
        <v>0</v>
      </c>
      <c r="AA540" s="221">
        <f t="shared" si="711"/>
        <v>0</v>
      </c>
      <c r="AB540" s="107">
        <f t="shared" si="711"/>
        <v>0</v>
      </c>
      <c r="AC540" s="107">
        <f t="shared" si="711"/>
        <v>0</v>
      </c>
      <c r="AD540" s="222">
        <f t="shared" si="711"/>
        <v>0</v>
      </c>
      <c r="AE540" s="221">
        <f t="shared" si="711"/>
        <v>0</v>
      </c>
      <c r="AF540" s="107">
        <f t="shared" si="711"/>
        <v>0</v>
      </c>
      <c r="AG540" s="107">
        <f t="shared" si="711"/>
        <v>0</v>
      </c>
      <c r="AH540" s="222">
        <f t="shared" si="711"/>
        <v>0</v>
      </c>
      <c r="AI540" s="221">
        <f t="shared" si="711"/>
        <v>0</v>
      </c>
      <c r="AJ540" s="107">
        <f t="shared" si="711"/>
        <v>0</v>
      </c>
      <c r="AK540" s="107">
        <f t="shared" si="711"/>
        <v>0</v>
      </c>
      <c r="AL540" s="222">
        <f t="shared" si="711"/>
        <v>0</v>
      </c>
      <c r="AM540" s="221">
        <f t="shared" si="711"/>
        <v>0</v>
      </c>
      <c r="AN540" s="107">
        <f t="shared" si="711"/>
        <v>0</v>
      </c>
      <c r="AO540" s="107">
        <f t="shared" si="711"/>
        <v>0</v>
      </c>
      <c r="AP540" s="222">
        <f t="shared" si="711"/>
        <v>0</v>
      </c>
      <c r="AQ540" s="221">
        <f t="shared" si="711"/>
        <v>0</v>
      </c>
      <c r="AR540" s="107">
        <f t="shared" si="711"/>
        <v>0</v>
      </c>
      <c r="AS540" s="107">
        <f t="shared" si="711"/>
        <v>0</v>
      </c>
      <c r="AT540" s="222">
        <f t="shared" si="711"/>
        <v>0</v>
      </c>
      <c r="AU540" s="221">
        <f t="shared" si="711"/>
        <v>0</v>
      </c>
      <c r="AV540" s="107">
        <f t="shared" si="711"/>
        <v>0</v>
      </c>
      <c r="AW540" s="107">
        <f t="shared" si="711"/>
        <v>0</v>
      </c>
      <c r="AX540" s="230">
        <f t="shared" si="711"/>
        <v>0</v>
      </c>
      <c r="AY540" s="328">
        <f t="shared" si="711"/>
        <v>0</v>
      </c>
      <c r="AZ540" s="329">
        <f t="shared" si="711"/>
        <v>0</v>
      </c>
      <c r="BA540" s="329">
        <f t="shared" si="711"/>
        <v>0</v>
      </c>
      <c r="BB540" s="330">
        <f t="shared" si="711"/>
        <v>0</v>
      </c>
      <c r="BC540" s="78"/>
      <c r="BD540" s="78"/>
      <c r="BE540" s="78"/>
      <c r="BF540" s="78"/>
    </row>
    <row r="541" spans="1:58" s="78" customFormat="1" ht="12.95" customHeight="1">
      <c r="A541" s="79"/>
      <c r="B541" s="287" t="s">
        <v>42</v>
      </c>
      <c r="C541" s="401">
        <f t="shared" ref="C541:F541" si="712">IFERROR(C677/C813,0)</f>
        <v>0</v>
      </c>
      <c r="D541" s="402">
        <f t="shared" si="712"/>
        <v>0</v>
      </c>
      <c r="E541" s="402">
        <f t="shared" si="712"/>
        <v>0</v>
      </c>
      <c r="F541" s="403">
        <f t="shared" si="712"/>
        <v>0</v>
      </c>
      <c r="G541" s="401">
        <f t="shared" ref="G541:BB541" si="713">IFERROR(G677/G813,0)</f>
        <v>0</v>
      </c>
      <c r="H541" s="402">
        <f t="shared" si="713"/>
        <v>0</v>
      </c>
      <c r="I541" s="402">
        <f t="shared" si="713"/>
        <v>0</v>
      </c>
      <c r="J541" s="403">
        <f t="shared" si="713"/>
        <v>0</v>
      </c>
      <c r="K541" s="401">
        <f t="shared" si="713"/>
        <v>0</v>
      </c>
      <c r="L541" s="402">
        <f t="shared" si="713"/>
        <v>0</v>
      </c>
      <c r="M541" s="402">
        <f t="shared" si="713"/>
        <v>0</v>
      </c>
      <c r="N541" s="403">
        <f t="shared" si="713"/>
        <v>0</v>
      </c>
      <c r="O541" s="401">
        <f t="shared" si="713"/>
        <v>0</v>
      </c>
      <c r="P541" s="402">
        <f t="shared" si="713"/>
        <v>0</v>
      </c>
      <c r="Q541" s="402">
        <f t="shared" si="713"/>
        <v>0</v>
      </c>
      <c r="R541" s="403">
        <f t="shared" si="713"/>
        <v>0</v>
      </c>
      <c r="S541" s="401">
        <f t="shared" si="713"/>
        <v>0</v>
      </c>
      <c r="T541" s="402">
        <f t="shared" si="713"/>
        <v>0</v>
      </c>
      <c r="U541" s="402">
        <f t="shared" si="713"/>
        <v>0</v>
      </c>
      <c r="V541" s="403">
        <f t="shared" si="713"/>
        <v>0</v>
      </c>
      <c r="W541" s="401">
        <f t="shared" si="713"/>
        <v>0</v>
      </c>
      <c r="X541" s="402">
        <f t="shared" si="713"/>
        <v>0</v>
      </c>
      <c r="Y541" s="402">
        <f t="shared" si="713"/>
        <v>0</v>
      </c>
      <c r="Z541" s="403">
        <f t="shared" si="713"/>
        <v>0</v>
      </c>
      <c r="AA541" s="401">
        <f t="shared" si="713"/>
        <v>0</v>
      </c>
      <c r="AB541" s="402">
        <f t="shared" si="713"/>
        <v>0</v>
      </c>
      <c r="AC541" s="402">
        <f t="shared" si="713"/>
        <v>0</v>
      </c>
      <c r="AD541" s="403">
        <f t="shared" si="713"/>
        <v>0</v>
      </c>
      <c r="AE541" s="401">
        <f t="shared" si="713"/>
        <v>0</v>
      </c>
      <c r="AF541" s="402">
        <f t="shared" si="713"/>
        <v>0</v>
      </c>
      <c r="AG541" s="402">
        <f t="shared" si="713"/>
        <v>0</v>
      </c>
      <c r="AH541" s="403">
        <f t="shared" si="713"/>
        <v>0</v>
      </c>
      <c r="AI541" s="401">
        <f t="shared" si="713"/>
        <v>0</v>
      </c>
      <c r="AJ541" s="402">
        <f t="shared" si="713"/>
        <v>0</v>
      </c>
      <c r="AK541" s="402">
        <f t="shared" si="713"/>
        <v>0</v>
      </c>
      <c r="AL541" s="403">
        <f t="shared" si="713"/>
        <v>0</v>
      </c>
      <c r="AM541" s="401">
        <f t="shared" si="713"/>
        <v>0</v>
      </c>
      <c r="AN541" s="402">
        <f t="shared" si="713"/>
        <v>0</v>
      </c>
      <c r="AO541" s="402">
        <f t="shared" si="713"/>
        <v>0</v>
      </c>
      <c r="AP541" s="403">
        <f t="shared" si="713"/>
        <v>0</v>
      </c>
      <c r="AQ541" s="401">
        <f t="shared" si="713"/>
        <v>0</v>
      </c>
      <c r="AR541" s="402">
        <f t="shared" si="713"/>
        <v>0</v>
      </c>
      <c r="AS541" s="402">
        <f t="shared" si="713"/>
        <v>0</v>
      </c>
      <c r="AT541" s="403">
        <f t="shared" si="713"/>
        <v>0</v>
      </c>
      <c r="AU541" s="401">
        <f t="shared" si="713"/>
        <v>0</v>
      </c>
      <c r="AV541" s="402">
        <f t="shared" si="713"/>
        <v>0</v>
      </c>
      <c r="AW541" s="402">
        <f t="shared" si="713"/>
        <v>0</v>
      </c>
      <c r="AX541" s="404">
        <f t="shared" si="713"/>
        <v>0</v>
      </c>
      <c r="AY541" s="322">
        <f t="shared" si="713"/>
        <v>0</v>
      </c>
      <c r="AZ541" s="323">
        <f t="shared" si="713"/>
        <v>0</v>
      </c>
      <c r="BA541" s="323">
        <f t="shared" si="713"/>
        <v>0</v>
      </c>
      <c r="BB541" s="324">
        <f t="shared" si="713"/>
        <v>0</v>
      </c>
    </row>
    <row r="542" spans="1:58" s="78" customFormat="1" ht="12.95" customHeight="1">
      <c r="A542" s="79"/>
      <c r="B542" s="287" t="s">
        <v>41</v>
      </c>
      <c r="C542" s="401">
        <f t="shared" ref="C542:F542" si="714">IFERROR(C678/C814,0)</f>
        <v>0</v>
      </c>
      <c r="D542" s="402">
        <f t="shared" si="714"/>
        <v>0</v>
      </c>
      <c r="E542" s="402">
        <f t="shared" si="714"/>
        <v>0</v>
      </c>
      <c r="F542" s="403">
        <f t="shared" si="714"/>
        <v>0</v>
      </c>
      <c r="G542" s="401">
        <f t="shared" ref="G542:BB542" si="715">IFERROR(G678/G814,0)</f>
        <v>0</v>
      </c>
      <c r="H542" s="402">
        <f t="shared" si="715"/>
        <v>0</v>
      </c>
      <c r="I542" s="402">
        <f t="shared" si="715"/>
        <v>0</v>
      </c>
      <c r="J542" s="403">
        <f t="shared" si="715"/>
        <v>0</v>
      </c>
      <c r="K542" s="401">
        <f t="shared" si="715"/>
        <v>0</v>
      </c>
      <c r="L542" s="402">
        <f t="shared" si="715"/>
        <v>0</v>
      </c>
      <c r="M542" s="402">
        <f t="shared" si="715"/>
        <v>0</v>
      </c>
      <c r="N542" s="403">
        <f t="shared" si="715"/>
        <v>0</v>
      </c>
      <c r="O542" s="401">
        <f t="shared" si="715"/>
        <v>0</v>
      </c>
      <c r="P542" s="402">
        <f t="shared" si="715"/>
        <v>0</v>
      </c>
      <c r="Q542" s="402">
        <f t="shared" si="715"/>
        <v>0</v>
      </c>
      <c r="R542" s="403">
        <f t="shared" si="715"/>
        <v>0</v>
      </c>
      <c r="S542" s="401">
        <f t="shared" si="715"/>
        <v>0</v>
      </c>
      <c r="T542" s="402">
        <f t="shared" si="715"/>
        <v>0</v>
      </c>
      <c r="U542" s="402">
        <f t="shared" si="715"/>
        <v>0</v>
      </c>
      <c r="V542" s="403">
        <f t="shared" si="715"/>
        <v>0</v>
      </c>
      <c r="W542" s="401">
        <f t="shared" si="715"/>
        <v>0</v>
      </c>
      <c r="X542" s="402">
        <f t="shared" si="715"/>
        <v>0</v>
      </c>
      <c r="Y542" s="402">
        <f t="shared" si="715"/>
        <v>0</v>
      </c>
      <c r="Z542" s="403">
        <f t="shared" si="715"/>
        <v>0</v>
      </c>
      <c r="AA542" s="401">
        <f t="shared" si="715"/>
        <v>0</v>
      </c>
      <c r="AB542" s="402">
        <f t="shared" si="715"/>
        <v>0</v>
      </c>
      <c r="AC542" s="402">
        <f t="shared" si="715"/>
        <v>0</v>
      </c>
      <c r="AD542" s="403">
        <f t="shared" si="715"/>
        <v>0</v>
      </c>
      <c r="AE542" s="401">
        <f t="shared" si="715"/>
        <v>0</v>
      </c>
      <c r="AF542" s="402">
        <f t="shared" si="715"/>
        <v>0</v>
      </c>
      <c r="AG542" s="402">
        <f t="shared" si="715"/>
        <v>0</v>
      </c>
      <c r="AH542" s="403">
        <f t="shared" si="715"/>
        <v>0</v>
      </c>
      <c r="AI542" s="401">
        <f t="shared" si="715"/>
        <v>0</v>
      </c>
      <c r="AJ542" s="402">
        <f t="shared" si="715"/>
        <v>0</v>
      </c>
      <c r="AK542" s="402">
        <f t="shared" si="715"/>
        <v>0</v>
      </c>
      <c r="AL542" s="403">
        <f t="shared" si="715"/>
        <v>0</v>
      </c>
      <c r="AM542" s="401">
        <f t="shared" si="715"/>
        <v>0</v>
      </c>
      <c r="AN542" s="402">
        <f t="shared" si="715"/>
        <v>0</v>
      </c>
      <c r="AO542" s="402">
        <f t="shared" si="715"/>
        <v>0</v>
      </c>
      <c r="AP542" s="403">
        <f t="shared" si="715"/>
        <v>0</v>
      </c>
      <c r="AQ542" s="401">
        <f t="shared" si="715"/>
        <v>0</v>
      </c>
      <c r="AR542" s="402">
        <f t="shared" si="715"/>
        <v>0</v>
      </c>
      <c r="AS542" s="402">
        <f t="shared" si="715"/>
        <v>0</v>
      </c>
      <c r="AT542" s="403">
        <f t="shared" si="715"/>
        <v>0</v>
      </c>
      <c r="AU542" s="401">
        <f t="shared" si="715"/>
        <v>0</v>
      </c>
      <c r="AV542" s="402">
        <f t="shared" si="715"/>
        <v>0</v>
      </c>
      <c r="AW542" s="402">
        <f t="shared" si="715"/>
        <v>0</v>
      </c>
      <c r="AX542" s="404">
        <f t="shared" si="715"/>
        <v>0</v>
      </c>
      <c r="AY542" s="322">
        <f t="shared" si="715"/>
        <v>0</v>
      </c>
      <c r="AZ542" s="323">
        <f t="shared" si="715"/>
        <v>0</v>
      </c>
      <c r="BA542" s="323">
        <f t="shared" si="715"/>
        <v>0</v>
      </c>
      <c r="BB542" s="324">
        <f t="shared" si="715"/>
        <v>0</v>
      </c>
      <c r="BC542" s="68"/>
      <c r="BD542" s="68"/>
      <c r="BE542" s="68"/>
      <c r="BF542" s="68"/>
    </row>
    <row r="543" spans="1:58" s="68" customFormat="1" ht="12.95" customHeight="1">
      <c r="A543" s="80"/>
      <c r="B543" s="285" t="s">
        <v>160</v>
      </c>
      <c r="C543" s="223">
        <f t="shared" ref="C543:F543" si="716">IFERROR(C679/C815,0)</f>
        <v>0</v>
      </c>
      <c r="D543" s="109">
        <f t="shared" si="716"/>
        <v>0</v>
      </c>
      <c r="E543" s="109">
        <f t="shared" si="716"/>
        <v>0</v>
      </c>
      <c r="F543" s="224">
        <f t="shared" si="716"/>
        <v>0</v>
      </c>
      <c r="G543" s="223">
        <f t="shared" ref="G543:BB543" si="717">IFERROR(G679/G815,0)</f>
        <v>0</v>
      </c>
      <c r="H543" s="109">
        <f t="shared" si="717"/>
        <v>0</v>
      </c>
      <c r="I543" s="109">
        <f t="shared" si="717"/>
        <v>0</v>
      </c>
      <c r="J543" s="224">
        <f t="shared" si="717"/>
        <v>0</v>
      </c>
      <c r="K543" s="223">
        <f t="shared" si="717"/>
        <v>0</v>
      </c>
      <c r="L543" s="109">
        <f t="shared" si="717"/>
        <v>0</v>
      </c>
      <c r="M543" s="109">
        <f t="shared" si="717"/>
        <v>0</v>
      </c>
      <c r="N543" s="224">
        <f t="shared" si="717"/>
        <v>0</v>
      </c>
      <c r="O543" s="223">
        <f t="shared" si="717"/>
        <v>0</v>
      </c>
      <c r="P543" s="109">
        <f t="shared" si="717"/>
        <v>0</v>
      </c>
      <c r="Q543" s="109">
        <f t="shared" si="717"/>
        <v>0</v>
      </c>
      <c r="R543" s="224">
        <f t="shared" si="717"/>
        <v>0</v>
      </c>
      <c r="S543" s="223">
        <f t="shared" si="717"/>
        <v>0</v>
      </c>
      <c r="T543" s="109">
        <f t="shared" si="717"/>
        <v>0</v>
      </c>
      <c r="U543" s="109">
        <f t="shared" si="717"/>
        <v>0</v>
      </c>
      <c r="V543" s="224">
        <f t="shared" si="717"/>
        <v>0</v>
      </c>
      <c r="W543" s="223">
        <f t="shared" si="717"/>
        <v>0</v>
      </c>
      <c r="X543" s="109">
        <f t="shared" si="717"/>
        <v>0</v>
      </c>
      <c r="Y543" s="109">
        <f t="shared" si="717"/>
        <v>0</v>
      </c>
      <c r="Z543" s="224">
        <f t="shared" si="717"/>
        <v>0</v>
      </c>
      <c r="AA543" s="223">
        <f t="shared" si="717"/>
        <v>0</v>
      </c>
      <c r="AB543" s="109">
        <f t="shared" si="717"/>
        <v>0</v>
      </c>
      <c r="AC543" s="109">
        <f t="shared" si="717"/>
        <v>0</v>
      </c>
      <c r="AD543" s="224">
        <f t="shared" si="717"/>
        <v>0</v>
      </c>
      <c r="AE543" s="223">
        <f t="shared" si="717"/>
        <v>0</v>
      </c>
      <c r="AF543" s="109">
        <f t="shared" si="717"/>
        <v>0</v>
      </c>
      <c r="AG543" s="109">
        <f t="shared" si="717"/>
        <v>0</v>
      </c>
      <c r="AH543" s="224">
        <f t="shared" si="717"/>
        <v>0</v>
      </c>
      <c r="AI543" s="223">
        <f t="shared" si="717"/>
        <v>0</v>
      </c>
      <c r="AJ543" s="109">
        <f t="shared" si="717"/>
        <v>0</v>
      </c>
      <c r="AK543" s="109">
        <f t="shared" si="717"/>
        <v>0</v>
      </c>
      <c r="AL543" s="224">
        <f t="shared" si="717"/>
        <v>0</v>
      </c>
      <c r="AM543" s="223">
        <f t="shared" si="717"/>
        <v>0</v>
      </c>
      <c r="AN543" s="109">
        <f t="shared" si="717"/>
        <v>0</v>
      </c>
      <c r="AO543" s="109">
        <f t="shared" si="717"/>
        <v>0</v>
      </c>
      <c r="AP543" s="224">
        <f t="shared" si="717"/>
        <v>0</v>
      </c>
      <c r="AQ543" s="223">
        <f t="shared" si="717"/>
        <v>0</v>
      </c>
      <c r="AR543" s="109">
        <f t="shared" si="717"/>
        <v>0</v>
      </c>
      <c r="AS543" s="109">
        <f t="shared" si="717"/>
        <v>0</v>
      </c>
      <c r="AT543" s="224">
        <f t="shared" si="717"/>
        <v>0</v>
      </c>
      <c r="AU543" s="223">
        <f t="shared" si="717"/>
        <v>0</v>
      </c>
      <c r="AV543" s="109">
        <f t="shared" si="717"/>
        <v>0</v>
      </c>
      <c r="AW543" s="109">
        <f t="shared" si="717"/>
        <v>0</v>
      </c>
      <c r="AX543" s="231">
        <f t="shared" si="717"/>
        <v>0</v>
      </c>
      <c r="AY543" s="331">
        <f t="shared" si="717"/>
        <v>0</v>
      </c>
      <c r="AZ543" s="332">
        <f t="shared" si="717"/>
        <v>0</v>
      </c>
      <c r="BA543" s="332">
        <f t="shared" si="717"/>
        <v>0</v>
      </c>
      <c r="BB543" s="333">
        <f t="shared" si="717"/>
        <v>0</v>
      </c>
    </row>
    <row r="544" spans="1:58" s="68" customFormat="1" ht="12.95" customHeight="1">
      <c r="A544" s="80"/>
      <c r="B544" s="285" t="s">
        <v>167</v>
      </c>
      <c r="C544" s="223">
        <f t="shared" ref="C544:F544" si="718">IFERROR(C680/C816,0)</f>
        <v>0</v>
      </c>
      <c r="D544" s="109">
        <f t="shared" si="718"/>
        <v>0</v>
      </c>
      <c r="E544" s="109">
        <f t="shared" si="718"/>
        <v>0</v>
      </c>
      <c r="F544" s="224">
        <f t="shared" si="718"/>
        <v>0</v>
      </c>
      <c r="G544" s="223">
        <f t="shared" ref="G544:BB544" si="719">IFERROR(G680/G816,0)</f>
        <v>0</v>
      </c>
      <c r="H544" s="109">
        <f t="shared" si="719"/>
        <v>0</v>
      </c>
      <c r="I544" s="109">
        <f t="shared" si="719"/>
        <v>0</v>
      </c>
      <c r="J544" s="224">
        <f t="shared" si="719"/>
        <v>0</v>
      </c>
      <c r="K544" s="223">
        <f t="shared" si="719"/>
        <v>0</v>
      </c>
      <c r="L544" s="109">
        <f t="shared" si="719"/>
        <v>0</v>
      </c>
      <c r="M544" s="109">
        <f t="shared" si="719"/>
        <v>0</v>
      </c>
      <c r="N544" s="224">
        <f t="shared" si="719"/>
        <v>0</v>
      </c>
      <c r="O544" s="223">
        <f t="shared" si="719"/>
        <v>0</v>
      </c>
      <c r="P544" s="109">
        <f t="shared" si="719"/>
        <v>0</v>
      </c>
      <c r="Q544" s="109">
        <f t="shared" si="719"/>
        <v>0</v>
      </c>
      <c r="R544" s="224">
        <f t="shared" si="719"/>
        <v>0</v>
      </c>
      <c r="S544" s="223">
        <f t="shared" si="719"/>
        <v>0</v>
      </c>
      <c r="T544" s="109">
        <f t="shared" si="719"/>
        <v>0</v>
      </c>
      <c r="U544" s="109">
        <f t="shared" si="719"/>
        <v>0</v>
      </c>
      <c r="V544" s="224">
        <f t="shared" si="719"/>
        <v>0</v>
      </c>
      <c r="W544" s="223">
        <f t="shared" si="719"/>
        <v>0</v>
      </c>
      <c r="X544" s="109">
        <f t="shared" si="719"/>
        <v>0</v>
      </c>
      <c r="Y544" s="109">
        <f t="shared" si="719"/>
        <v>0</v>
      </c>
      <c r="Z544" s="224">
        <f t="shared" si="719"/>
        <v>0</v>
      </c>
      <c r="AA544" s="223">
        <f t="shared" si="719"/>
        <v>0</v>
      </c>
      <c r="AB544" s="109">
        <f t="shared" si="719"/>
        <v>0</v>
      </c>
      <c r="AC544" s="109">
        <f t="shared" si="719"/>
        <v>0</v>
      </c>
      <c r="AD544" s="224">
        <f t="shared" si="719"/>
        <v>0</v>
      </c>
      <c r="AE544" s="223">
        <f t="shared" si="719"/>
        <v>0</v>
      </c>
      <c r="AF544" s="109">
        <f t="shared" si="719"/>
        <v>0</v>
      </c>
      <c r="AG544" s="109">
        <f t="shared" si="719"/>
        <v>0</v>
      </c>
      <c r="AH544" s="224">
        <f t="shared" si="719"/>
        <v>0</v>
      </c>
      <c r="AI544" s="223">
        <f t="shared" si="719"/>
        <v>0</v>
      </c>
      <c r="AJ544" s="109">
        <f t="shared" si="719"/>
        <v>0</v>
      </c>
      <c r="AK544" s="109">
        <f t="shared" si="719"/>
        <v>0</v>
      </c>
      <c r="AL544" s="224">
        <f t="shared" si="719"/>
        <v>0</v>
      </c>
      <c r="AM544" s="223">
        <f t="shared" si="719"/>
        <v>0</v>
      </c>
      <c r="AN544" s="109">
        <f t="shared" si="719"/>
        <v>0</v>
      </c>
      <c r="AO544" s="109">
        <f t="shared" si="719"/>
        <v>0</v>
      </c>
      <c r="AP544" s="224">
        <f t="shared" si="719"/>
        <v>0</v>
      </c>
      <c r="AQ544" s="223">
        <f t="shared" si="719"/>
        <v>0</v>
      </c>
      <c r="AR544" s="109">
        <f t="shared" si="719"/>
        <v>0</v>
      </c>
      <c r="AS544" s="109">
        <f t="shared" si="719"/>
        <v>0</v>
      </c>
      <c r="AT544" s="224">
        <f t="shared" si="719"/>
        <v>0</v>
      </c>
      <c r="AU544" s="223">
        <f t="shared" si="719"/>
        <v>0</v>
      </c>
      <c r="AV544" s="109">
        <f t="shared" si="719"/>
        <v>0</v>
      </c>
      <c r="AW544" s="109">
        <f t="shared" si="719"/>
        <v>0</v>
      </c>
      <c r="AX544" s="231">
        <f t="shared" si="719"/>
        <v>0</v>
      </c>
      <c r="AY544" s="331">
        <f t="shared" si="719"/>
        <v>0</v>
      </c>
      <c r="AZ544" s="332">
        <f t="shared" si="719"/>
        <v>0</v>
      </c>
      <c r="BA544" s="332">
        <f t="shared" si="719"/>
        <v>0</v>
      </c>
      <c r="BB544" s="333">
        <f t="shared" si="719"/>
        <v>0</v>
      </c>
    </row>
    <row r="545" spans="1:58" s="68" customFormat="1" ht="12.95" customHeight="1">
      <c r="A545" s="80"/>
      <c r="B545" s="285" t="s">
        <v>156</v>
      </c>
      <c r="C545" s="223">
        <f t="shared" ref="C545:F545" si="720">IFERROR(C681/C817,0)</f>
        <v>0</v>
      </c>
      <c r="D545" s="109">
        <f t="shared" si="720"/>
        <v>0</v>
      </c>
      <c r="E545" s="109">
        <f t="shared" si="720"/>
        <v>0</v>
      </c>
      <c r="F545" s="224">
        <f t="shared" si="720"/>
        <v>0</v>
      </c>
      <c r="G545" s="223">
        <f t="shared" ref="G545:BB545" si="721">IFERROR(G681/G817,0)</f>
        <v>0</v>
      </c>
      <c r="H545" s="109">
        <f t="shared" si="721"/>
        <v>0</v>
      </c>
      <c r="I545" s="109">
        <f t="shared" si="721"/>
        <v>0</v>
      </c>
      <c r="J545" s="224">
        <f t="shared" si="721"/>
        <v>0</v>
      </c>
      <c r="K545" s="223">
        <f t="shared" si="721"/>
        <v>0</v>
      </c>
      <c r="L545" s="109">
        <f t="shared" si="721"/>
        <v>0</v>
      </c>
      <c r="M545" s="109">
        <f t="shared" si="721"/>
        <v>0</v>
      </c>
      <c r="N545" s="224">
        <f t="shared" si="721"/>
        <v>0</v>
      </c>
      <c r="O545" s="223">
        <f t="shared" si="721"/>
        <v>0</v>
      </c>
      <c r="P545" s="109">
        <f t="shared" si="721"/>
        <v>0</v>
      </c>
      <c r="Q545" s="109">
        <f t="shared" si="721"/>
        <v>0</v>
      </c>
      <c r="R545" s="224">
        <f t="shared" si="721"/>
        <v>0</v>
      </c>
      <c r="S545" s="223">
        <f t="shared" si="721"/>
        <v>0</v>
      </c>
      <c r="T545" s="109">
        <f t="shared" si="721"/>
        <v>0</v>
      </c>
      <c r="U545" s="109">
        <f t="shared" si="721"/>
        <v>0</v>
      </c>
      <c r="V545" s="224">
        <f t="shared" si="721"/>
        <v>0</v>
      </c>
      <c r="W545" s="223">
        <f t="shared" si="721"/>
        <v>0</v>
      </c>
      <c r="X545" s="109">
        <f t="shared" si="721"/>
        <v>0</v>
      </c>
      <c r="Y545" s="109">
        <f t="shared" si="721"/>
        <v>0</v>
      </c>
      <c r="Z545" s="224">
        <f t="shared" si="721"/>
        <v>0</v>
      </c>
      <c r="AA545" s="223">
        <f t="shared" si="721"/>
        <v>0</v>
      </c>
      <c r="AB545" s="109">
        <f t="shared" si="721"/>
        <v>0</v>
      </c>
      <c r="AC545" s="109">
        <f t="shared" si="721"/>
        <v>0</v>
      </c>
      <c r="AD545" s="224">
        <f t="shared" si="721"/>
        <v>0</v>
      </c>
      <c r="AE545" s="223">
        <f t="shared" si="721"/>
        <v>0</v>
      </c>
      <c r="AF545" s="109">
        <f t="shared" si="721"/>
        <v>0</v>
      </c>
      <c r="AG545" s="109">
        <f t="shared" si="721"/>
        <v>0</v>
      </c>
      <c r="AH545" s="224">
        <f t="shared" si="721"/>
        <v>0</v>
      </c>
      <c r="AI545" s="223">
        <f t="shared" si="721"/>
        <v>0</v>
      </c>
      <c r="AJ545" s="109">
        <f t="shared" si="721"/>
        <v>0</v>
      </c>
      <c r="AK545" s="109">
        <f t="shared" si="721"/>
        <v>0</v>
      </c>
      <c r="AL545" s="224">
        <f t="shared" si="721"/>
        <v>0</v>
      </c>
      <c r="AM545" s="223">
        <f t="shared" si="721"/>
        <v>0</v>
      </c>
      <c r="AN545" s="109">
        <f t="shared" si="721"/>
        <v>0</v>
      </c>
      <c r="AO545" s="109">
        <f t="shared" si="721"/>
        <v>0</v>
      </c>
      <c r="AP545" s="224">
        <f t="shared" si="721"/>
        <v>0</v>
      </c>
      <c r="AQ545" s="223">
        <f t="shared" si="721"/>
        <v>0</v>
      </c>
      <c r="AR545" s="109">
        <f t="shared" si="721"/>
        <v>0</v>
      </c>
      <c r="AS545" s="109">
        <f t="shared" si="721"/>
        <v>0</v>
      </c>
      <c r="AT545" s="224">
        <f t="shared" si="721"/>
        <v>0</v>
      </c>
      <c r="AU545" s="223">
        <f t="shared" si="721"/>
        <v>0</v>
      </c>
      <c r="AV545" s="109">
        <f t="shared" si="721"/>
        <v>0</v>
      </c>
      <c r="AW545" s="109">
        <f t="shared" si="721"/>
        <v>0</v>
      </c>
      <c r="AX545" s="231">
        <f t="shared" si="721"/>
        <v>0</v>
      </c>
      <c r="AY545" s="331">
        <f t="shared" si="721"/>
        <v>0</v>
      </c>
      <c r="AZ545" s="332">
        <f t="shared" si="721"/>
        <v>0</v>
      </c>
      <c r="BA545" s="332">
        <f t="shared" si="721"/>
        <v>0</v>
      </c>
      <c r="BB545" s="333">
        <f t="shared" si="721"/>
        <v>0</v>
      </c>
      <c r="BC545" s="78"/>
      <c r="BD545" s="78"/>
      <c r="BE545" s="78"/>
      <c r="BF545" s="78"/>
    </row>
    <row r="546" spans="1:58" s="78" customFormat="1">
      <c r="A546" s="79"/>
      <c r="B546" s="287" t="s">
        <v>40</v>
      </c>
      <c r="C546" s="405">
        <f t="shared" ref="C546:F546" si="722">IFERROR(C682/C818,0)</f>
        <v>0</v>
      </c>
      <c r="D546" s="406">
        <f t="shared" si="722"/>
        <v>0</v>
      </c>
      <c r="E546" s="406">
        <f t="shared" si="722"/>
        <v>0</v>
      </c>
      <c r="F546" s="407">
        <f t="shared" si="722"/>
        <v>0</v>
      </c>
      <c r="G546" s="405">
        <f t="shared" ref="G546:BB546" si="723">IFERROR(G682/G818,0)</f>
        <v>0</v>
      </c>
      <c r="H546" s="406">
        <f t="shared" si="723"/>
        <v>0</v>
      </c>
      <c r="I546" s="406">
        <f t="shared" si="723"/>
        <v>0</v>
      </c>
      <c r="J546" s="407">
        <f t="shared" si="723"/>
        <v>0</v>
      </c>
      <c r="K546" s="405">
        <f t="shared" si="723"/>
        <v>0</v>
      </c>
      <c r="L546" s="406">
        <f t="shared" si="723"/>
        <v>0</v>
      </c>
      <c r="M546" s="406">
        <f t="shared" si="723"/>
        <v>0</v>
      </c>
      <c r="N546" s="407">
        <f t="shared" si="723"/>
        <v>0</v>
      </c>
      <c r="O546" s="405">
        <f t="shared" si="723"/>
        <v>0</v>
      </c>
      <c r="P546" s="406">
        <f t="shared" si="723"/>
        <v>0</v>
      </c>
      <c r="Q546" s="406">
        <f t="shared" si="723"/>
        <v>0</v>
      </c>
      <c r="R546" s="407">
        <f t="shared" si="723"/>
        <v>0</v>
      </c>
      <c r="S546" s="405">
        <f t="shared" si="723"/>
        <v>0</v>
      </c>
      <c r="T546" s="406">
        <f t="shared" si="723"/>
        <v>0</v>
      </c>
      <c r="U546" s="406">
        <f t="shared" si="723"/>
        <v>0</v>
      </c>
      <c r="V546" s="407">
        <f t="shared" si="723"/>
        <v>0</v>
      </c>
      <c r="W546" s="405">
        <f t="shared" si="723"/>
        <v>0</v>
      </c>
      <c r="X546" s="406">
        <f t="shared" si="723"/>
        <v>0</v>
      </c>
      <c r="Y546" s="406">
        <f t="shared" si="723"/>
        <v>0</v>
      </c>
      <c r="Z546" s="407">
        <f t="shared" si="723"/>
        <v>0</v>
      </c>
      <c r="AA546" s="405">
        <f t="shared" si="723"/>
        <v>0</v>
      </c>
      <c r="AB546" s="406">
        <f t="shared" si="723"/>
        <v>0</v>
      </c>
      <c r="AC546" s="406">
        <f t="shared" si="723"/>
        <v>0</v>
      </c>
      <c r="AD546" s="407">
        <f t="shared" si="723"/>
        <v>0</v>
      </c>
      <c r="AE546" s="405">
        <f t="shared" si="723"/>
        <v>0</v>
      </c>
      <c r="AF546" s="406">
        <f t="shared" si="723"/>
        <v>0</v>
      </c>
      <c r="AG546" s="406">
        <f t="shared" si="723"/>
        <v>0</v>
      </c>
      <c r="AH546" s="407">
        <f t="shared" si="723"/>
        <v>0</v>
      </c>
      <c r="AI546" s="405">
        <f t="shared" si="723"/>
        <v>0</v>
      </c>
      <c r="AJ546" s="406">
        <f t="shared" si="723"/>
        <v>0</v>
      </c>
      <c r="AK546" s="406">
        <f t="shared" si="723"/>
        <v>0</v>
      </c>
      <c r="AL546" s="407">
        <f t="shared" si="723"/>
        <v>0</v>
      </c>
      <c r="AM546" s="405">
        <f t="shared" si="723"/>
        <v>0</v>
      </c>
      <c r="AN546" s="406">
        <f t="shared" si="723"/>
        <v>0</v>
      </c>
      <c r="AO546" s="406">
        <f t="shared" si="723"/>
        <v>0</v>
      </c>
      <c r="AP546" s="407">
        <f t="shared" si="723"/>
        <v>0</v>
      </c>
      <c r="AQ546" s="405">
        <f t="shared" si="723"/>
        <v>0</v>
      </c>
      <c r="AR546" s="406">
        <f t="shared" si="723"/>
        <v>0</v>
      </c>
      <c r="AS546" s="406">
        <f t="shared" si="723"/>
        <v>0</v>
      </c>
      <c r="AT546" s="407">
        <f t="shared" si="723"/>
        <v>0</v>
      </c>
      <c r="AU546" s="405">
        <f t="shared" si="723"/>
        <v>0</v>
      </c>
      <c r="AV546" s="406">
        <f t="shared" si="723"/>
        <v>0</v>
      </c>
      <c r="AW546" s="406">
        <f t="shared" si="723"/>
        <v>0</v>
      </c>
      <c r="AX546" s="408">
        <f t="shared" si="723"/>
        <v>0</v>
      </c>
      <c r="AY546" s="334">
        <f t="shared" si="723"/>
        <v>0</v>
      </c>
      <c r="AZ546" s="335">
        <f t="shared" si="723"/>
        <v>0</v>
      </c>
      <c r="BA546" s="335">
        <f t="shared" si="723"/>
        <v>0</v>
      </c>
      <c r="BB546" s="336">
        <f t="shared" si="723"/>
        <v>0</v>
      </c>
      <c r="BC546" s="77"/>
      <c r="BD546" s="77"/>
      <c r="BE546" s="77"/>
      <c r="BF546" s="77"/>
    </row>
    <row r="547" spans="1:58" s="77" customFormat="1" ht="15.75" thickBot="1">
      <c r="B547" s="288" t="s">
        <v>39</v>
      </c>
      <c r="C547" s="225">
        <f t="shared" ref="C547:F547" si="724">IFERROR(C683/C819,0)</f>
        <v>0</v>
      </c>
      <c r="D547" s="226">
        <f t="shared" si="724"/>
        <v>0</v>
      </c>
      <c r="E547" s="226">
        <f t="shared" si="724"/>
        <v>0</v>
      </c>
      <c r="F547" s="227">
        <f t="shared" si="724"/>
        <v>0</v>
      </c>
      <c r="G547" s="225">
        <f t="shared" ref="G547:BB547" si="725">IFERROR(G683/G819,0)</f>
        <v>0</v>
      </c>
      <c r="H547" s="226">
        <f t="shared" si="725"/>
        <v>0</v>
      </c>
      <c r="I547" s="226">
        <f t="shared" si="725"/>
        <v>0</v>
      </c>
      <c r="J547" s="227">
        <f t="shared" si="725"/>
        <v>0</v>
      </c>
      <c r="K547" s="225">
        <f t="shared" si="725"/>
        <v>0</v>
      </c>
      <c r="L547" s="226">
        <f t="shared" si="725"/>
        <v>0</v>
      </c>
      <c r="M547" s="226">
        <f t="shared" si="725"/>
        <v>0</v>
      </c>
      <c r="N547" s="227">
        <f t="shared" si="725"/>
        <v>0</v>
      </c>
      <c r="O547" s="225">
        <f t="shared" si="725"/>
        <v>0</v>
      </c>
      <c r="P547" s="226">
        <f t="shared" si="725"/>
        <v>0</v>
      </c>
      <c r="Q547" s="226">
        <f t="shared" si="725"/>
        <v>0</v>
      </c>
      <c r="R547" s="227">
        <f t="shared" si="725"/>
        <v>0</v>
      </c>
      <c r="S547" s="225">
        <f t="shared" si="725"/>
        <v>0</v>
      </c>
      <c r="T547" s="226">
        <f t="shared" si="725"/>
        <v>0</v>
      </c>
      <c r="U547" s="226">
        <f t="shared" si="725"/>
        <v>0</v>
      </c>
      <c r="V547" s="227">
        <f t="shared" si="725"/>
        <v>0</v>
      </c>
      <c r="W547" s="225">
        <f t="shared" si="725"/>
        <v>0</v>
      </c>
      <c r="X547" s="226">
        <f t="shared" si="725"/>
        <v>0</v>
      </c>
      <c r="Y547" s="226">
        <f t="shared" si="725"/>
        <v>0</v>
      </c>
      <c r="Z547" s="227">
        <f t="shared" si="725"/>
        <v>0</v>
      </c>
      <c r="AA547" s="225">
        <f t="shared" si="725"/>
        <v>0</v>
      </c>
      <c r="AB547" s="226">
        <f t="shared" si="725"/>
        <v>0</v>
      </c>
      <c r="AC547" s="226">
        <f t="shared" si="725"/>
        <v>0</v>
      </c>
      <c r="AD547" s="227">
        <f t="shared" si="725"/>
        <v>0</v>
      </c>
      <c r="AE547" s="225">
        <f t="shared" si="725"/>
        <v>0</v>
      </c>
      <c r="AF547" s="226">
        <f t="shared" si="725"/>
        <v>0</v>
      </c>
      <c r="AG547" s="226">
        <f t="shared" si="725"/>
        <v>0</v>
      </c>
      <c r="AH547" s="227">
        <f t="shared" si="725"/>
        <v>0</v>
      </c>
      <c r="AI547" s="225">
        <f t="shared" si="725"/>
        <v>0</v>
      </c>
      <c r="AJ547" s="226">
        <f t="shared" si="725"/>
        <v>0</v>
      </c>
      <c r="AK547" s="226">
        <f t="shared" si="725"/>
        <v>0</v>
      </c>
      <c r="AL547" s="227">
        <f t="shared" si="725"/>
        <v>0</v>
      </c>
      <c r="AM547" s="225">
        <f t="shared" si="725"/>
        <v>0</v>
      </c>
      <c r="AN547" s="226">
        <f t="shared" si="725"/>
        <v>0</v>
      </c>
      <c r="AO547" s="226">
        <f t="shared" si="725"/>
        <v>0</v>
      </c>
      <c r="AP547" s="227">
        <f t="shared" si="725"/>
        <v>0</v>
      </c>
      <c r="AQ547" s="225">
        <f t="shared" si="725"/>
        <v>0</v>
      </c>
      <c r="AR547" s="226">
        <f t="shared" si="725"/>
        <v>0</v>
      </c>
      <c r="AS547" s="226">
        <f t="shared" si="725"/>
        <v>0</v>
      </c>
      <c r="AT547" s="227">
        <f t="shared" si="725"/>
        <v>0</v>
      </c>
      <c r="AU547" s="225">
        <f t="shared" si="725"/>
        <v>0</v>
      </c>
      <c r="AV547" s="226">
        <f t="shared" si="725"/>
        <v>0</v>
      </c>
      <c r="AW547" s="226">
        <f t="shared" si="725"/>
        <v>0</v>
      </c>
      <c r="AX547" s="232">
        <f t="shared" si="725"/>
        <v>0</v>
      </c>
      <c r="AY547" s="337">
        <f t="shared" si="725"/>
        <v>0</v>
      </c>
      <c r="AZ547" s="338">
        <f t="shared" si="725"/>
        <v>0</v>
      </c>
      <c r="BA547" s="338">
        <f t="shared" si="725"/>
        <v>0</v>
      </c>
      <c r="BB547" s="339">
        <f t="shared" si="725"/>
        <v>0</v>
      </c>
      <c r="BC547" s="56"/>
      <c r="BD547" s="56"/>
      <c r="BE547" s="56"/>
      <c r="BF547" s="56"/>
    </row>
    <row r="548" spans="1:58">
      <c r="BC548" s="137"/>
      <c r="BD548" s="137"/>
      <c r="BE548" s="445"/>
      <c r="BF548" s="445"/>
    </row>
    <row r="549" spans="1:58" s="445" customFormat="1" ht="15.75">
      <c r="A549" s="106"/>
      <c r="B549" s="444" t="s">
        <v>268</v>
      </c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  <c r="AI549" s="137"/>
      <c r="AJ549" s="137"/>
      <c r="AK549" s="148"/>
      <c r="AL549" s="137"/>
      <c r="AM549" s="137"/>
      <c r="AN549" s="137"/>
      <c r="AO549" s="137"/>
      <c r="AP549" s="137"/>
      <c r="AQ549" s="137"/>
      <c r="AR549" s="137"/>
      <c r="AS549" s="137"/>
      <c r="AT549" s="137"/>
      <c r="AU549" s="137"/>
      <c r="AV549" s="137"/>
      <c r="AW549" s="137"/>
      <c r="AX549" s="137"/>
      <c r="AY549" s="137"/>
      <c r="AZ549" s="137"/>
      <c r="BA549" s="137"/>
      <c r="BB549" s="137"/>
      <c r="BC549" s="137"/>
      <c r="BD549" s="137"/>
    </row>
    <row r="550" spans="1:58" s="445" customFormat="1" ht="9.9499999999999993" customHeight="1" thickBot="1">
      <c r="B550" s="446"/>
      <c r="C550" s="137"/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  <c r="AI550" s="137"/>
      <c r="AJ550" s="137"/>
      <c r="AK550" s="148"/>
      <c r="AL550" s="137"/>
      <c r="AM550" s="137"/>
      <c r="AN550" s="137"/>
      <c r="AO550" s="137"/>
      <c r="AP550" s="137"/>
      <c r="AQ550" s="137"/>
      <c r="AR550" s="137"/>
      <c r="AS550" s="137"/>
      <c r="AT550" s="137"/>
      <c r="AU550" s="137"/>
      <c r="AV550" s="137"/>
      <c r="AW550" s="137"/>
      <c r="AX550" s="137"/>
      <c r="AY550" s="137"/>
      <c r="AZ550" s="137"/>
      <c r="BA550" s="137"/>
      <c r="BB550" s="137"/>
      <c r="BC550" s="56"/>
      <c r="BD550" s="56"/>
      <c r="BE550" s="56"/>
      <c r="BF550" s="56"/>
    </row>
    <row r="551" spans="1:58" ht="14.1" customHeight="1" thickTop="1">
      <c r="B551" s="511" t="s">
        <v>110</v>
      </c>
      <c r="C551" s="508" t="s">
        <v>245</v>
      </c>
      <c r="D551" s="509"/>
      <c r="E551" s="509"/>
      <c r="F551" s="510"/>
      <c r="G551" s="508" t="s">
        <v>246</v>
      </c>
      <c r="H551" s="509"/>
      <c r="I551" s="509"/>
      <c r="J551" s="510"/>
      <c r="K551" s="508" t="s">
        <v>247</v>
      </c>
      <c r="L551" s="509"/>
      <c r="M551" s="509"/>
      <c r="N551" s="510"/>
      <c r="O551" s="508" t="s">
        <v>248</v>
      </c>
      <c r="P551" s="509"/>
      <c r="Q551" s="509"/>
      <c r="R551" s="510"/>
      <c r="S551" s="508" t="s">
        <v>249</v>
      </c>
      <c r="T551" s="509"/>
      <c r="U551" s="509"/>
      <c r="V551" s="510"/>
      <c r="W551" s="508" t="s">
        <v>250</v>
      </c>
      <c r="X551" s="509"/>
      <c r="Y551" s="509"/>
      <c r="Z551" s="510"/>
      <c r="AA551" s="508" t="s">
        <v>251</v>
      </c>
      <c r="AB551" s="509"/>
      <c r="AC551" s="509"/>
      <c r="AD551" s="510"/>
      <c r="AE551" s="508" t="s">
        <v>252</v>
      </c>
      <c r="AF551" s="509"/>
      <c r="AG551" s="509"/>
      <c r="AH551" s="510"/>
      <c r="AI551" s="508" t="s">
        <v>253</v>
      </c>
      <c r="AJ551" s="509"/>
      <c r="AK551" s="509"/>
      <c r="AL551" s="510"/>
      <c r="AM551" s="508" t="s">
        <v>254</v>
      </c>
      <c r="AN551" s="509"/>
      <c r="AO551" s="509"/>
      <c r="AP551" s="510"/>
      <c r="AQ551" s="508" t="s">
        <v>255</v>
      </c>
      <c r="AR551" s="509"/>
      <c r="AS551" s="509"/>
      <c r="AT551" s="510"/>
      <c r="AU551" s="508" t="s">
        <v>256</v>
      </c>
      <c r="AV551" s="509"/>
      <c r="AW551" s="509"/>
      <c r="AX551" s="513"/>
      <c r="AY551" s="514" t="s">
        <v>275</v>
      </c>
      <c r="AZ551" s="515"/>
      <c r="BA551" s="515"/>
      <c r="BB551" s="516"/>
      <c r="BC551" s="60"/>
      <c r="BD551" s="60"/>
      <c r="BE551" s="60"/>
      <c r="BF551" s="60"/>
    </row>
    <row r="552" spans="1:58" s="60" customFormat="1" ht="45">
      <c r="B552" s="512"/>
      <c r="C552" s="414" t="s">
        <v>100</v>
      </c>
      <c r="D552" s="415" t="s">
        <v>207</v>
      </c>
      <c r="E552" s="415" t="s">
        <v>99</v>
      </c>
      <c r="F552" s="416" t="s">
        <v>98</v>
      </c>
      <c r="G552" s="414" t="s">
        <v>100</v>
      </c>
      <c r="H552" s="415" t="s">
        <v>207</v>
      </c>
      <c r="I552" s="415" t="s">
        <v>99</v>
      </c>
      <c r="J552" s="416" t="s">
        <v>98</v>
      </c>
      <c r="K552" s="414" t="s">
        <v>100</v>
      </c>
      <c r="L552" s="415" t="s">
        <v>207</v>
      </c>
      <c r="M552" s="415" t="s">
        <v>99</v>
      </c>
      <c r="N552" s="416" t="s">
        <v>98</v>
      </c>
      <c r="O552" s="414" t="s">
        <v>100</v>
      </c>
      <c r="P552" s="415" t="s">
        <v>207</v>
      </c>
      <c r="Q552" s="415" t="s">
        <v>99</v>
      </c>
      <c r="R552" s="416" t="s">
        <v>98</v>
      </c>
      <c r="S552" s="414" t="s">
        <v>100</v>
      </c>
      <c r="T552" s="415" t="s">
        <v>207</v>
      </c>
      <c r="U552" s="415" t="s">
        <v>99</v>
      </c>
      <c r="V552" s="416" t="s">
        <v>98</v>
      </c>
      <c r="W552" s="414" t="s">
        <v>100</v>
      </c>
      <c r="X552" s="415" t="s">
        <v>207</v>
      </c>
      <c r="Y552" s="415" t="s">
        <v>99</v>
      </c>
      <c r="Z552" s="416" t="s">
        <v>98</v>
      </c>
      <c r="AA552" s="414" t="s">
        <v>100</v>
      </c>
      <c r="AB552" s="415" t="s">
        <v>207</v>
      </c>
      <c r="AC552" s="415" t="s">
        <v>99</v>
      </c>
      <c r="AD552" s="416" t="s">
        <v>98</v>
      </c>
      <c r="AE552" s="414" t="s">
        <v>100</v>
      </c>
      <c r="AF552" s="415" t="s">
        <v>207</v>
      </c>
      <c r="AG552" s="415" t="s">
        <v>99</v>
      </c>
      <c r="AH552" s="416" t="s">
        <v>98</v>
      </c>
      <c r="AI552" s="414" t="s">
        <v>100</v>
      </c>
      <c r="AJ552" s="415" t="s">
        <v>207</v>
      </c>
      <c r="AK552" s="415" t="s">
        <v>99</v>
      </c>
      <c r="AL552" s="416" t="s">
        <v>98</v>
      </c>
      <c r="AM552" s="414" t="s">
        <v>100</v>
      </c>
      <c r="AN552" s="415" t="s">
        <v>207</v>
      </c>
      <c r="AO552" s="415" t="s">
        <v>99</v>
      </c>
      <c r="AP552" s="416" t="s">
        <v>98</v>
      </c>
      <c r="AQ552" s="414" t="s">
        <v>100</v>
      </c>
      <c r="AR552" s="415" t="s">
        <v>207</v>
      </c>
      <c r="AS552" s="415" t="s">
        <v>99</v>
      </c>
      <c r="AT552" s="416" t="s">
        <v>98</v>
      </c>
      <c r="AU552" s="414" t="s">
        <v>100</v>
      </c>
      <c r="AV552" s="415" t="s">
        <v>207</v>
      </c>
      <c r="AW552" s="415" t="s">
        <v>99</v>
      </c>
      <c r="AX552" s="417" t="s">
        <v>98</v>
      </c>
      <c r="AY552" s="418" t="s">
        <v>212</v>
      </c>
      <c r="AZ552" s="419" t="s">
        <v>213</v>
      </c>
      <c r="BA552" s="419" t="s">
        <v>214</v>
      </c>
      <c r="BB552" s="420" t="s">
        <v>239</v>
      </c>
    </row>
    <row r="553" spans="1:58" s="60" customFormat="1" ht="30.75" thickBot="1">
      <c r="B553" s="421"/>
      <c r="C553" s="422"/>
      <c r="D553" s="423"/>
      <c r="E553" s="424"/>
      <c r="F553" s="425"/>
      <c r="G553" s="422"/>
      <c r="H553" s="423"/>
      <c r="I553" s="424"/>
      <c r="J553" s="425"/>
      <c r="K553" s="422"/>
      <c r="L553" s="423"/>
      <c r="M553" s="424"/>
      <c r="N553" s="425"/>
      <c r="O553" s="422"/>
      <c r="P553" s="423"/>
      <c r="Q553" s="424"/>
      <c r="R553" s="425"/>
      <c r="S553" s="422"/>
      <c r="T553" s="423"/>
      <c r="U553" s="424"/>
      <c r="V553" s="425"/>
      <c r="W553" s="422"/>
      <c r="X553" s="423"/>
      <c r="Y553" s="424"/>
      <c r="Z553" s="425"/>
      <c r="AA553" s="422"/>
      <c r="AB553" s="423"/>
      <c r="AC553" s="424"/>
      <c r="AD553" s="425"/>
      <c r="AE553" s="422"/>
      <c r="AF553" s="423"/>
      <c r="AG553" s="424"/>
      <c r="AH553" s="425"/>
      <c r="AI553" s="422"/>
      <c r="AJ553" s="423"/>
      <c r="AK553" s="424"/>
      <c r="AL553" s="425"/>
      <c r="AM553" s="422"/>
      <c r="AN553" s="423"/>
      <c r="AO553" s="424"/>
      <c r="AP553" s="425"/>
      <c r="AQ553" s="422"/>
      <c r="AR553" s="423"/>
      <c r="AS553" s="424"/>
      <c r="AT553" s="425"/>
      <c r="AU553" s="422"/>
      <c r="AV553" s="423"/>
      <c r="AW553" s="424"/>
      <c r="AX553" s="426"/>
      <c r="AY553" s="427" t="s">
        <v>257</v>
      </c>
      <c r="AZ553" s="428" t="s">
        <v>258</v>
      </c>
      <c r="BA553" s="428" t="s">
        <v>259</v>
      </c>
      <c r="BB553" s="429" t="s">
        <v>260</v>
      </c>
      <c r="BC553" s="122"/>
      <c r="BD553" s="144"/>
      <c r="BE553" s="122"/>
      <c r="BF553" s="122"/>
    </row>
    <row r="554" spans="1:58" s="122" customFormat="1">
      <c r="B554" s="269" t="s">
        <v>97</v>
      </c>
      <c r="C554" s="184">
        <f>SUM(C555,C559,C563,C566)</f>
        <v>16</v>
      </c>
      <c r="D554" s="173">
        <f>SUM(D555,D559,D563,D566)</f>
        <v>0</v>
      </c>
      <c r="E554" s="123">
        <f>SUM(E555,E559,E563,E566)</f>
        <v>0</v>
      </c>
      <c r="F554" s="185">
        <f>IFERROR(E554/D554,0)</f>
        <v>0</v>
      </c>
      <c r="G554" s="184">
        <f>SUM(G555,G559,G563,G566)</f>
        <v>16</v>
      </c>
      <c r="H554" s="173">
        <f>SUM(H555,H559,H563,H566)</f>
        <v>0</v>
      </c>
      <c r="I554" s="123">
        <f>SUM(I555,I559,I563,I566)</f>
        <v>0</v>
      </c>
      <c r="J554" s="185">
        <f>IFERROR(I554/H554,0)</f>
        <v>0</v>
      </c>
      <c r="K554" s="184">
        <f>SUM(K555,K559,K563,K566)</f>
        <v>15</v>
      </c>
      <c r="L554" s="173">
        <f>SUM(L555,L559,L563,L566)</f>
        <v>0</v>
      </c>
      <c r="M554" s="123">
        <f>SUM(M555,M559,M563,M566)</f>
        <v>0</v>
      </c>
      <c r="N554" s="185">
        <f>IFERROR(M554/L554,0)</f>
        <v>0</v>
      </c>
      <c r="O554" s="184">
        <f>SUM(O555,O559,O563,O566)</f>
        <v>0</v>
      </c>
      <c r="P554" s="173">
        <f>SUM(P555,P559,P563,P566)</f>
        <v>0</v>
      </c>
      <c r="Q554" s="123">
        <f>SUM(Q555,Q559,Q563,Q566)</f>
        <v>0</v>
      </c>
      <c r="R554" s="185">
        <f>IFERROR(Q554/P554,0)</f>
        <v>0</v>
      </c>
      <c r="S554" s="184">
        <f>SUM(S555,S559,S563,S566)</f>
        <v>0</v>
      </c>
      <c r="T554" s="173">
        <f>SUM(T555,T559,T563,T566)</f>
        <v>0</v>
      </c>
      <c r="U554" s="123">
        <f>SUM(U555,U559,U563,U566)</f>
        <v>0</v>
      </c>
      <c r="V554" s="185">
        <f>IFERROR(U554/T554,0)</f>
        <v>0</v>
      </c>
      <c r="W554" s="184">
        <f>SUM(W555,W559,W563,W566)</f>
        <v>0</v>
      </c>
      <c r="X554" s="173">
        <f>SUM(X555,X559,X563,X566)</f>
        <v>0</v>
      </c>
      <c r="Y554" s="123">
        <f>SUM(Y555,Y559,Y563,Y566)</f>
        <v>0</v>
      </c>
      <c r="Z554" s="185">
        <f>IFERROR(Y554/X554,0)</f>
        <v>0</v>
      </c>
      <c r="AA554" s="184">
        <f>SUM(AA555,AA559,AA563,AA566)</f>
        <v>0</v>
      </c>
      <c r="AB554" s="173">
        <f>SUM(AB555,AB559,AB563,AB566)</f>
        <v>0</v>
      </c>
      <c r="AC554" s="123">
        <f>SUM(AC555,AC559,AC563,AC566)</f>
        <v>0</v>
      </c>
      <c r="AD554" s="185">
        <f>IFERROR(AC554/AB554,0)</f>
        <v>0</v>
      </c>
      <c r="AE554" s="184">
        <f>SUM(AE555,AE559,AE563,AE566)</f>
        <v>0</v>
      </c>
      <c r="AF554" s="173">
        <f>SUM(AF555,AF559,AF563,AF566)</f>
        <v>0</v>
      </c>
      <c r="AG554" s="123">
        <f>SUM(AG555,AG559,AG563,AG566)</f>
        <v>0</v>
      </c>
      <c r="AH554" s="185">
        <f>IFERROR(AG554/AF554,0)</f>
        <v>0</v>
      </c>
      <c r="AI554" s="184">
        <f>SUM(AI555,AI559,AI563,AI566)</f>
        <v>0</v>
      </c>
      <c r="AJ554" s="173">
        <f>SUM(AJ555,AJ559,AJ563,AJ566)</f>
        <v>0</v>
      </c>
      <c r="AK554" s="123">
        <f>SUM(AK555,AK559,AK563,AK566)</f>
        <v>0</v>
      </c>
      <c r="AL554" s="185">
        <f>IFERROR(AK554/AJ554,0)</f>
        <v>0</v>
      </c>
      <c r="AM554" s="184">
        <f>SUM(AM555,AM559,AM563,AM566)</f>
        <v>0</v>
      </c>
      <c r="AN554" s="173">
        <f>SUM(AN555,AN559,AN563,AN566)</f>
        <v>0</v>
      </c>
      <c r="AO554" s="123">
        <f>SUM(AO555,AO559,AO563,AO566)</f>
        <v>0</v>
      </c>
      <c r="AP554" s="185">
        <f>IFERROR(AO554/AN554,0)</f>
        <v>0</v>
      </c>
      <c r="AQ554" s="184">
        <f>SUM(AQ555,AQ559,AQ563,AQ566)</f>
        <v>0</v>
      </c>
      <c r="AR554" s="173">
        <f>SUM(AR555,AR559,AR563,AR566)</f>
        <v>0</v>
      </c>
      <c r="AS554" s="123">
        <f>SUM(AS555,AS559,AS563,AS566)</f>
        <v>0</v>
      </c>
      <c r="AT554" s="185">
        <f>IFERROR(AS554/AR554,0)</f>
        <v>0</v>
      </c>
      <c r="AU554" s="184">
        <f>SUM(AU555,AU559,AU563,AU566)</f>
        <v>0</v>
      </c>
      <c r="AV554" s="173">
        <f>SUM(AV555,AV559,AV563,AV566)</f>
        <v>0</v>
      </c>
      <c r="AW554" s="123">
        <f>SUM(AW555,AW559,AW563,AW566)</f>
        <v>0</v>
      </c>
      <c r="AX554" s="185">
        <f>IFERROR(AW554/AV554,0)</f>
        <v>0</v>
      </c>
      <c r="AY554" s="300">
        <f t="shared" ref="AY554:BA569" si="726">SUM(C554,G554,K554)</f>
        <v>47</v>
      </c>
      <c r="AZ554" s="301">
        <f t="shared" si="726"/>
        <v>0</v>
      </c>
      <c r="BA554" s="301">
        <f t="shared" si="726"/>
        <v>0</v>
      </c>
      <c r="BB554" s="313">
        <f t="shared" ref="BB554:BB617" si="727">IFERROR(BA554/AZ554,0)</f>
        <v>0</v>
      </c>
      <c r="BC554" s="146"/>
      <c r="BD554" s="144"/>
      <c r="BE554" s="76"/>
      <c r="BF554" s="76"/>
    </row>
    <row r="555" spans="1:58" s="76" customFormat="1" ht="14.1" customHeight="1" outlineLevel="1">
      <c r="B555" s="270" t="s">
        <v>35</v>
      </c>
      <c r="C555" s="186">
        <f>SUM(C556:C558)</f>
        <v>4</v>
      </c>
      <c r="D555" s="174">
        <f>SUM(D556:D558)</f>
        <v>0</v>
      </c>
      <c r="E555" s="90">
        <f>SUM(E556:E558)</f>
        <v>0</v>
      </c>
      <c r="F555" s="187">
        <f t="shared" ref="F555:F621" si="728">IFERROR(E555/D555,0)</f>
        <v>0</v>
      </c>
      <c r="G555" s="186">
        <f>SUM(G556:G558)</f>
        <v>4</v>
      </c>
      <c r="H555" s="174">
        <f>SUM(H556:H558)</f>
        <v>0</v>
      </c>
      <c r="I555" s="90">
        <f>SUM(I556:I558)</f>
        <v>0</v>
      </c>
      <c r="J555" s="187">
        <f t="shared" ref="J555:J618" si="729">IFERROR(I555/H555,0)</f>
        <v>0</v>
      </c>
      <c r="K555" s="186">
        <f>SUM(K556:K558)</f>
        <v>4</v>
      </c>
      <c r="L555" s="174">
        <f>SUM(L556:L558)</f>
        <v>0</v>
      </c>
      <c r="M555" s="90">
        <f>SUM(M556:M558)</f>
        <v>0</v>
      </c>
      <c r="N555" s="187">
        <f t="shared" ref="N555:N618" si="730">IFERROR(M555/L555,0)</f>
        <v>0</v>
      </c>
      <c r="O555" s="186">
        <f>SUM(O556:O558)</f>
        <v>0</v>
      </c>
      <c r="P555" s="174">
        <f>SUM(P556:P558)</f>
        <v>0</v>
      </c>
      <c r="Q555" s="90">
        <f>SUM(Q556:Q558)</f>
        <v>0</v>
      </c>
      <c r="R555" s="187">
        <f t="shared" ref="R555:R618" si="731">IFERROR(Q555/P555,0)</f>
        <v>0</v>
      </c>
      <c r="S555" s="186">
        <f>SUM(S556:S558)</f>
        <v>0</v>
      </c>
      <c r="T555" s="174">
        <f>SUM(T556:T558)</f>
        <v>0</v>
      </c>
      <c r="U555" s="90">
        <f>SUM(U556:U558)</f>
        <v>0</v>
      </c>
      <c r="V555" s="187">
        <f t="shared" ref="V555:V618" si="732">IFERROR(U555/T555,0)</f>
        <v>0</v>
      </c>
      <c r="W555" s="186">
        <f>SUM(W556:W558)</f>
        <v>0</v>
      </c>
      <c r="X555" s="174">
        <f>SUM(X556:X558)</f>
        <v>0</v>
      </c>
      <c r="Y555" s="90">
        <f>SUM(Y556:Y558)</f>
        <v>0</v>
      </c>
      <c r="Z555" s="187">
        <f t="shared" ref="Z555:Z618" si="733">IFERROR(Y555/X555,0)</f>
        <v>0</v>
      </c>
      <c r="AA555" s="186">
        <f>SUM(AA556:AA558)</f>
        <v>0</v>
      </c>
      <c r="AB555" s="174">
        <f>SUM(AB556:AB558)</f>
        <v>0</v>
      </c>
      <c r="AC555" s="90">
        <f>SUM(AC556:AC558)</f>
        <v>0</v>
      </c>
      <c r="AD555" s="187">
        <f t="shared" ref="AD555:AD618" si="734">IFERROR(AC555/AB555,0)</f>
        <v>0</v>
      </c>
      <c r="AE555" s="186">
        <f>SUM(AE556:AE558)</f>
        <v>0</v>
      </c>
      <c r="AF555" s="174">
        <f>SUM(AF556:AF558)</f>
        <v>0</v>
      </c>
      <c r="AG555" s="90">
        <f>SUM(AG556:AG558)</f>
        <v>0</v>
      </c>
      <c r="AH555" s="187">
        <f t="shared" ref="AH555:AH618" si="735">IFERROR(AG555/AF555,0)</f>
        <v>0</v>
      </c>
      <c r="AI555" s="186">
        <f>SUM(AI556:AI558)</f>
        <v>0</v>
      </c>
      <c r="AJ555" s="174">
        <f>SUM(AJ556:AJ558)</f>
        <v>0</v>
      </c>
      <c r="AK555" s="90">
        <f>SUM(AK556:AK558)</f>
        <v>0</v>
      </c>
      <c r="AL555" s="187">
        <f t="shared" ref="AL555:AL618" si="736">IFERROR(AK555/AJ555,0)</f>
        <v>0</v>
      </c>
      <c r="AM555" s="186">
        <f>SUM(AM556:AM558)</f>
        <v>0</v>
      </c>
      <c r="AN555" s="174">
        <f>SUM(AN556:AN558)</f>
        <v>0</v>
      </c>
      <c r="AO555" s="90">
        <f>SUM(AO556:AO558)</f>
        <v>0</v>
      </c>
      <c r="AP555" s="187">
        <f t="shared" ref="AP555:AP618" si="737">IFERROR(AO555/AN555,0)</f>
        <v>0</v>
      </c>
      <c r="AQ555" s="186">
        <f>SUM(AQ556:AQ558)</f>
        <v>0</v>
      </c>
      <c r="AR555" s="174">
        <f>SUM(AR556:AR558)</f>
        <v>0</v>
      </c>
      <c r="AS555" s="90">
        <f>SUM(AS556:AS558)</f>
        <v>0</v>
      </c>
      <c r="AT555" s="187">
        <f t="shared" ref="AT555:AT618" si="738">IFERROR(AS555/AR555,0)</f>
        <v>0</v>
      </c>
      <c r="AU555" s="186">
        <f>SUM(AU556:AU558)</f>
        <v>0</v>
      </c>
      <c r="AV555" s="174">
        <f>SUM(AV556:AV558)</f>
        <v>0</v>
      </c>
      <c r="AW555" s="90">
        <f>SUM(AW556:AW558)</f>
        <v>0</v>
      </c>
      <c r="AX555" s="187">
        <f t="shared" ref="AX555:AX618" si="739">IFERROR(AW555/AV555,0)</f>
        <v>0</v>
      </c>
      <c r="AY555" s="302">
        <f t="shared" si="726"/>
        <v>12</v>
      </c>
      <c r="AZ555" s="303">
        <f t="shared" si="726"/>
        <v>0</v>
      </c>
      <c r="BA555" s="303">
        <f t="shared" si="726"/>
        <v>0</v>
      </c>
      <c r="BB555" s="314">
        <f t="shared" si="727"/>
        <v>0</v>
      </c>
      <c r="BC555" s="146"/>
      <c r="BD555" s="144"/>
      <c r="BE555" s="56"/>
      <c r="BF555" s="56"/>
    </row>
    <row r="556" spans="1:58" ht="14.1" customHeight="1" outlineLevel="1">
      <c r="B556" s="271" t="s">
        <v>139</v>
      </c>
      <c r="C556" s="188">
        <v>1</v>
      </c>
      <c r="D556" s="175">
        <v>0</v>
      </c>
      <c r="E556" s="91">
        <v>0</v>
      </c>
      <c r="F556" s="189">
        <f t="shared" si="728"/>
        <v>0</v>
      </c>
      <c r="G556" s="188">
        <v>1</v>
      </c>
      <c r="H556" s="175">
        <v>0</v>
      </c>
      <c r="I556" s="91">
        <v>0</v>
      </c>
      <c r="J556" s="189">
        <f t="shared" si="729"/>
        <v>0</v>
      </c>
      <c r="K556" s="188">
        <v>1</v>
      </c>
      <c r="L556" s="175">
        <v>0</v>
      </c>
      <c r="M556" s="91">
        <v>0</v>
      </c>
      <c r="N556" s="189">
        <f t="shared" si="730"/>
        <v>0</v>
      </c>
      <c r="O556" s="188"/>
      <c r="P556" s="175"/>
      <c r="Q556" s="91"/>
      <c r="R556" s="189">
        <f t="shared" si="731"/>
        <v>0</v>
      </c>
      <c r="S556" s="188"/>
      <c r="T556" s="175"/>
      <c r="U556" s="91"/>
      <c r="V556" s="189">
        <f t="shared" si="732"/>
        <v>0</v>
      </c>
      <c r="W556" s="188"/>
      <c r="X556" s="175"/>
      <c r="Y556" s="91"/>
      <c r="Z556" s="189">
        <f t="shared" si="733"/>
        <v>0</v>
      </c>
      <c r="AA556" s="188"/>
      <c r="AB556" s="175"/>
      <c r="AC556" s="91"/>
      <c r="AD556" s="189">
        <f t="shared" si="734"/>
        <v>0</v>
      </c>
      <c r="AE556" s="188"/>
      <c r="AF556" s="175"/>
      <c r="AG556" s="91"/>
      <c r="AH556" s="189">
        <f t="shared" si="735"/>
        <v>0</v>
      </c>
      <c r="AI556" s="188"/>
      <c r="AJ556" s="175"/>
      <c r="AK556" s="91"/>
      <c r="AL556" s="189">
        <f t="shared" si="736"/>
        <v>0</v>
      </c>
      <c r="AM556" s="188"/>
      <c r="AN556" s="175"/>
      <c r="AO556" s="91"/>
      <c r="AP556" s="189">
        <f t="shared" si="737"/>
        <v>0</v>
      </c>
      <c r="AQ556" s="188"/>
      <c r="AR556" s="175"/>
      <c r="AS556" s="91"/>
      <c r="AT556" s="189">
        <f t="shared" si="738"/>
        <v>0</v>
      </c>
      <c r="AU556" s="188"/>
      <c r="AV556" s="175"/>
      <c r="AW556" s="91"/>
      <c r="AX556" s="189">
        <f t="shared" si="739"/>
        <v>0</v>
      </c>
      <c r="AY556" s="304">
        <f t="shared" si="726"/>
        <v>3</v>
      </c>
      <c r="AZ556" s="305">
        <f t="shared" si="726"/>
        <v>0</v>
      </c>
      <c r="BA556" s="305">
        <f t="shared" si="726"/>
        <v>0</v>
      </c>
      <c r="BB556" s="315">
        <f t="shared" si="727"/>
        <v>0</v>
      </c>
      <c r="BC556" s="146"/>
      <c r="BD556" s="144"/>
    </row>
    <row r="557" spans="1:58" ht="14.1" customHeight="1" outlineLevel="1">
      <c r="B557" s="271" t="s">
        <v>148</v>
      </c>
      <c r="C557" s="188">
        <v>1</v>
      </c>
      <c r="D557" s="175">
        <v>0</v>
      </c>
      <c r="E557" s="91">
        <v>0</v>
      </c>
      <c r="F557" s="189">
        <f t="shared" si="728"/>
        <v>0</v>
      </c>
      <c r="G557" s="188">
        <v>1</v>
      </c>
      <c r="H557" s="175">
        <v>0</v>
      </c>
      <c r="I557" s="91">
        <v>0</v>
      </c>
      <c r="J557" s="189">
        <f t="shared" si="729"/>
        <v>0</v>
      </c>
      <c r="K557" s="188">
        <v>1</v>
      </c>
      <c r="L557" s="175">
        <v>0</v>
      </c>
      <c r="M557" s="91">
        <v>0</v>
      </c>
      <c r="N557" s="189">
        <f t="shared" si="730"/>
        <v>0</v>
      </c>
      <c r="O557" s="188"/>
      <c r="P557" s="175"/>
      <c r="Q557" s="91"/>
      <c r="R557" s="189">
        <f t="shared" si="731"/>
        <v>0</v>
      </c>
      <c r="S557" s="188"/>
      <c r="T557" s="175"/>
      <c r="U557" s="91"/>
      <c r="V557" s="189">
        <f t="shared" si="732"/>
        <v>0</v>
      </c>
      <c r="W557" s="188"/>
      <c r="X557" s="175"/>
      <c r="Y557" s="91"/>
      <c r="Z557" s="189">
        <f t="shared" si="733"/>
        <v>0</v>
      </c>
      <c r="AA557" s="188"/>
      <c r="AB557" s="175"/>
      <c r="AC557" s="91"/>
      <c r="AD557" s="189">
        <f t="shared" si="734"/>
        <v>0</v>
      </c>
      <c r="AE557" s="188"/>
      <c r="AF557" s="175"/>
      <c r="AG557" s="91"/>
      <c r="AH557" s="189">
        <f t="shared" si="735"/>
        <v>0</v>
      </c>
      <c r="AI557" s="188"/>
      <c r="AJ557" s="175"/>
      <c r="AK557" s="91"/>
      <c r="AL557" s="189">
        <f t="shared" si="736"/>
        <v>0</v>
      </c>
      <c r="AM557" s="188"/>
      <c r="AN557" s="175"/>
      <c r="AO557" s="91"/>
      <c r="AP557" s="189">
        <f t="shared" si="737"/>
        <v>0</v>
      </c>
      <c r="AQ557" s="188"/>
      <c r="AR557" s="175"/>
      <c r="AS557" s="91"/>
      <c r="AT557" s="189">
        <f t="shared" si="738"/>
        <v>0</v>
      </c>
      <c r="AU557" s="188"/>
      <c r="AV557" s="175"/>
      <c r="AW557" s="91"/>
      <c r="AX557" s="189">
        <f t="shared" si="739"/>
        <v>0</v>
      </c>
      <c r="AY557" s="304">
        <f t="shared" si="726"/>
        <v>3</v>
      </c>
      <c r="AZ557" s="305">
        <f t="shared" si="726"/>
        <v>0</v>
      </c>
      <c r="BA557" s="305">
        <f t="shared" si="726"/>
        <v>0</v>
      </c>
      <c r="BB557" s="315">
        <f t="shared" si="727"/>
        <v>0</v>
      </c>
      <c r="BC557" s="146"/>
      <c r="BD557" s="144"/>
    </row>
    <row r="558" spans="1:58" ht="14.1" customHeight="1" outlineLevel="1">
      <c r="B558" s="271" t="s">
        <v>125</v>
      </c>
      <c r="C558" s="188">
        <v>2</v>
      </c>
      <c r="D558" s="175">
        <v>0</v>
      </c>
      <c r="E558" s="91">
        <v>0</v>
      </c>
      <c r="F558" s="189">
        <f t="shared" si="728"/>
        <v>0</v>
      </c>
      <c r="G558" s="188">
        <v>2</v>
      </c>
      <c r="H558" s="175">
        <v>0</v>
      </c>
      <c r="I558" s="91">
        <v>0</v>
      </c>
      <c r="J558" s="189">
        <f t="shared" si="729"/>
        <v>0</v>
      </c>
      <c r="K558" s="188">
        <v>2</v>
      </c>
      <c r="L558" s="175">
        <v>0</v>
      </c>
      <c r="M558" s="91">
        <v>0</v>
      </c>
      <c r="N558" s="189">
        <f t="shared" si="730"/>
        <v>0</v>
      </c>
      <c r="O558" s="188"/>
      <c r="P558" s="175"/>
      <c r="Q558" s="91"/>
      <c r="R558" s="189">
        <f t="shared" si="731"/>
        <v>0</v>
      </c>
      <c r="S558" s="188"/>
      <c r="T558" s="175"/>
      <c r="U558" s="91"/>
      <c r="V558" s="189">
        <f t="shared" si="732"/>
        <v>0</v>
      </c>
      <c r="W558" s="188"/>
      <c r="X558" s="175"/>
      <c r="Y558" s="91"/>
      <c r="Z558" s="189">
        <f t="shared" si="733"/>
        <v>0</v>
      </c>
      <c r="AA558" s="188"/>
      <c r="AB558" s="175"/>
      <c r="AC558" s="91"/>
      <c r="AD558" s="189">
        <f t="shared" si="734"/>
        <v>0</v>
      </c>
      <c r="AE558" s="188"/>
      <c r="AF558" s="175"/>
      <c r="AG558" s="91"/>
      <c r="AH558" s="189">
        <f t="shared" si="735"/>
        <v>0</v>
      </c>
      <c r="AI558" s="188"/>
      <c r="AJ558" s="175"/>
      <c r="AK558" s="91"/>
      <c r="AL558" s="189">
        <f t="shared" si="736"/>
        <v>0</v>
      </c>
      <c r="AM558" s="188"/>
      <c r="AN558" s="175"/>
      <c r="AO558" s="91"/>
      <c r="AP558" s="189">
        <f t="shared" si="737"/>
        <v>0</v>
      </c>
      <c r="AQ558" s="188"/>
      <c r="AR558" s="175"/>
      <c r="AS558" s="91"/>
      <c r="AT558" s="189">
        <f t="shared" si="738"/>
        <v>0</v>
      </c>
      <c r="AU558" s="188"/>
      <c r="AV558" s="175"/>
      <c r="AW558" s="91"/>
      <c r="AX558" s="189">
        <f t="shared" si="739"/>
        <v>0</v>
      </c>
      <c r="AY558" s="304">
        <f t="shared" si="726"/>
        <v>6</v>
      </c>
      <c r="AZ558" s="305">
        <f t="shared" si="726"/>
        <v>0</v>
      </c>
      <c r="BA558" s="305">
        <f t="shared" si="726"/>
        <v>0</v>
      </c>
      <c r="BB558" s="315">
        <f t="shared" si="727"/>
        <v>0</v>
      </c>
      <c r="BC558" s="146"/>
      <c r="BD558" s="144"/>
      <c r="BE558" s="76"/>
      <c r="BF558" s="76"/>
    </row>
    <row r="559" spans="1:58" s="76" customFormat="1" ht="14.1" customHeight="1" outlineLevel="1">
      <c r="B559" s="270" t="s">
        <v>36</v>
      </c>
      <c r="C559" s="186">
        <f>SUM(C560:C562)</f>
        <v>4</v>
      </c>
      <c r="D559" s="174">
        <f>SUM(D560:D562)</f>
        <v>0</v>
      </c>
      <c r="E559" s="90">
        <f>SUM(E560:E562)</f>
        <v>0</v>
      </c>
      <c r="F559" s="187">
        <f t="shared" si="728"/>
        <v>0</v>
      </c>
      <c r="G559" s="186">
        <f>SUM(G560:G562)</f>
        <v>4</v>
      </c>
      <c r="H559" s="174">
        <f>SUM(H560:H562)</f>
        <v>0</v>
      </c>
      <c r="I559" s="90">
        <f>SUM(I560:I562)</f>
        <v>0</v>
      </c>
      <c r="J559" s="187">
        <f t="shared" si="729"/>
        <v>0</v>
      </c>
      <c r="K559" s="186">
        <f>SUM(K560:K562)</f>
        <v>4</v>
      </c>
      <c r="L559" s="174">
        <f>SUM(L560:L562)</f>
        <v>0</v>
      </c>
      <c r="M559" s="90">
        <f>SUM(M560:M562)</f>
        <v>0</v>
      </c>
      <c r="N559" s="187">
        <f t="shared" si="730"/>
        <v>0</v>
      </c>
      <c r="O559" s="186">
        <f>SUM(O560:O562)</f>
        <v>0</v>
      </c>
      <c r="P559" s="174">
        <f>SUM(P560:P562)</f>
        <v>0</v>
      </c>
      <c r="Q559" s="90">
        <f>SUM(Q560:Q562)</f>
        <v>0</v>
      </c>
      <c r="R559" s="187">
        <f t="shared" si="731"/>
        <v>0</v>
      </c>
      <c r="S559" s="186">
        <f>SUM(S560:S562)</f>
        <v>0</v>
      </c>
      <c r="T559" s="174">
        <f>SUM(T560:T562)</f>
        <v>0</v>
      </c>
      <c r="U559" s="90">
        <f>SUM(U560:U562)</f>
        <v>0</v>
      </c>
      <c r="V559" s="187">
        <f t="shared" si="732"/>
        <v>0</v>
      </c>
      <c r="W559" s="186">
        <f>SUM(W560:W562)</f>
        <v>0</v>
      </c>
      <c r="X559" s="174">
        <f>SUM(X560:X562)</f>
        <v>0</v>
      </c>
      <c r="Y559" s="90">
        <f>SUM(Y560:Y562)</f>
        <v>0</v>
      </c>
      <c r="Z559" s="187">
        <f t="shared" si="733"/>
        <v>0</v>
      </c>
      <c r="AA559" s="186">
        <f>SUM(AA560:AA562)</f>
        <v>0</v>
      </c>
      <c r="AB559" s="174">
        <f>SUM(AB560:AB562)</f>
        <v>0</v>
      </c>
      <c r="AC559" s="90">
        <f>SUM(AC560:AC562)</f>
        <v>0</v>
      </c>
      <c r="AD559" s="187">
        <f t="shared" si="734"/>
        <v>0</v>
      </c>
      <c r="AE559" s="186">
        <f>SUM(AE560:AE562)</f>
        <v>0</v>
      </c>
      <c r="AF559" s="174">
        <f>SUM(AF560:AF562)</f>
        <v>0</v>
      </c>
      <c r="AG559" s="90">
        <f>SUM(AG560:AG562)</f>
        <v>0</v>
      </c>
      <c r="AH559" s="187">
        <f t="shared" si="735"/>
        <v>0</v>
      </c>
      <c r="AI559" s="186">
        <f>SUM(AI560:AI562)</f>
        <v>0</v>
      </c>
      <c r="AJ559" s="174">
        <f>SUM(AJ560:AJ562)</f>
        <v>0</v>
      </c>
      <c r="AK559" s="90">
        <f>SUM(AK560:AK562)</f>
        <v>0</v>
      </c>
      <c r="AL559" s="187">
        <f t="shared" si="736"/>
        <v>0</v>
      </c>
      <c r="AM559" s="186">
        <f>SUM(AM560:AM562)</f>
        <v>0</v>
      </c>
      <c r="AN559" s="174">
        <f>SUM(AN560:AN562)</f>
        <v>0</v>
      </c>
      <c r="AO559" s="90">
        <f>SUM(AO560:AO562)</f>
        <v>0</v>
      </c>
      <c r="AP559" s="187">
        <f t="shared" si="737"/>
        <v>0</v>
      </c>
      <c r="AQ559" s="186">
        <f>SUM(AQ560:AQ562)</f>
        <v>0</v>
      </c>
      <c r="AR559" s="174">
        <f>SUM(AR560:AR562)</f>
        <v>0</v>
      </c>
      <c r="AS559" s="90">
        <f>SUM(AS560:AS562)</f>
        <v>0</v>
      </c>
      <c r="AT559" s="187">
        <f t="shared" si="738"/>
        <v>0</v>
      </c>
      <c r="AU559" s="186">
        <f>SUM(AU560:AU562)</f>
        <v>0</v>
      </c>
      <c r="AV559" s="174">
        <f>SUM(AV560:AV562)</f>
        <v>0</v>
      </c>
      <c r="AW559" s="90">
        <f>SUM(AW560:AW562)</f>
        <v>0</v>
      </c>
      <c r="AX559" s="187">
        <f t="shared" si="739"/>
        <v>0</v>
      </c>
      <c r="AY559" s="302">
        <f t="shared" si="726"/>
        <v>12</v>
      </c>
      <c r="AZ559" s="303">
        <f t="shared" si="726"/>
        <v>0</v>
      </c>
      <c r="BA559" s="303">
        <f t="shared" si="726"/>
        <v>0</v>
      </c>
      <c r="BB559" s="314">
        <f t="shared" si="727"/>
        <v>0</v>
      </c>
      <c r="BC559" s="146"/>
      <c r="BD559" s="144"/>
      <c r="BE559" s="56"/>
      <c r="BF559" s="56"/>
    </row>
    <row r="560" spans="1:58" ht="14.1" customHeight="1" outlineLevel="1">
      <c r="B560" s="271" t="s">
        <v>240</v>
      </c>
      <c r="C560" s="188">
        <v>1</v>
      </c>
      <c r="D560" s="175">
        <v>0</v>
      </c>
      <c r="E560" s="91">
        <v>0</v>
      </c>
      <c r="F560" s="189">
        <f t="shared" si="728"/>
        <v>0</v>
      </c>
      <c r="G560" s="188">
        <v>1</v>
      </c>
      <c r="H560" s="175">
        <v>0</v>
      </c>
      <c r="I560" s="91">
        <v>0</v>
      </c>
      <c r="J560" s="189">
        <f t="shared" si="729"/>
        <v>0</v>
      </c>
      <c r="K560" s="188">
        <v>1</v>
      </c>
      <c r="L560" s="175">
        <v>0</v>
      </c>
      <c r="M560" s="91">
        <v>0</v>
      </c>
      <c r="N560" s="189">
        <f t="shared" si="730"/>
        <v>0</v>
      </c>
      <c r="O560" s="188"/>
      <c r="P560" s="175"/>
      <c r="Q560" s="91"/>
      <c r="R560" s="189">
        <f t="shared" si="731"/>
        <v>0</v>
      </c>
      <c r="S560" s="188"/>
      <c r="T560" s="175"/>
      <c r="U560" s="91"/>
      <c r="V560" s="189">
        <f t="shared" si="732"/>
        <v>0</v>
      </c>
      <c r="W560" s="188"/>
      <c r="X560" s="175"/>
      <c r="Y560" s="91"/>
      <c r="Z560" s="189">
        <f t="shared" si="733"/>
        <v>0</v>
      </c>
      <c r="AA560" s="188"/>
      <c r="AB560" s="175"/>
      <c r="AC560" s="91"/>
      <c r="AD560" s="189">
        <f t="shared" si="734"/>
        <v>0</v>
      </c>
      <c r="AE560" s="188"/>
      <c r="AF560" s="175"/>
      <c r="AG560" s="91"/>
      <c r="AH560" s="189">
        <f t="shared" si="735"/>
        <v>0</v>
      </c>
      <c r="AI560" s="188"/>
      <c r="AJ560" s="175"/>
      <c r="AK560" s="91"/>
      <c r="AL560" s="189">
        <f t="shared" si="736"/>
        <v>0</v>
      </c>
      <c r="AM560" s="188"/>
      <c r="AN560" s="175"/>
      <c r="AO560" s="91"/>
      <c r="AP560" s="189">
        <f t="shared" si="737"/>
        <v>0</v>
      </c>
      <c r="AQ560" s="188"/>
      <c r="AR560" s="175"/>
      <c r="AS560" s="91"/>
      <c r="AT560" s="189">
        <f t="shared" si="738"/>
        <v>0</v>
      </c>
      <c r="AU560" s="188"/>
      <c r="AV560" s="175"/>
      <c r="AW560" s="91"/>
      <c r="AX560" s="189">
        <f t="shared" si="739"/>
        <v>0</v>
      </c>
      <c r="AY560" s="304">
        <f t="shared" si="726"/>
        <v>3</v>
      </c>
      <c r="AZ560" s="305">
        <f t="shared" si="726"/>
        <v>0</v>
      </c>
      <c r="BA560" s="305">
        <f t="shared" si="726"/>
        <v>0</v>
      </c>
      <c r="BB560" s="315">
        <f t="shared" si="727"/>
        <v>0</v>
      </c>
      <c r="BC560" s="146"/>
      <c r="BD560" s="144"/>
    </row>
    <row r="561" spans="2:58" ht="14.1" customHeight="1" outlineLevel="1">
      <c r="B561" s="271" t="s">
        <v>241</v>
      </c>
      <c r="C561" s="188">
        <v>1</v>
      </c>
      <c r="D561" s="175">
        <v>0</v>
      </c>
      <c r="E561" s="91">
        <v>0</v>
      </c>
      <c r="F561" s="189">
        <f t="shared" si="728"/>
        <v>0</v>
      </c>
      <c r="G561" s="188">
        <v>1</v>
      </c>
      <c r="H561" s="175">
        <v>0</v>
      </c>
      <c r="I561" s="91">
        <v>0</v>
      </c>
      <c r="J561" s="189">
        <f t="shared" si="729"/>
        <v>0</v>
      </c>
      <c r="K561" s="188">
        <v>1</v>
      </c>
      <c r="L561" s="175">
        <v>0</v>
      </c>
      <c r="M561" s="91">
        <v>0</v>
      </c>
      <c r="N561" s="189">
        <f t="shared" si="730"/>
        <v>0</v>
      </c>
      <c r="O561" s="188"/>
      <c r="P561" s="175"/>
      <c r="Q561" s="91"/>
      <c r="R561" s="189">
        <f t="shared" si="731"/>
        <v>0</v>
      </c>
      <c r="S561" s="188"/>
      <c r="T561" s="175"/>
      <c r="U561" s="91"/>
      <c r="V561" s="189">
        <f t="shared" si="732"/>
        <v>0</v>
      </c>
      <c r="W561" s="188"/>
      <c r="X561" s="175"/>
      <c r="Y561" s="91"/>
      <c r="Z561" s="189">
        <f t="shared" si="733"/>
        <v>0</v>
      </c>
      <c r="AA561" s="188"/>
      <c r="AB561" s="175"/>
      <c r="AC561" s="91"/>
      <c r="AD561" s="189">
        <f t="shared" si="734"/>
        <v>0</v>
      </c>
      <c r="AE561" s="188"/>
      <c r="AF561" s="175"/>
      <c r="AG561" s="91"/>
      <c r="AH561" s="189">
        <f t="shared" si="735"/>
        <v>0</v>
      </c>
      <c r="AI561" s="188"/>
      <c r="AJ561" s="175"/>
      <c r="AK561" s="91"/>
      <c r="AL561" s="189">
        <f t="shared" si="736"/>
        <v>0</v>
      </c>
      <c r="AM561" s="188"/>
      <c r="AN561" s="175"/>
      <c r="AO561" s="91"/>
      <c r="AP561" s="189">
        <f t="shared" si="737"/>
        <v>0</v>
      </c>
      <c r="AQ561" s="188"/>
      <c r="AR561" s="175"/>
      <c r="AS561" s="91"/>
      <c r="AT561" s="189">
        <f t="shared" si="738"/>
        <v>0</v>
      </c>
      <c r="AU561" s="188"/>
      <c r="AV561" s="175"/>
      <c r="AW561" s="91"/>
      <c r="AX561" s="189">
        <f t="shared" si="739"/>
        <v>0</v>
      </c>
      <c r="AY561" s="304">
        <f t="shared" si="726"/>
        <v>3</v>
      </c>
      <c r="AZ561" s="305">
        <f t="shared" si="726"/>
        <v>0</v>
      </c>
      <c r="BA561" s="305">
        <f t="shared" si="726"/>
        <v>0</v>
      </c>
      <c r="BB561" s="315">
        <f t="shared" si="727"/>
        <v>0</v>
      </c>
      <c r="BC561" s="146"/>
      <c r="BD561" s="144"/>
    </row>
    <row r="562" spans="2:58" ht="14.1" customHeight="1" outlineLevel="1">
      <c r="B562" s="271" t="s">
        <v>123</v>
      </c>
      <c r="C562" s="188">
        <v>2</v>
      </c>
      <c r="D562" s="175">
        <v>0</v>
      </c>
      <c r="E562" s="91">
        <v>0</v>
      </c>
      <c r="F562" s="189">
        <f t="shared" si="728"/>
        <v>0</v>
      </c>
      <c r="G562" s="188">
        <v>2</v>
      </c>
      <c r="H562" s="175">
        <v>0</v>
      </c>
      <c r="I562" s="91">
        <v>0</v>
      </c>
      <c r="J562" s="189">
        <f t="shared" si="729"/>
        <v>0</v>
      </c>
      <c r="K562" s="188">
        <v>2</v>
      </c>
      <c r="L562" s="175">
        <v>0</v>
      </c>
      <c r="M562" s="91">
        <v>0</v>
      </c>
      <c r="N562" s="189">
        <f t="shared" si="730"/>
        <v>0</v>
      </c>
      <c r="O562" s="188"/>
      <c r="P562" s="175"/>
      <c r="Q562" s="91"/>
      <c r="R562" s="189">
        <f t="shared" si="731"/>
        <v>0</v>
      </c>
      <c r="S562" s="188"/>
      <c r="T562" s="175"/>
      <c r="U562" s="91"/>
      <c r="V562" s="189">
        <f t="shared" si="732"/>
        <v>0</v>
      </c>
      <c r="W562" s="188"/>
      <c r="X562" s="175"/>
      <c r="Y562" s="91"/>
      <c r="Z562" s="189">
        <f t="shared" si="733"/>
        <v>0</v>
      </c>
      <c r="AA562" s="188"/>
      <c r="AB562" s="175"/>
      <c r="AC562" s="91"/>
      <c r="AD562" s="189">
        <f t="shared" si="734"/>
        <v>0</v>
      </c>
      <c r="AE562" s="188"/>
      <c r="AF562" s="175"/>
      <c r="AG562" s="91"/>
      <c r="AH562" s="189">
        <f t="shared" si="735"/>
        <v>0</v>
      </c>
      <c r="AI562" s="188"/>
      <c r="AJ562" s="175"/>
      <c r="AK562" s="91"/>
      <c r="AL562" s="189">
        <f t="shared" si="736"/>
        <v>0</v>
      </c>
      <c r="AM562" s="188"/>
      <c r="AN562" s="175"/>
      <c r="AO562" s="91"/>
      <c r="AP562" s="189">
        <f t="shared" si="737"/>
        <v>0</v>
      </c>
      <c r="AQ562" s="188"/>
      <c r="AR562" s="175"/>
      <c r="AS562" s="91"/>
      <c r="AT562" s="189">
        <f t="shared" si="738"/>
        <v>0</v>
      </c>
      <c r="AU562" s="188"/>
      <c r="AV562" s="175"/>
      <c r="AW562" s="91"/>
      <c r="AX562" s="189">
        <f t="shared" si="739"/>
        <v>0</v>
      </c>
      <c r="AY562" s="304">
        <f t="shared" si="726"/>
        <v>6</v>
      </c>
      <c r="AZ562" s="305">
        <f t="shared" si="726"/>
        <v>0</v>
      </c>
      <c r="BA562" s="305">
        <f t="shared" si="726"/>
        <v>0</v>
      </c>
      <c r="BB562" s="315">
        <f t="shared" si="727"/>
        <v>0</v>
      </c>
      <c r="BC562" s="146"/>
      <c r="BD562" s="144"/>
      <c r="BE562" s="76"/>
      <c r="BF562" s="76"/>
    </row>
    <row r="563" spans="2:58" s="76" customFormat="1" ht="14.1" customHeight="1" outlineLevel="1">
      <c r="B563" s="270" t="s">
        <v>37</v>
      </c>
      <c r="C563" s="186">
        <f>SUM(C564:C565)</f>
        <v>4</v>
      </c>
      <c r="D563" s="174">
        <f>SUM(D564:D565)</f>
        <v>0</v>
      </c>
      <c r="E563" s="90">
        <f>SUM(E564:E565)</f>
        <v>0</v>
      </c>
      <c r="F563" s="187">
        <f t="shared" si="728"/>
        <v>0</v>
      </c>
      <c r="G563" s="186">
        <f>SUM(G564:G565)</f>
        <v>4</v>
      </c>
      <c r="H563" s="174">
        <f>SUM(H564:H565)</f>
        <v>0</v>
      </c>
      <c r="I563" s="90">
        <f>SUM(I564:I565)</f>
        <v>0</v>
      </c>
      <c r="J563" s="187">
        <f t="shared" si="729"/>
        <v>0</v>
      </c>
      <c r="K563" s="186">
        <f>SUM(K564:K565)</f>
        <v>4</v>
      </c>
      <c r="L563" s="174">
        <f>SUM(L564:L565)</f>
        <v>0</v>
      </c>
      <c r="M563" s="90">
        <f>SUM(M564:M565)</f>
        <v>0</v>
      </c>
      <c r="N563" s="187">
        <f t="shared" si="730"/>
        <v>0</v>
      </c>
      <c r="O563" s="186">
        <f>SUM(O564:O565)</f>
        <v>0</v>
      </c>
      <c r="P563" s="174">
        <f>SUM(P564:P565)</f>
        <v>0</v>
      </c>
      <c r="Q563" s="90">
        <f>SUM(Q564:Q565)</f>
        <v>0</v>
      </c>
      <c r="R563" s="187">
        <f t="shared" si="731"/>
        <v>0</v>
      </c>
      <c r="S563" s="186">
        <f>SUM(S564:S565)</f>
        <v>0</v>
      </c>
      <c r="T563" s="174">
        <f>SUM(T564:T565)</f>
        <v>0</v>
      </c>
      <c r="U563" s="90">
        <f>SUM(U564:U565)</f>
        <v>0</v>
      </c>
      <c r="V563" s="187">
        <f t="shared" si="732"/>
        <v>0</v>
      </c>
      <c r="W563" s="186">
        <f>SUM(W564:W565)</f>
        <v>0</v>
      </c>
      <c r="X563" s="174">
        <f>SUM(X564:X565)</f>
        <v>0</v>
      </c>
      <c r="Y563" s="90">
        <f>SUM(Y564:Y565)</f>
        <v>0</v>
      </c>
      <c r="Z563" s="187">
        <f t="shared" si="733"/>
        <v>0</v>
      </c>
      <c r="AA563" s="186">
        <f>SUM(AA564:AA565)</f>
        <v>0</v>
      </c>
      <c r="AB563" s="174">
        <f>SUM(AB564:AB565)</f>
        <v>0</v>
      </c>
      <c r="AC563" s="90">
        <f>SUM(AC564:AC565)</f>
        <v>0</v>
      </c>
      <c r="AD563" s="187">
        <f t="shared" si="734"/>
        <v>0</v>
      </c>
      <c r="AE563" s="186">
        <f>SUM(AE564:AE565)</f>
        <v>0</v>
      </c>
      <c r="AF563" s="174">
        <f>SUM(AF564:AF565)</f>
        <v>0</v>
      </c>
      <c r="AG563" s="90">
        <f>SUM(AG564:AG565)</f>
        <v>0</v>
      </c>
      <c r="AH563" s="187">
        <f t="shared" si="735"/>
        <v>0</v>
      </c>
      <c r="AI563" s="186">
        <f>SUM(AI564:AI565)</f>
        <v>0</v>
      </c>
      <c r="AJ563" s="174">
        <f>SUM(AJ564:AJ565)</f>
        <v>0</v>
      </c>
      <c r="AK563" s="90">
        <f>SUM(AK564:AK565)</f>
        <v>0</v>
      </c>
      <c r="AL563" s="187">
        <f t="shared" si="736"/>
        <v>0</v>
      </c>
      <c r="AM563" s="186">
        <f>SUM(AM564:AM565)</f>
        <v>0</v>
      </c>
      <c r="AN563" s="174">
        <f>SUM(AN564:AN565)</f>
        <v>0</v>
      </c>
      <c r="AO563" s="90">
        <f>SUM(AO564:AO565)</f>
        <v>0</v>
      </c>
      <c r="AP563" s="187">
        <f t="shared" si="737"/>
        <v>0</v>
      </c>
      <c r="AQ563" s="186">
        <f>SUM(AQ564:AQ565)</f>
        <v>0</v>
      </c>
      <c r="AR563" s="174">
        <f>SUM(AR564:AR565)</f>
        <v>0</v>
      </c>
      <c r="AS563" s="90">
        <f>SUM(AS564:AS565)</f>
        <v>0</v>
      </c>
      <c r="AT563" s="187">
        <f t="shared" si="738"/>
        <v>0</v>
      </c>
      <c r="AU563" s="186">
        <f>SUM(AU564:AU565)</f>
        <v>0</v>
      </c>
      <c r="AV563" s="174">
        <f>SUM(AV564:AV565)</f>
        <v>0</v>
      </c>
      <c r="AW563" s="90">
        <f>SUM(AW564:AW565)</f>
        <v>0</v>
      </c>
      <c r="AX563" s="187">
        <f t="shared" si="739"/>
        <v>0</v>
      </c>
      <c r="AY563" s="302">
        <f t="shared" si="726"/>
        <v>12</v>
      </c>
      <c r="AZ563" s="303">
        <f t="shared" si="726"/>
        <v>0</v>
      </c>
      <c r="BA563" s="303">
        <f t="shared" si="726"/>
        <v>0</v>
      </c>
      <c r="BB563" s="314">
        <f t="shared" si="727"/>
        <v>0</v>
      </c>
      <c r="BC563" s="146"/>
      <c r="BD563" s="144"/>
      <c r="BE563" s="56"/>
      <c r="BF563" s="56"/>
    </row>
    <row r="564" spans="2:58" ht="14.1" customHeight="1" outlineLevel="1">
      <c r="B564" s="271" t="s">
        <v>118</v>
      </c>
      <c r="C564" s="188">
        <v>3</v>
      </c>
      <c r="D564" s="175">
        <v>0</v>
      </c>
      <c r="E564" s="91">
        <v>0</v>
      </c>
      <c r="F564" s="189">
        <f t="shared" si="728"/>
        <v>0</v>
      </c>
      <c r="G564" s="188">
        <v>3</v>
      </c>
      <c r="H564" s="175">
        <v>0</v>
      </c>
      <c r="I564" s="91">
        <v>0</v>
      </c>
      <c r="J564" s="189">
        <f t="shared" si="729"/>
        <v>0</v>
      </c>
      <c r="K564" s="188">
        <v>3</v>
      </c>
      <c r="L564" s="175">
        <v>0</v>
      </c>
      <c r="M564" s="91">
        <v>0</v>
      </c>
      <c r="N564" s="189">
        <f t="shared" si="730"/>
        <v>0</v>
      </c>
      <c r="O564" s="188"/>
      <c r="P564" s="175"/>
      <c r="Q564" s="91"/>
      <c r="R564" s="189">
        <f t="shared" si="731"/>
        <v>0</v>
      </c>
      <c r="S564" s="188"/>
      <c r="T564" s="175"/>
      <c r="U564" s="91"/>
      <c r="V564" s="189">
        <f t="shared" si="732"/>
        <v>0</v>
      </c>
      <c r="W564" s="188"/>
      <c r="X564" s="175"/>
      <c r="Y564" s="91"/>
      <c r="Z564" s="189">
        <f t="shared" si="733"/>
        <v>0</v>
      </c>
      <c r="AA564" s="188"/>
      <c r="AB564" s="175"/>
      <c r="AC564" s="91"/>
      <c r="AD564" s="189">
        <f t="shared" si="734"/>
        <v>0</v>
      </c>
      <c r="AE564" s="188"/>
      <c r="AF564" s="175"/>
      <c r="AG564" s="91"/>
      <c r="AH564" s="189">
        <f t="shared" si="735"/>
        <v>0</v>
      </c>
      <c r="AI564" s="188"/>
      <c r="AJ564" s="175"/>
      <c r="AK564" s="91"/>
      <c r="AL564" s="189">
        <f t="shared" si="736"/>
        <v>0</v>
      </c>
      <c r="AM564" s="188"/>
      <c r="AN564" s="175"/>
      <c r="AO564" s="91"/>
      <c r="AP564" s="189">
        <f t="shared" si="737"/>
        <v>0</v>
      </c>
      <c r="AQ564" s="188"/>
      <c r="AR564" s="175"/>
      <c r="AS564" s="91"/>
      <c r="AT564" s="189">
        <f t="shared" si="738"/>
        <v>0</v>
      </c>
      <c r="AU564" s="188"/>
      <c r="AV564" s="175"/>
      <c r="AW564" s="91"/>
      <c r="AX564" s="189">
        <f t="shared" si="739"/>
        <v>0</v>
      </c>
      <c r="AY564" s="304">
        <f t="shared" si="726"/>
        <v>9</v>
      </c>
      <c r="AZ564" s="305">
        <f t="shared" si="726"/>
        <v>0</v>
      </c>
      <c r="BA564" s="305">
        <f t="shared" si="726"/>
        <v>0</v>
      </c>
      <c r="BB564" s="315">
        <f t="shared" si="727"/>
        <v>0</v>
      </c>
      <c r="BC564" s="146"/>
      <c r="BD564" s="144"/>
    </row>
    <row r="565" spans="2:58" ht="14.1" customHeight="1" outlineLevel="1">
      <c r="B565" s="271" t="s">
        <v>154</v>
      </c>
      <c r="C565" s="188">
        <v>1</v>
      </c>
      <c r="D565" s="175">
        <v>0</v>
      </c>
      <c r="E565" s="91">
        <v>0</v>
      </c>
      <c r="F565" s="189">
        <f t="shared" si="728"/>
        <v>0</v>
      </c>
      <c r="G565" s="188">
        <v>1</v>
      </c>
      <c r="H565" s="175">
        <v>0</v>
      </c>
      <c r="I565" s="91">
        <v>0</v>
      </c>
      <c r="J565" s="189">
        <f t="shared" si="729"/>
        <v>0</v>
      </c>
      <c r="K565" s="188">
        <v>1</v>
      </c>
      <c r="L565" s="175">
        <v>0</v>
      </c>
      <c r="M565" s="91">
        <v>0</v>
      </c>
      <c r="N565" s="189">
        <f t="shared" si="730"/>
        <v>0</v>
      </c>
      <c r="O565" s="188"/>
      <c r="P565" s="175"/>
      <c r="Q565" s="91"/>
      <c r="R565" s="189">
        <f t="shared" si="731"/>
        <v>0</v>
      </c>
      <c r="S565" s="188"/>
      <c r="T565" s="175"/>
      <c r="U565" s="91"/>
      <c r="V565" s="189">
        <f t="shared" si="732"/>
        <v>0</v>
      </c>
      <c r="W565" s="188"/>
      <c r="X565" s="175"/>
      <c r="Y565" s="91"/>
      <c r="Z565" s="189">
        <f t="shared" si="733"/>
        <v>0</v>
      </c>
      <c r="AA565" s="188"/>
      <c r="AB565" s="175"/>
      <c r="AC565" s="91"/>
      <c r="AD565" s="189">
        <f t="shared" si="734"/>
        <v>0</v>
      </c>
      <c r="AE565" s="188"/>
      <c r="AF565" s="175"/>
      <c r="AG565" s="91"/>
      <c r="AH565" s="189">
        <f t="shared" si="735"/>
        <v>0</v>
      </c>
      <c r="AI565" s="188"/>
      <c r="AJ565" s="175"/>
      <c r="AK565" s="91"/>
      <c r="AL565" s="189">
        <f t="shared" si="736"/>
        <v>0</v>
      </c>
      <c r="AM565" s="188"/>
      <c r="AN565" s="175"/>
      <c r="AO565" s="91"/>
      <c r="AP565" s="189">
        <f t="shared" si="737"/>
        <v>0</v>
      </c>
      <c r="AQ565" s="188"/>
      <c r="AR565" s="175"/>
      <c r="AS565" s="91"/>
      <c r="AT565" s="189">
        <f t="shared" si="738"/>
        <v>0</v>
      </c>
      <c r="AU565" s="188"/>
      <c r="AV565" s="175"/>
      <c r="AW565" s="91"/>
      <c r="AX565" s="189">
        <f t="shared" si="739"/>
        <v>0</v>
      </c>
      <c r="AY565" s="304">
        <f t="shared" si="726"/>
        <v>3</v>
      </c>
      <c r="AZ565" s="305">
        <f t="shared" si="726"/>
        <v>0</v>
      </c>
      <c r="BA565" s="305">
        <f t="shared" si="726"/>
        <v>0</v>
      </c>
      <c r="BB565" s="315">
        <f t="shared" si="727"/>
        <v>0</v>
      </c>
      <c r="BC565" s="146"/>
      <c r="BD565" s="144"/>
      <c r="BE565" s="76"/>
      <c r="BF565" s="76"/>
    </row>
    <row r="566" spans="2:58" s="76" customFormat="1" ht="14.1" customHeight="1" outlineLevel="1">
      <c r="B566" s="270" t="s">
        <v>38</v>
      </c>
      <c r="C566" s="186">
        <f>SUM(C567:C570)</f>
        <v>4</v>
      </c>
      <c r="D566" s="174">
        <f>SUM(D567:D570)</f>
        <v>0</v>
      </c>
      <c r="E566" s="90">
        <f>SUM(E567:E570)</f>
        <v>0</v>
      </c>
      <c r="F566" s="187">
        <f t="shared" si="728"/>
        <v>0</v>
      </c>
      <c r="G566" s="186">
        <f>SUM(G567:G570)</f>
        <v>4</v>
      </c>
      <c r="H566" s="174">
        <f>SUM(H567:H570)</f>
        <v>0</v>
      </c>
      <c r="I566" s="90">
        <f>SUM(I567:I570)</f>
        <v>0</v>
      </c>
      <c r="J566" s="187">
        <f t="shared" si="729"/>
        <v>0</v>
      </c>
      <c r="K566" s="186">
        <f>SUM(K567:K570)</f>
        <v>3</v>
      </c>
      <c r="L566" s="174">
        <f>SUM(L567:L570)</f>
        <v>0</v>
      </c>
      <c r="M566" s="90">
        <f>SUM(M567:M570)</f>
        <v>0</v>
      </c>
      <c r="N566" s="187">
        <f t="shared" si="730"/>
        <v>0</v>
      </c>
      <c r="O566" s="186">
        <f>SUM(O567:O570)</f>
        <v>0</v>
      </c>
      <c r="P566" s="174">
        <f>SUM(P567:P570)</f>
        <v>0</v>
      </c>
      <c r="Q566" s="90">
        <f>SUM(Q567:Q570)</f>
        <v>0</v>
      </c>
      <c r="R566" s="187">
        <f t="shared" si="731"/>
        <v>0</v>
      </c>
      <c r="S566" s="186">
        <f>SUM(S567:S570)</f>
        <v>0</v>
      </c>
      <c r="T566" s="174">
        <f>SUM(T567:T570)</f>
        <v>0</v>
      </c>
      <c r="U566" s="90">
        <f>SUM(U567:U570)</f>
        <v>0</v>
      </c>
      <c r="V566" s="187">
        <f t="shared" si="732"/>
        <v>0</v>
      </c>
      <c r="W566" s="186">
        <f>SUM(W567:W570)</f>
        <v>0</v>
      </c>
      <c r="X566" s="174">
        <f>SUM(X567:X570)</f>
        <v>0</v>
      </c>
      <c r="Y566" s="90">
        <f>SUM(Y567:Y570)</f>
        <v>0</v>
      </c>
      <c r="Z566" s="187">
        <f t="shared" si="733"/>
        <v>0</v>
      </c>
      <c r="AA566" s="186">
        <f>SUM(AA567:AA570)</f>
        <v>0</v>
      </c>
      <c r="AB566" s="174">
        <f>SUM(AB567:AB570)</f>
        <v>0</v>
      </c>
      <c r="AC566" s="90">
        <f>SUM(AC567:AC570)</f>
        <v>0</v>
      </c>
      <c r="AD566" s="187">
        <f t="shared" si="734"/>
        <v>0</v>
      </c>
      <c r="AE566" s="186">
        <f>SUM(AE567:AE570)</f>
        <v>0</v>
      </c>
      <c r="AF566" s="174">
        <f>SUM(AF567:AF570)</f>
        <v>0</v>
      </c>
      <c r="AG566" s="90">
        <f>SUM(AG567:AG570)</f>
        <v>0</v>
      </c>
      <c r="AH566" s="187">
        <f t="shared" si="735"/>
        <v>0</v>
      </c>
      <c r="AI566" s="186">
        <f>SUM(AI567:AI570)</f>
        <v>0</v>
      </c>
      <c r="AJ566" s="174">
        <f>SUM(AJ567:AJ570)</f>
        <v>0</v>
      </c>
      <c r="AK566" s="90">
        <f>SUM(AK567:AK570)</f>
        <v>0</v>
      </c>
      <c r="AL566" s="187">
        <f t="shared" si="736"/>
        <v>0</v>
      </c>
      <c r="AM566" s="186">
        <f>SUM(AM567:AM570)</f>
        <v>0</v>
      </c>
      <c r="AN566" s="174">
        <f>SUM(AN567:AN570)</f>
        <v>0</v>
      </c>
      <c r="AO566" s="90">
        <f>SUM(AO567:AO570)</f>
        <v>0</v>
      </c>
      <c r="AP566" s="187">
        <f t="shared" si="737"/>
        <v>0</v>
      </c>
      <c r="AQ566" s="186">
        <f>SUM(AQ567:AQ570)</f>
        <v>0</v>
      </c>
      <c r="AR566" s="174">
        <f>SUM(AR567:AR570)</f>
        <v>0</v>
      </c>
      <c r="AS566" s="90">
        <f>SUM(AS567:AS570)</f>
        <v>0</v>
      </c>
      <c r="AT566" s="187">
        <f t="shared" si="738"/>
        <v>0</v>
      </c>
      <c r="AU566" s="186">
        <f>SUM(AU567:AU570)</f>
        <v>0</v>
      </c>
      <c r="AV566" s="174">
        <f>SUM(AV567:AV570)</f>
        <v>0</v>
      </c>
      <c r="AW566" s="90">
        <f>SUM(AW567:AW570)</f>
        <v>0</v>
      </c>
      <c r="AX566" s="187">
        <f t="shared" si="739"/>
        <v>0</v>
      </c>
      <c r="AY566" s="302">
        <f t="shared" si="726"/>
        <v>11</v>
      </c>
      <c r="AZ566" s="303">
        <f t="shared" si="726"/>
        <v>0</v>
      </c>
      <c r="BA566" s="303">
        <f t="shared" si="726"/>
        <v>0</v>
      </c>
      <c r="BB566" s="314">
        <f t="shared" si="727"/>
        <v>0</v>
      </c>
      <c r="BC566" s="146"/>
      <c r="BD566" s="144"/>
      <c r="BE566" s="56"/>
      <c r="BF566" s="56"/>
    </row>
    <row r="567" spans="2:58" ht="14.1" customHeight="1" outlineLevel="1">
      <c r="B567" s="271" t="s">
        <v>165</v>
      </c>
      <c r="C567" s="188">
        <v>2</v>
      </c>
      <c r="D567" s="175">
        <v>0</v>
      </c>
      <c r="E567" s="91">
        <v>0</v>
      </c>
      <c r="F567" s="189">
        <f t="shared" si="728"/>
        <v>0</v>
      </c>
      <c r="G567" s="188">
        <v>2</v>
      </c>
      <c r="H567" s="175">
        <v>0</v>
      </c>
      <c r="I567" s="91">
        <v>0</v>
      </c>
      <c r="J567" s="189">
        <f t="shared" si="729"/>
        <v>0</v>
      </c>
      <c r="K567" s="188">
        <v>1</v>
      </c>
      <c r="L567" s="175">
        <v>0</v>
      </c>
      <c r="M567" s="91">
        <v>0</v>
      </c>
      <c r="N567" s="189">
        <f t="shared" si="730"/>
        <v>0</v>
      </c>
      <c r="O567" s="188"/>
      <c r="P567" s="175"/>
      <c r="Q567" s="91"/>
      <c r="R567" s="189">
        <f t="shared" si="731"/>
        <v>0</v>
      </c>
      <c r="S567" s="188"/>
      <c r="T567" s="175"/>
      <c r="U567" s="91"/>
      <c r="V567" s="189">
        <f t="shared" si="732"/>
        <v>0</v>
      </c>
      <c r="W567" s="188"/>
      <c r="X567" s="175"/>
      <c r="Y567" s="91"/>
      <c r="Z567" s="189">
        <f t="shared" si="733"/>
        <v>0</v>
      </c>
      <c r="AA567" s="188"/>
      <c r="AB567" s="175"/>
      <c r="AC567" s="91"/>
      <c r="AD567" s="189">
        <f t="shared" si="734"/>
        <v>0</v>
      </c>
      <c r="AE567" s="188"/>
      <c r="AF567" s="175"/>
      <c r="AG567" s="91"/>
      <c r="AH567" s="189">
        <f t="shared" si="735"/>
        <v>0</v>
      </c>
      <c r="AI567" s="188"/>
      <c r="AJ567" s="175"/>
      <c r="AK567" s="91"/>
      <c r="AL567" s="189">
        <f t="shared" si="736"/>
        <v>0</v>
      </c>
      <c r="AM567" s="188"/>
      <c r="AN567" s="175"/>
      <c r="AO567" s="91"/>
      <c r="AP567" s="189">
        <f t="shared" si="737"/>
        <v>0</v>
      </c>
      <c r="AQ567" s="188"/>
      <c r="AR567" s="175"/>
      <c r="AS567" s="91"/>
      <c r="AT567" s="189">
        <f t="shared" si="738"/>
        <v>0</v>
      </c>
      <c r="AU567" s="188"/>
      <c r="AV567" s="175"/>
      <c r="AW567" s="91"/>
      <c r="AX567" s="189">
        <f t="shared" si="739"/>
        <v>0</v>
      </c>
      <c r="AY567" s="304">
        <f t="shared" si="726"/>
        <v>5</v>
      </c>
      <c r="AZ567" s="305">
        <f t="shared" si="726"/>
        <v>0</v>
      </c>
      <c r="BA567" s="305">
        <f t="shared" si="726"/>
        <v>0</v>
      </c>
      <c r="BB567" s="315">
        <f t="shared" si="727"/>
        <v>0</v>
      </c>
      <c r="BC567" s="146"/>
      <c r="BD567" s="144"/>
    </row>
    <row r="568" spans="2:58" ht="14.1" customHeight="1" outlineLevel="1">
      <c r="B568" s="271" t="s">
        <v>170</v>
      </c>
      <c r="C568" s="188">
        <v>1</v>
      </c>
      <c r="D568" s="175">
        <v>0</v>
      </c>
      <c r="E568" s="91">
        <v>0</v>
      </c>
      <c r="F568" s="189">
        <f t="shared" si="728"/>
        <v>0</v>
      </c>
      <c r="G568" s="188">
        <v>1</v>
      </c>
      <c r="H568" s="175">
        <v>0</v>
      </c>
      <c r="I568" s="91">
        <v>0</v>
      </c>
      <c r="J568" s="189">
        <f t="shared" si="729"/>
        <v>0</v>
      </c>
      <c r="K568" s="188">
        <v>1</v>
      </c>
      <c r="L568" s="175">
        <v>0</v>
      </c>
      <c r="M568" s="91">
        <v>0</v>
      </c>
      <c r="N568" s="189">
        <f t="shared" si="730"/>
        <v>0</v>
      </c>
      <c r="O568" s="188"/>
      <c r="P568" s="175"/>
      <c r="Q568" s="91"/>
      <c r="R568" s="189">
        <f t="shared" si="731"/>
        <v>0</v>
      </c>
      <c r="S568" s="188"/>
      <c r="T568" s="175"/>
      <c r="U568" s="91"/>
      <c r="V568" s="189">
        <f t="shared" si="732"/>
        <v>0</v>
      </c>
      <c r="W568" s="188"/>
      <c r="X568" s="175"/>
      <c r="Y568" s="91"/>
      <c r="Z568" s="189">
        <f t="shared" si="733"/>
        <v>0</v>
      </c>
      <c r="AA568" s="188"/>
      <c r="AB568" s="175"/>
      <c r="AC568" s="91"/>
      <c r="AD568" s="189">
        <f t="shared" si="734"/>
        <v>0</v>
      </c>
      <c r="AE568" s="188"/>
      <c r="AF568" s="175"/>
      <c r="AG568" s="91"/>
      <c r="AH568" s="189">
        <f t="shared" si="735"/>
        <v>0</v>
      </c>
      <c r="AI568" s="188"/>
      <c r="AJ568" s="175"/>
      <c r="AK568" s="91"/>
      <c r="AL568" s="189">
        <f t="shared" si="736"/>
        <v>0</v>
      </c>
      <c r="AM568" s="188"/>
      <c r="AN568" s="175"/>
      <c r="AO568" s="91"/>
      <c r="AP568" s="189">
        <f t="shared" si="737"/>
        <v>0</v>
      </c>
      <c r="AQ568" s="188"/>
      <c r="AR568" s="175"/>
      <c r="AS568" s="91"/>
      <c r="AT568" s="189">
        <f t="shared" si="738"/>
        <v>0</v>
      </c>
      <c r="AU568" s="188"/>
      <c r="AV568" s="175"/>
      <c r="AW568" s="91"/>
      <c r="AX568" s="189">
        <f t="shared" si="739"/>
        <v>0</v>
      </c>
      <c r="AY568" s="304">
        <f t="shared" si="726"/>
        <v>3</v>
      </c>
      <c r="AZ568" s="305">
        <f t="shared" si="726"/>
        <v>0</v>
      </c>
      <c r="BA568" s="305">
        <f t="shared" si="726"/>
        <v>0</v>
      </c>
      <c r="BB568" s="315">
        <f t="shared" si="727"/>
        <v>0</v>
      </c>
      <c r="BC568" s="146"/>
      <c r="BD568" s="144"/>
    </row>
    <row r="569" spans="2:58" ht="14.1" customHeight="1" outlineLevel="1">
      <c r="B569" s="271" t="s">
        <v>169</v>
      </c>
      <c r="C569" s="188">
        <v>0</v>
      </c>
      <c r="D569" s="175">
        <v>0</v>
      </c>
      <c r="E569" s="91">
        <v>0</v>
      </c>
      <c r="F569" s="189">
        <f t="shared" si="728"/>
        <v>0</v>
      </c>
      <c r="G569" s="188">
        <v>0</v>
      </c>
      <c r="H569" s="175">
        <v>0</v>
      </c>
      <c r="I569" s="91">
        <v>0</v>
      </c>
      <c r="J569" s="189">
        <f t="shared" si="729"/>
        <v>0</v>
      </c>
      <c r="K569" s="188">
        <v>0</v>
      </c>
      <c r="L569" s="175">
        <v>0</v>
      </c>
      <c r="M569" s="91">
        <v>0</v>
      </c>
      <c r="N569" s="189">
        <f t="shared" si="730"/>
        <v>0</v>
      </c>
      <c r="O569" s="188"/>
      <c r="P569" s="175"/>
      <c r="Q569" s="91"/>
      <c r="R569" s="189">
        <f t="shared" si="731"/>
        <v>0</v>
      </c>
      <c r="S569" s="188"/>
      <c r="T569" s="175"/>
      <c r="U569" s="91"/>
      <c r="V569" s="189">
        <f t="shared" si="732"/>
        <v>0</v>
      </c>
      <c r="W569" s="188"/>
      <c r="X569" s="175"/>
      <c r="Y569" s="91"/>
      <c r="Z569" s="189">
        <f t="shared" si="733"/>
        <v>0</v>
      </c>
      <c r="AA569" s="188"/>
      <c r="AB569" s="175"/>
      <c r="AC569" s="91"/>
      <c r="AD569" s="189">
        <f t="shared" si="734"/>
        <v>0</v>
      </c>
      <c r="AE569" s="188"/>
      <c r="AF569" s="175"/>
      <c r="AG569" s="91"/>
      <c r="AH569" s="189">
        <f t="shared" si="735"/>
        <v>0</v>
      </c>
      <c r="AI569" s="188"/>
      <c r="AJ569" s="175"/>
      <c r="AK569" s="91"/>
      <c r="AL569" s="189">
        <f t="shared" si="736"/>
        <v>0</v>
      </c>
      <c r="AM569" s="188"/>
      <c r="AN569" s="175"/>
      <c r="AO569" s="91"/>
      <c r="AP569" s="189">
        <f t="shared" si="737"/>
        <v>0</v>
      </c>
      <c r="AQ569" s="188"/>
      <c r="AR569" s="175"/>
      <c r="AS569" s="91"/>
      <c r="AT569" s="189">
        <f t="shared" si="738"/>
        <v>0</v>
      </c>
      <c r="AU569" s="188"/>
      <c r="AV569" s="175"/>
      <c r="AW569" s="91"/>
      <c r="AX569" s="189">
        <f t="shared" si="739"/>
        <v>0</v>
      </c>
      <c r="AY569" s="304">
        <f t="shared" si="726"/>
        <v>0</v>
      </c>
      <c r="AZ569" s="305">
        <f t="shared" si="726"/>
        <v>0</v>
      </c>
      <c r="BA569" s="305">
        <f t="shared" si="726"/>
        <v>0</v>
      </c>
      <c r="BB569" s="315">
        <f t="shared" si="727"/>
        <v>0</v>
      </c>
      <c r="BC569" s="146"/>
      <c r="BD569" s="144"/>
    </row>
    <row r="570" spans="2:58" ht="14.1" customHeight="1" outlineLevel="1">
      <c r="B570" s="271" t="s">
        <v>166</v>
      </c>
      <c r="C570" s="188">
        <v>1</v>
      </c>
      <c r="D570" s="175">
        <v>0</v>
      </c>
      <c r="E570" s="91">
        <v>0</v>
      </c>
      <c r="F570" s="189">
        <f t="shared" si="728"/>
        <v>0</v>
      </c>
      <c r="G570" s="188">
        <v>1</v>
      </c>
      <c r="H570" s="175">
        <v>0</v>
      </c>
      <c r="I570" s="91">
        <v>0</v>
      </c>
      <c r="J570" s="189">
        <f t="shared" si="729"/>
        <v>0</v>
      </c>
      <c r="K570" s="188">
        <v>1</v>
      </c>
      <c r="L570" s="175">
        <v>0</v>
      </c>
      <c r="M570" s="91">
        <v>0</v>
      </c>
      <c r="N570" s="189">
        <f t="shared" si="730"/>
        <v>0</v>
      </c>
      <c r="O570" s="188"/>
      <c r="P570" s="175"/>
      <c r="Q570" s="91"/>
      <c r="R570" s="189">
        <f t="shared" si="731"/>
        <v>0</v>
      </c>
      <c r="S570" s="188"/>
      <c r="T570" s="175"/>
      <c r="U570" s="91"/>
      <c r="V570" s="189">
        <f t="shared" si="732"/>
        <v>0</v>
      </c>
      <c r="W570" s="188"/>
      <c r="X570" s="175"/>
      <c r="Y570" s="91"/>
      <c r="Z570" s="189">
        <f t="shared" si="733"/>
        <v>0</v>
      </c>
      <c r="AA570" s="188"/>
      <c r="AB570" s="175"/>
      <c r="AC570" s="91"/>
      <c r="AD570" s="189">
        <f t="shared" si="734"/>
        <v>0</v>
      </c>
      <c r="AE570" s="188"/>
      <c r="AF570" s="175"/>
      <c r="AG570" s="91"/>
      <c r="AH570" s="189">
        <f t="shared" si="735"/>
        <v>0</v>
      </c>
      <c r="AI570" s="188"/>
      <c r="AJ570" s="175"/>
      <c r="AK570" s="91"/>
      <c r="AL570" s="189">
        <f t="shared" si="736"/>
        <v>0</v>
      </c>
      <c r="AM570" s="188"/>
      <c r="AN570" s="175"/>
      <c r="AO570" s="91"/>
      <c r="AP570" s="189">
        <f t="shared" si="737"/>
        <v>0</v>
      </c>
      <c r="AQ570" s="188"/>
      <c r="AR570" s="175"/>
      <c r="AS570" s="91"/>
      <c r="AT570" s="189">
        <f t="shared" si="738"/>
        <v>0</v>
      </c>
      <c r="AU570" s="188"/>
      <c r="AV570" s="175"/>
      <c r="AW570" s="91"/>
      <c r="AX570" s="189">
        <f t="shared" si="739"/>
        <v>0</v>
      </c>
      <c r="AY570" s="304">
        <f t="shared" ref="AY570:BA633" si="740">SUM(C570,G570,K570)</f>
        <v>3</v>
      </c>
      <c r="AZ570" s="305">
        <f t="shared" si="740"/>
        <v>0</v>
      </c>
      <c r="BA570" s="305">
        <f t="shared" si="740"/>
        <v>0</v>
      </c>
      <c r="BB570" s="315">
        <f t="shared" si="727"/>
        <v>0</v>
      </c>
      <c r="BC570" s="146"/>
      <c r="BD570" s="144"/>
      <c r="BE570" s="66"/>
      <c r="BF570" s="66"/>
    </row>
    <row r="571" spans="2:58" s="66" customFormat="1">
      <c r="B571" s="272" t="s">
        <v>96</v>
      </c>
      <c r="C571" s="190">
        <f>SUM(C572,C575,C579)</f>
        <v>14</v>
      </c>
      <c r="D571" s="176">
        <f>SUM(D572,D575,D579)</f>
        <v>2</v>
      </c>
      <c r="E571" s="89">
        <f>SUM(E572,E575,E579)</f>
        <v>8</v>
      </c>
      <c r="F571" s="191">
        <f t="shared" si="728"/>
        <v>4</v>
      </c>
      <c r="G571" s="190">
        <f>SUM(G572,G575,G579)</f>
        <v>14</v>
      </c>
      <c r="H571" s="176">
        <f>SUM(H572,H575,H579)</f>
        <v>2</v>
      </c>
      <c r="I571" s="89">
        <f>SUM(I572,I575,I579)</f>
        <v>16</v>
      </c>
      <c r="J571" s="191">
        <f t="shared" si="729"/>
        <v>8</v>
      </c>
      <c r="K571" s="190">
        <f>SUM(K572,K575,K579)</f>
        <v>14</v>
      </c>
      <c r="L571" s="176">
        <f>SUM(L572,L575,L579)</f>
        <v>3</v>
      </c>
      <c r="M571" s="89">
        <f>SUM(M572,M575,M579)</f>
        <v>22</v>
      </c>
      <c r="N571" s="191">
        <f t="shared" si="730"/>
        <v>7.333333333333333</v>
      </c>
      <c r="O571" s="190">
        <f>SUM(O572,O575,O579)</f>
        <v>0</v>
      </c>
      <c r="P571" s="176">
        <f>SUM(P572,P575,P579)</f>
        <v>0</v>
      </c>
      <c r="Q571" s="89">
        <f>SUM(Q572,Q575,Q579)</f>
        <v>0</v>
      </c>
      <c r="R571" s="191">
        <f t="shared" si="731"/>
        <v>0</v>
      </c>
      <c r="S571" s="190">
        <f>SUM(S572,S575,S579)</f>
        <v>0</v>
      </c>
      <c r="T571" s="176">
        <f>SUM(T572,T575,T579)</f>
        <v>0</v>
      </c>
      <c r="U571" s="89">
        <f>SUM(U572,U575,U579)</f>
        <v>0</v>
      </c>
      <c r="V571" s="191">
        <f t="shared" si="732"/>
        <v>0</v>
      </c>
      <c r="W571" s="190">
        <f>SUM(W572,W575,W579)</f>
        <v>0</v>
      </c>
      <c r="X571" s="176">
        <f>SUM(X572,X575,X579)</f>
        <v>0</v>
      </c>
      <c r="Y571" s="89">
        <f>SUM(Y572,Y575,Y579)</f>
        <v>0</v>
      </c>
      <c r="Z571" s="191">
        <f t="shared" si="733"/>
        <v>0</v>
      </c>
      <c r="AA571" s="190">
        <f>SUM(AA572,AA575,AA579)</f>
        <v>0</v>
      </c>
      <c r="AB571" s="176">
        <f>SUM(AB572,AB575,AB579)</f>
        <v>0</v>
      </c>
      <c r="AC571" s="89">
        <f>SUM(AC572,AC575,AC579)</f>
        <v>0</v>
      </c>
      <c r="AD571" s="191">
        <f t="shared" si="734"/>
        <v>0</v>
      </c>
      <c r="AE571" s="190">
        <f>SUM(AE572,AE575,AE579)</f>
        <v>0</v>
      </c>
      <c r="AF571" s="176">
        <f>SUM(AF572,AF575,AF579)</f>
        <v>0</v>
      </c>
      <c r="AG571" s="89">
        <f>SUM(AG572,AG575,AG579)</f>
        <v>0</v>
      </c>
      <c r="AH571" s="191">
        <f t="shared" si="735"/>
        <v>0</v>
      </c>
      <c r="AI571" s="190">
        <f>SUM(AI572,AI575,AI579)</f>
        <v>0</v>
      </c>
      <c r="AJ571" s="176">
        <f>SUM(AJ572,AJ575,AJ579)</f>
        <v>0</v>
      </c>
      <c r="AK571" s="89">
        <f>SUM(AK572,AK575,AK579)</f>
        <v>0</v>
      </c>
      <c r="AL571" s="191">
        <f t="shared" si="736"/>
        <v>0</v>
      </c>
      <c r="AM571" s="190">
        <f>SUM(AM572,AM575,AM579)</f>
        <v>0</v>
      </c>
      <c r="AN571" s="176">
        <f>SUM(AN572,AN575,AN579)</f>
        <v>0</v>
      </c>
      <c r="AO571" s="89">
        <f>SUM(AO572,AO575,AO579)</f>
        <v>0</v>
      </c>
      <c r="AP571" s="191">
        <f t="shared" si="737"/>
        <v>0</v>
      </c>
      <c r="AQ571" s="190">
        <f>SUM(AQ572,AQ575,AQ579)</f>
        <v>0</v>
      </c>
      <c r="AR571" s="176">
        <f>SUM(AR572,AR575,AR579)</f>
        <v>0</v>
      </c>
      <c r="AS571" s="89">
        <f>SUM(AS572,AS575,AS579)</f>
        <v>0</v>
      </c>
      <c r="AT571" s="191">
        <f t="shared" si="738"/>
        <v>0</v>
      </c>
      <c r="AU571" s="190">
        <f>SUM(AU572,AU575,AU579)</f>
        <v>0</v>
      </c>
      <c r="AV571" s="176">
        <f>SUM(AV572,AV575,AV579)</f>
        <v>0</v>
      </c>
      <c r="AW571" s="89">
        <f>SUM(AW572,AW575,AW579)</f>
        <v>0</v>
      </c>
      <c r="AX571" s="211">
        <f t="shared" si="739"/>
        <v>0</v>
      </c>
      <c r="AY571" s="306">
        <f t="shared" si="740"/>
        <v>42</v>
      </c>
      <c r="AZ571" s="307">
        <f t="shared" si="740"/>
        <v>7</v>
      </c>
      <c r="BA571" s="307">
        <f t="shared" si="740"/>
        <v>46</v>
      </c>
      <c r="BB571" s="316">
        <f t="shared" si="727"/>
        <v>6.5714285714285712</v>
      </c>
      <c r="BC571" s="146"/>
      <c r="BD571" s="144"/>
      <c r="BE571" s="76"/>
      <c r="BF571" s="76"/>
    </row>
    <row r="572" spans="2:58" s="76" customFormat="1" ht="14.1" customHeight="1" outlineLevel="1">
      <c r="B572" s="270" t="s">
        <v>95</v>
      </c>
      <c r="C572" s="192">
        <f>SUM(C573:C574)</f>
        <v>3</v>
      </c>
      <c r="D572" s="177">
        <f>SUM(D573:D574)</f>
        <v>0</v>
      </c>
      <c r="E572" s="69">
        <f>SUM(E573:E574)</f>
        <v>0</v>
      </c>
      <c r="F572" s="193">
        <f t="shared" si="728"/>
        <v>0</v>
      </c>
      <c r="G572" s="192">
        <f>SUM(G573:G574)</f>
        <v>3</v>
      </c>
      <c r="H572" s="177">
        <f>SUM(H573:H574)</f>
        <v>0</v>
      </c>
      <c r="I572" s="69">
        <f>SUM(I573:I574)</f>
        <v>0</v>
      </c>
      <c r="J572" s="193">
        <f t="shared" si="729"/>
        <v>0</v>
      </c>
      <c r="K572" s="192">
        <f>SUM(K573:K574)</f>
        <v>3</v>
      </c>
      <c r="L572" s="177">
        <f>SUM(L573:L574)</f>
        <v>0</v>
      </c>
      <c r="M572" s="69">
        <f>SUM(M573:M574)</f>
        <v>0</v>
      </c>
      <c r="N572" s="193">
        <f t="shared" si="730"/>
        <v>0</v>
      </c>
      <c r="O572" s="192">
        <f>SUM(O573:O574)</f>
        <v>0</v>
      </c>
      <c r="P572" s="177">
        <f>SUM(P573:P574)</f>
        <v>0</v>
      </c>
      <c r="Q572" s="69">
        <f>SUM(Q573:Q574)</f>
        <v>0</v>
      </c>
      <c r="R572" s="193">
        <f t="shared" si="731"/>
        <v>0</v>
      </c>
      <c r="S572" s="192">
        <f>SUM(S573:S574)</f>
        <v>0</v>
      </c>
      <c r="T572" s="177">
        <f>SUM(T573:T574)</f>
        <v>0</v>
      </c>
      <c r="U572" s="69">
        <f>SUM(U573:U574)</f>
        <v>0</v>
      </c>
      <c r="V572" s="193">
        <f t="shared" si="732"/>
        <v>0</v>
      </c>
      <c r="W572" s="192">
        <f>SUM(W573:W574)</f>
        <v>0</v>
      </c>
      <c r="X572" s="177">
        <f>SUM(X573:X574)</f>
        <v>0</v>
      </c>
      <c r="Y572" s="69">
        <f>SUM(Y573:Y574)</f>
        <v>0</v>
      </c>
      <c r="Z572" s="193">
        <f t="shared" si="733"/>
        <v>0</v>
      </c>
      <c r="AA572" s="192">
        <f>SUM(AA573:AA574)</f>
        <v>0</v>
      </c>
      <c r="AB572" s="177">
        <f>SUM(AB573:AB574)</f>
        <v>0</v>
      </c>
      <c r="AC572" s="69">
        <f>SUM(AC573:AC574)</f>
        <v>0</v>
      </c>
      <c r="AD572" s="193">
        <f t="shared" si="734"/>
        <v>0</v>
      </c>
      <c r="AE572" s="192">
        <f>SUM(AE573:AE574)</f>
        <v>0</v>
      </c>
      <c r="AF572" s="177">
        <f>SUM(AF573:AF574)</f>
        <v>0</v>
      </c>
      <c r="AG572" s="69">
        <f>SUM(AG573:AG574)</f>
        <v>0</v>
      </c>
      <c r="AH572" s="193">
        <f t="shared" si="735"/>
        <v>0</v>
      </c>
      <c r="AI572" s="192">
        <f>SUM(AI573:AI574)</f>
        <v>0</v>
      </c>
      <c r="AJ572" s="177">
        <f>SUM(AJ573:AJ574)</f>
        <v>0</v>
      </c>
      <c r="AK572" s="69">
        <f>SUM(AK573:AK574)</f>
        <v>0</v>
      </c>
      <c r="AL572" s="193">
        <f t="shared" si="736"/>
        <v>0</v>
      </c>
      <c r="AM572" s="192">
        <f>SUM(AM573:AM574)</f>
        <v>0</v>
      </c>
      <c r="AN572" s="177">
        <f>SUM(AN573:AN574)</f>
        <v>0</v>
      </c>
      <c r="AO572" s="69">
        <f>SUM(AO573:AO574)</f>
        <v>0</v>
      </c>
      <c r="AP572" s="193">
        <f t="shared" si="737"/>
        <v>0</v>
      </c>
      <c r="AQ572" s="192">
        <f>SUM(AQ573:AQ574)</f>
        <v>0</v>
      </c>
      <c r="AR572" s="177">
        <f>SUM(AR573:AR574)</f>
        <v>0</v>
      </c>
      <c r="AS572" s="69">
        <f>SUM(AS573:AS574)</f>
        <v>0</v>
      </c>
      <c r="AT572" s="193">
        <f t="shared" si="738"/>
        <v>0</v>
      </c>
      <c r="AU572" s="192">
        <f>SUM(AU573:AU574)</f>
        <v>0</v>
      </c>
      <c r="AV572" s="177">
        <f>SUM(AV573:AV574)</f>
        <v>0</v>
      </c>
      <c r="AW572" s="69">
        <f>SUM(AW573:AW574)</f>
        <v>0</v>
      </c>
      <c r="AX572" s="212">
        <f t="shared" si="739"/>
        <v>0</v>
      </c>
      <c r="AY572" s="302">
        <f t="shared" si="740"/>
        <v>9</v>
      </c>
      <c r="AZ572" s="303">
        <f t="shared" si="740"/>
        <v>0</v>
      </c>
      <c r="BA572" s="303">
        <f t="shared" si="740"/>
        <v>0</v>
      </c>
      <c r="BB572" s="314">
        <f t="shared" si="727"/>
        <v>0</v>
      </c>
      <c r="BC572" s="146"/>
      <c r="BD572" s="144"/>
      <c r="BE572" s="56"/>
      <c r="BF572" s="56"/>
    </row>
    <row r="573" spans="2:58" ht="14.1" customHeight="1" outlineLevel="1">
      <c r="B573" s="271" t="s">
        <v>157</v>
      </c>
      <c r="C573" s="188">
        <v>2</v>
      </c>
      <c r="D573" s="178">
        <v>0</v>
      </c>
      <c r="E573" s="67">
        <v>0</v>
      </c>
      <c r="F573" s="195">
        <f>IFERROR(E573/D573,0)</f>
        <v>0</v>
      </c>
      <c r="G573" s="188">
        <v>2</v>
      </c>
      <c r="H573" s="178">
        <v>0</v>
      </c>
      <c r="I573" s="67">
        <v>0</v>
      </c>
      <c r="J573" s="195">
        <f>IFERROR(I573/H573,0)</f>
        <v>0</v>
      </c>
      <c r="K573" s="188">
        <v>2</v>
      </c>
      <c r="L573" s="178">
        <v>0</v>
      </c>
      <c r="M573" s="67">
        <v>0</v>
      </c>
      <c r="N573" s="195">
        <f>IFERROR(M573/L573,0)</f>
        <v>0</v>
      </c>
      <c r="O573" s="188"/>
      <c r="P573" s="178"/>
      <c r="Q573" s="67"/>
      <c r="R573" s="195">
        <f>IFERROR(Q573/P573,0)</f>
        <v>0</v>
      </c>
      <c r="S573" s="188"/>
      <c r="T573" s="178"/>
      <c r="U573" s="67"/>
      <c r="V573" s="195">
        <f>IFERROR(U573/T573,0)</f>
        <v>0</v>
      </c>
      <c r="W573" s="188"/>
      <c r="X573" s="178"/>
      <c r="Y573" s="67"/>
      <c r="Z573" s="195">
        <f>IFERROR(Y573/X573,0)</f>
        <v>0</v>
      </c>
      <c r="AA573" s="188"/>
      <c r="AB573" s="178"/>
      <c r="AC573" s="67"/>
      <c r="AD573" s="195">
        <f>IFERROR(AC573/AB573,0)</f>
        <v>0</v>
      </c>
      <c r="AE573" s="188"/>
      <c r="AF573" s="178"/>
      <c r="AG573" s="67"/>
      <c r="AH573" s="195">
        <f>IFERROR(AG573/AF573,0)</f>
        <v>0</v>
      </c>
      <c r="AI573" s="188"/>
      <c r="AJ573" s="178"/>
      <c r="AK573" s="67"/>
      <c r="AL573" s="195">
        <f>IFERROR(AK573/AJ573,0)</f>
        <v>0</v>
      </c>
      <c r="AM573" s="188"/>
      <c r="AN573" s="178"/>
      <c r="AO573" s="67"/>
      <c r="AP573" s="195">
        <f>IFERROR(AO573/AN573,0)</f>
        <v>0</v>
      </c>
      <c r="AQ573" s="188"/>
      <c r="AR573" s="178"/>
      <c r="AS573" s="67"/>
      <c r="AT573" s="195">
        <f>IFERROR(AS573/AR573,0)</f>
        <v>0</v>
      </c>
      <c r="AU573" s="188"/>
      <c r="AV573" s="178"/>
      <c r="AW573" s="67"/>
      <c r="AX573" s="213">
        <f>IFERROR(AW573/AV573,0)</f>
        <v>0</v>
      </c>
      <c r="AY573" s="304">
        <f t="shared" si="740"/>
        <v>6</v>
      </c>
      <c r="AZ573" s="305">
        <f t="shared" si="740"/>
        <v>0</v>
      </c>
      <c r="BA573" s="305">
        <f t="shared" si="740"/>
        <v>0</v>
      </c>
      <c r="BB573" s="317">
        <f t="shared" si="727"/>
        <v>0</v>
      </c>
      <c r="BC573" s="146"/>
      <c r="BD573" s="144"/>
    </row>
    <row r="574" spans="2:58" ht="14.1" customHeight="1" outlineLevel="1">
      <c r="B574" s="271" t="s">
        <v>173</v>
      </c>
      <c r="C574" s="188">
        <v>1</v>
      </c>
      <c r="D574" s="178">
        <v>0</v>
      </c>
      <c r="E574" s="67">
        <v>0</v>
      </c>
      <c r="F574" s="195">
        <f>IFERROR(E574/D574,0)</f>
        <v>0</v>
      </c>
      <c r="G574" s="188">
        <v>1</v>
      </c>
      <c r="H574" s="178">
        <v>0</v>
      </c>
      <c r="I574" s="67">
        <v>0</v>
      </c>
      <c r="J574" s="195">
        <f>IFERROR(I574/H574,0)</f>
        <v>0</v>
      </c>
      <c r="K574" s="188">
        <v>1</v>
      </c>
      <c r="L574" s="178">
        <v>0</v>
      </c>
      <c r="M574" s="67">
        <v>0</v>
      </c>
      <c r="N574" s="195">
        <f>IFERROR(M574/L574,0)</f>
        <v>0</v>
      </c>
      <c r="O574" s="188"/>
      <c r="P574" s="178"/>
      <c r="Q574" s="67"/>
      <c r="R574" s="195">
        <f>IFERROR(Q574/P574,0)</f>
        <v>0</v>
      </c>
      <c r="S574" s="188"/>
      <c r="T574" s="178"/>
      <c r="U574" s="67"/>
      <c r="V574" s="195">
        <f>IFERROR(U574/T574,0)</f>
        <v>0</v>
      </c>
      <c r="W574" s="188"/>
      <c r="X574" s="178"/>
      <c r="Y574" s="67"/>
      <c r="Z574" s="195">
        <f>IFERROR(Y574/X574,0)</f>
        <v>0</v>
      </c>
      <c r="AA574" s="188"/>
      <c r="AB574" s="178"/>
      <c r="AC574" s="67"/>
      <c r="AD574" s="195">
        <f>IFERROR(AC574/AB574,0)</f>
        <v>0</v>
      </c>
      <c r="AE574" s="188"/>
      <c r="AF574" s="178"/>
      <c r="AG574" s="67"/>
      <c r="AH574" s="195">
        <f>IFERROR(AG574/AF574,0)</f>
        <v>0</v>
      </c>
      <c r="AI574" s="188"/>
      <c r="AJ574" s="178"/>
      <c r="AK574" s="67"/>
      <c r="AL574" s="195">
        <f>IFERROR(AK574/AJ574,0)</f>
        <v>0</v>
      </c>
      <c r="AM574" s="188"/>
      <c r="AN574" s="178"/>
      <c r="AO574" s="67"/>
      <c r="AP574" s="195">
        <f>IFERROR(AO574/AN574,0)</f>
        <v>0</v>
      </c>
      <c r="AQ574" s="188"/>
      <c r="AR574" s="178"/>
      <c r="AS574" s="67"/>
      <c r="AT574" s="195">
        <f>IFERROR(AS574/AR574,0)</f>
        <v>0</v>
      </c>
      <c r="AU574" s="188"/>
      <c r="AV574" s="178"/>
      <c r="AW574" s="67"/>
      <c r="AX574" s="213">
        <f>IFERROR(AW574/AV574,0)</f>
        <v>0</v>
      </c>
      <c r="AY574" s="304">
        <f t="shared" si="740"/>
        <v>3</v>
      </c>
      <c r="AZ574" s="305">
        <f t="shared" si="740"/>
        <v>0</v>
      </c>
      <c r="BA574" s="305">
        <f t="shared" si="740"/>
        <v>0</v>
      </c>
      <c r="BB574" s="317">
        <f t="shared" si="727"/>
        <v>0</v>
      </c>
      <c r="BC574" s="146"/>
      <c r="BD574" s="144"/>
      <c r="BE574" s="76"/>
      <c r="BF574" s="76"/>
    </row>
    <row r="575" spans="2:58" s="76" customFormat="1" ht="14.1" customHeight="1" outlineLevel="1">
      <c r="B575" s="270" t="s">
        <v>94</v>
      </c>
      <c r="C575" s="192">
        <f>SUM(C576:C578)</f>
        <v>3</v>
      </c>
      <c r="D575" s="177">
        <f>SUM(D576:D578)</f>
        <v>0</v>
      </c>
      <c r="E575" s="69">
        <f>SUM(E576:E578)</f>
        <v>0</v>
      </c>
      <c r="F575" s="193">
        <f t="shared" si="728"/>
        <v>0</v>
      </c>
      <c r="G575" s="192">
        <f>SUM(G576:G578)</f>
        <v>3</v>
      </c>
      <c r="H575" s="177">
        <f>SUM(H576:H578)</f>
        <v>0</v>
      </c>
      <c r="I575" s="69">
        <f>SUM(I576:I578)</f>
        <v>0</v>
      </c>
      <c r="J575" s="193">
        <f t="shared" si="729"/>
        <v>0</v>
      </c>
      <c r="K575" s="192">
        <f>SUM(K576:K578)</f>
        <v>3</v>
      </c>
      <c r="L575" s="177">
        <f>SUM(L576:L578)</f>
        <v>2</v>
      </c>
      <c r="M575" s="69">
        <f>SUM(M576:M578)</f>
        <v>17</v>
      </c>
      <c r="N575" s="193">
        <f t="shared" si="730"/>
        <v>8.5</v>
      </c>
      <c r="O575" s="192">
        <f>SUM(O576:O578)</f>
        <v>0</v>
      </c>
      <c r="P575" s="177">
        <f>SUM(P576:P578)</f>
        <v>0</v>
      </c>
      <c r="Q575" s="69">
        <f>SUM(Q576:Q578)</f>
        <v>0</v>
      </c>
      <c r="R575" s="193">
        <f t="shared" si="731"/>
        <v>0</v>
      </c>
      <c r="S575" s="192">
        <f>SUM(S576:S578)</f>
        <v>0</v>
      </c>
      <c r="T575" s="177">
        <f>SUM(T576:T578)</f>
        <v>0</v>
      </c>
      <c r="U575" s="69">
        <f>SUM(U576:U578)</f>
        <v>0</v>
      </c>
      <c r="V575" s="193">
        <f t="shared" si="732"/>
        <v>0</v>
      </c>
      <c r="W575" s="192">
        <f>SUM(W576:W578)</f>
        <v>0</v>
      </c>
      <c r="X575" s="177">
        <f>SUM(X576:X578)</f>
        <v>0</v>
      </c>
      <c r="Y575" s="69">
        <f>SUM(Y576:Y578)</f>
        <v>0</v>
      </c>
      <c r="Z575" s="193">
        <f t="shared" si="733"/>
        <v>0</v>
      </c>
      <c r="AA575" s="192">
        <f>SUM(AA576:AA578)</f>
        <v>0</v>
      </c>
      <c r="AB575" s="177">
        <f>SUM(AB576:AB578)</f>
        <v>0</v>
      </c>
      <c r="AC575" s="69">
        <f>SUM(AC576:AC578)</f>
        <v>0</v>
      </c>
      <c r="AD575" s="193">
        <f t="shared" si="734"/>
        <v>0</v>
      </c>
      <c r="AE575" s="192">
        <f>SUM(AE576:AE578)</f>
        <v>0</v>
      </c>
      <c r="AF575" s="177">
        <f>SUM(AF576:AF578)</f>
        <v>0</v>
      </c>
      <c r="AG575" s="69">
        <f>SUM(AG576:AG578)</f>
        <v>0</v>
      </c>
      <c r="AH575" s="193">
        <f t="shared" si="735"/>
        <v>0</v>
      </c>
      <c r="AI575" s="192">
        <f>SUM(AI576:AI578)</f>
        <v>0</v>
      </c>
      <c r="AJ575" s="177">
        <f>SUM(AJ576:AJ578)</f>
        <v>0</v>
      </c>
      <c r="AK575" s="69">
        <f>SUM(AK576:AK578)</f>
        <v>0</v>
      </c>
      <c r="AL575" s="193">
        <f t="shared" si="736"/>
        <v>0</v>
      </c>
      <c r="AM575" s="192">
        <f>SUM(AM576:AM578)</f>
        <v>0</v>
      </c>
      <c r="AN575" s="177">
        <f>SUM(AN576:AN578)</f>
        <v>0</v>
      </c>
      <c r="AO575" s="69">
        <f>SUM(AO576:AO578)</f>
        <v>0</v>
      </c>
      <c r="AP575" s="193">
        <f t="shared" si="737"/>
        <v>0</v>
      </c>
      <c r="AQ575" s="192">
        <f>SUM(AQ576:AQ578)</f>
        <v>0</v>
      </c>
      <c r="AR575" s="177">
        <f>SUM(AR576:AR578)</f>
        <v>0</v>
      </c>
      <c r="AS575" s="69">
        <f>SUM(AS576:AS578)</f>
        <v>0</v>
      </c>
      <c r="AT575" s="193">
        <f t="shared" si="738"/>
        <v>0</v>
      </c>
      <c r="AU575" s="192">
        <f>SUM(AU576:AU578)</f>
        <v>0</v>
      </c>
      <c r="AV575" s="177">
        <f>SUM(AV576:AV578)</f>
        <v>0</v>
      </c>
      <c r="AW575" s="69">
        <f>SUM(AW576:AW578)</f>
        <v>0</v>
      </c>
      <c r="AX575" s="212">
        <f t="shared" si="739"/>
        <v>0</v>
      </c>
      <c r="AY575" s="302">
        <f t="shared" si="740"/>
        <v>9</v>
      </c>
      <c r="AZ575" s="303">
        <f t="shared" si="740"/>
        <v>2</v>
      </c>
      <c r="BA575" s="303">
        <f t="shared" si="740"/>
        <v>17</v>
      </c>
      <c r="BB575" s="314">
        <f t="shared" si="727"/>
        <v>8.5</v>
      </c>
      <c r="BC575" s="146"/>
      <c r="BD575" s="144"/>
      <c r="BE575" s="56"/>
      <c r="BF575" s="56"/>
    </row>
    <row r="576" spans="2:58" ht="14.1" customHeight="1" outlineLevel="1">
      <c r="B576" s="271" t="s">
        <v>141</v>
      </c>
      <c r="C576" s="188">
        <v>2</v>
      </c>
      <c r="D576" s="178">
        <v>0</v>
      </c>
      <c r="E576" s="67">
        <v>0</v>
      </c>
      <c r="F576" s="195">
        <f t="shared" si="728"/>
        <v>0</v>
      </c>
      <c r="G576" s="188">
        <v>2</v>
      </c>
      <c r="H576" s="178">
        <v>0</v>
      </c>
      <c r="I576" s="67">
        <v>0</v>
      </c>
      <c r="J576" s="195">
        <f t="shared" si="729"/>
        <v>0</v>
      </c>
      <c r="K576" s="188">
        <v>2</v>
      </c>
      <c r="L576" s="178">
        <v>2</v>
      </c>
      <c r="M576" s="67">
        <v>17</v>
      </c>
      <c r="N576" s="195">
        <f t="shared" si="730"/>
        <v>8.5</v>
      </c>
      <c r="O576" s="188"/>
      <c r="P576" s="178"/>
      <c r="Q576" s="67"/>
      <c r="R576" s="195">
        <f t="shared" si="731"/>
        <v>0</v>
      </c>
      <c r="S576" s="188"/>
      <c r="T576" s="178"/>
      <c r="U576" s="67"/>
      <c r="V576" s="195">
        <f t="shared" si="732"/>
        <v>0</v>
      </c>
      <c r="W576" s="188"/>
      <c r="X576" s="178"/>
      <c r="Y576" s="67"/>
      <c r="Z576" s="195">
        <f t="shared" si="733"/>
        <v>0</v>
      </c>
      <c r="AA576" s="188"/>
      <c r="AB576" s="178"/>
      <c r="AC576" s="67"/>
      <c r="AD576" s="195">
        <f t="shared" si="734"/>
        <v>0</v>
      </c>
      <c r="AE576" s="188"/>
      <c r="AF576" s="178"/>
      <c r="AG576" s="67"/>
      <c r="AH576" s="195">
        <f t="shared" si="735"/>
        <v>0</v>
      </c>
      <c r="AI576" s="188"/>
      <c r="AJ576" s="178"/>
      <c r="AK576" s="67"/>
      <c r="AL576" s="195">
        <f t="shared" si="736"/>
        <v>0</v>
      </c>
      <c r="AM576" s="188"/>
      <c r="AN576" s="178"/>
      <c r="AO576" s="67"/>
      <c r="AP576" s="195">
        <f t="shared" si="737"/>
        <v>0</v>
      </c>
      <c r="AQ576" s="188"/>
      <c r="AR576" s="178"/>
      <c r="AS576" s="67"/>
      <c r="AT576" s="195">
        <f t="shared" si="738"/>
        <v>0</v>
      </c>
      <c r="AU576" s="188"/>
      <c r="AV576" s="178"/>
      <c r="AW576" s="67"/>
      <c r="AX576" s="213">
        <f t="shared" si="739"/>
        <v>0</v>
      </c>
      <c r="AY576" s="304">
        <f t="shared" si="740"/>
        <v>6</v>
      </c>
      <c r="AZ576" s="305">
        <f t="shared" si="740"/>
        <v>2</v>
      </c>
      <c r="BA576" s="305">
        <f t="shared" si="740"/>
        <v>17</v>
      </c>
      <c r="BB576" s="317">
        <f t="shared" si="727"/>
        <v>8.5</v>
      </c>
      <c r="BC576" s="146"/>
      <c r="BD576" s="144"/>
    </row>
    <row r="577" spans="2:58" ht="14.1" customHeight="1" outlineLevel="1">
      <c r="B577" s="271" t="s">
        <v>242</v>
      </c>
      <c r="C577" s="188">
        <v>1</v>
      </c>
      <c r="D577" s="178">
        <v>0</v>
      </c>
      <c r="E577" s="67">
        <v>0</v>
      </c>
      <c r="F577" s="195">
        <f t="shared" si="728"/>
        <v>0</v>
      </c>
      <c r="G577" s="188">
        <v>1</v>
      </c>
      <c r="H577" s="178">
        <v>0</v>
      </c>
      <c r="I577" s="67">
        <v>0</v>
      </c>
      <c r="J577" s="195">
        <f t="shared" si="729"/>
        <v>0</v>
      </c>
      <c r="K577" s="188">
        <v>1</v>
      </c>
      <c r="L577" s="178">
        <v>0</v>
      </c>
      <c r="M577" s="67">
        <v>0</v>
      </c>
      <c r="N577" s="195">
        <f t="shared" si="730"/>
        <v>0</v>
      </c>
      <c r="O577" s="188"/>
      <c r="P577" s="178"/>
      <c r="Q577" s="67"/>
      <c r="R577" s="195"/>
      <c r="S577" s="188"/>
      <c r="T577" s="178"/>
      <c r="U577" s="67"/>
      <c r="V577" s="195"/>
      <c r="W577" s="188"/>
      <c r="X577" s="178"/>
      <c r="Y577" s="67"/>
      <c r="Z577" s="195"/>
      <c r="AA577" s="188"/>
      <c r="AB577" s="178"/>
      <c r="AC577" s="67"/>
      <c r="AD577" s="195"/>
      <c r="AE577" s="188"/>
      <c r="AF577" s="178"/>
      <c r="AG577" s="67"/>
      <c r="AH577" s="195"/>
      <c r="AI577" s="188"/>
      <c r="AJ577" s="178"/>
      <c r="AK577" s="67"/>
      <c r="AL577" s="195"/>
      <c r="AM577" s="188"/>
      <c r="AN577" s="178"/>
      <c r="AO577" s="67"/>
      <c r="AP577" s="195"/>
      <c r="AQ577" s="188"/>
      <c r="AR577" s="178"/>
      <c r="AS577" s="67"/>
      <c r="AT577" s="195"/>
      <c r="AU577" s="188"/>
      <c r="AV577" s="178"/>
      <c r="AW577" s="67"/>
      <c r="AX577" s="213"/>
      <c r="AY577" s="304">
        <f t="shared" si="740"/>
        <v>3</v>
      </c>
      <c r="AZ577" s="305">
        <f t="shared" si="740"/>
        <v>0</v>
      </c>
      <c r="BA577" s="305">
        <f t="shared" si="740"/>
        <v>0</v>
      </c>
      <c r="BB577" s="317">
        <f t="shared" si="727"/>
        <v>0</v>
      </c>
      <c r="BC577" s="146"/>
      <c r="BD577" s="144"/>
    </row>
    <row r="578" spans="2:58" ht="14.1" customHeight="1" outlineLevel="1">
      <c r="B578" s="271" t="s">
        <v>243</v>
      </c>
      <c r="C578" s="188">
        <v>0</v>
      </c>
      <c r="D578" s="178">
        <v>0</v>
      </c>
      <c r="E578" s="67">
        <v>0</v>
      </c>
      <c r="F578" s="195">
        <f t="shared" si="728"/>
        <v>0</v>
      </c>
      <c r="G578" s="188">
        <v>0</v>
      </c>
      <c r="H578" s="178">
        <v>0</v>
      </c>
      <c r="I578" s="67">
        <v>0</v>
      </c>
      <c r="J578" s="195">
        <f t="shared" si="729"/>
        <v>0</v>
      </c>
      <c r="K578" s="188">
        <v>0</v>
      </c>
      <c r="L578" s="178">
        <v>0</v>
      </c>
      <c r="M578" s="67">
        <v>0</v>
      </c>
      <c r="N578" s="195">
        <f t="shared" si="730"/>
        <v>0</v>
      </c>
      <c r="O578" s="188">
        <v>0</v>
      </c>
      <c r="P578" s="178"/>
      <c r="Q578" s="67"/>
      <c r="R578" s="195">
        <f t="shared" si="731"/>
        <v>0</v>
      </c>
      <c r="S578" s="188">
        <v>0</v>
      </c>
      <c r="T578" s="178"/>
      <c r="U578" s="67"/>
      <c r="V578" s="195">
        <f t="shared" si="732"/>
        <v>0</v>
      </c>
      <c r="W578" s="188">
        <v>0</v>
      </c>
      <c r="X578" s="178"/>
      <c r="Y578" s="67"/>
      <c r="Z578" s="195">
        <f t="shared" si="733"/>
        <v>0</v>
      </c>
      <c r="AA578" s="188">
        <v>0</v>
      </c>
      <c r="AB578" s="178"/>
      <c r="AC578" s="67"/>
      <c r="AD578" s="195">
        <f t="shared" si="734"/>
        <v>0</v>
      </c>
      <c r="AE578" s="188">
        <v>0</v>
      </c>
      <c r="AF578" s="178"/>
      <c r="AG578" s="67"/>
      <c r="AH578" s="195">
        <f t="shared" si="735"/>
        <v>0</v>
      </c>
      <c r="AI578" s="188">
        <v>0</v>
      </c>
      <c r="AJ578" s="178"/>
      <c r="AK578" s="67"/>
      <c r="AL578" s="195">
        <f t="shared" si="736"/>
        <v>0</v>
      </c>
      <c r="AM578" s="188">
        <v>0</v>
      </c>
      <c r="AN578" s="178"/>
      <c r="AO578" s="67"/>
      <c r="AP578" s="195">
        <f t="shared" si="737"/>
        <v>0</v>
      </c>
      <c r="AQ578" s="188">
        <v>0</v>
      </c>
      <c r="AR578" s="178"/>
      <c r="AS578" s="67"/>
      <c r="AT578" s="195">
        <f t="shared" si="738"/>
        <v>0</v>
      </c>
      <c r="AU578" s="188">
        <v>0</v>
      </c>
      <c r="AV578" s="178"/>
      <c r="AW578" s="67"/>
      <c r="AX578" s="213">
        <f t="shared" si="739"/>
        <v>0</v>
      </c>
      <c r="AY578" s="304">
        <f t="shared" si="740"/>
        <v>0</v>
      </c>
      <c r="AZ578" s="305">
        <f t="shared" si="740"/>
        <v>0</v>
      </c>
      <c r="BA578" s="305">
        <f t="shared" si="740"/>
        <v>0</v>
      </c>
      <c r="BB578" s="317">
        <f t="shared" si="727"/>
        <v>0</v>
      </c>
      <c r="BC578" s="146"/>
      <c r="BD578" s="144"/>
      <c r="BE578" s="76"/>
      <c r="BF578" s="76"/>
    </row>
    <row r="579" spans="2:58" s="76" customFormat="1" ht="14.1" customHeight="1" outlineLevel="1">
      <c r="B579" s="270" t="s">
        <v>93</v>
      </c>
      <c r="C579" s="192">
        <f>SUM(C580:C583)</f>
        <v>8</v>
      </c>
      <c r="D579" s="177">
        <f>SUM(D580:D583)</f>
        <v>2</v>
      </c>
      <c r="E579" s="69">
        <f>SUM(E580:E583)</f>
        <v>8</v>
      </c>
      <c r="F579" s="193">
        <f t="shared" si="728"/>
        <v>4</v>
      </c>
      <c r="G579" s="192">
        <f>SUM(G580:G583)</f>
        <v>8</v>
      </c>
      <c r="H579" s="177">
        <f>SUM(H580:H583)</f>
        <v>2</v>
      </c>
      <c r="I579" s="69">
        <f>SUM(I580:I583)</f>
        <v>16</v>
      </c>
      <c r="J579" s="193">
        <f t="shared" si="729"/>
        <v>8</v>
      </c>
      <c r="K579" s="192">
        <f>SUM(K580:K583)</f>
        <v>8</v>
      </c>
      <c r="L579" s="177">
        <f>SUM(L580:L583)</f>
        <v>1</v>
      </c>
      <c r="M579" s="69">
        <f>SUM(M580:M583)</f>
        <v>5</v>
      </c>
      <c r="N579" s="193">
        <f t="shared" si="730"/>
        <v>5</v>
      </c>
      <c r="O579" s="192">
        <f>SUM(O580:O583)</f>
        <v>0</v>
      </c>
      <c r="P579" s="177">
        <f>SUM(P580:P583)</f>
        <v>0</v>
      </c>
      <c r="Q579" s="69">
        <f>SUM(Q580:Q583)</f>
        <v>0</v>
      </c>
      <c r="R579" s="193">
        <f t="shared" si="731"/>
        <v>0</v>
      </c>
      <c r="S579" s="192">
        <f>SUM(S580:S583)</f>
        <v>0</v>
      </c>
      <c r="T579" s="177">
        <f>SUM(T580:T583)</f>
        <v>0</v>
      </c>
      <c r="U579" s="69">
        <f>SUM(U580:U583)</f>
        <v>0</v>
      </c>
      <c r="V579" s="193">
        <f t="shared" si="732"/>
        <v>0</v>
      </c>
      <c r="W579" s="192">
        <f>SUM(W580:W583)</f>
        <v>0</v>
      </c>
      <c r="X579" s="177">
        <f>SUM(X580:X583)</f>
        <v>0</v>
      </c>
      <c r="Y579" s="69">
        <f>SUM(Y580:Y583)</f>
        <v>0</v>
      </c>
      <c r="Z579" s="193">
        <f t="shared" si="733"/>
        <v>0</v>
      </c>
      <c r="AA579" s="192">
        <f>SUM(AA580:AA583)</f>
        <v>0</v>
      </c>
      <c r="AB579" s="177">
        <f>SUM(AB580:AB583)</f>
        <v>0</v>
      </c>
      <c r="AC579" s="69">
        <f>SUM(AC580:AC583)</f>
        <v>0</v>
      </c>
      <c r="AD579" s="193">
        <f t="shared" si="734"/>
        <v>0</v>
      </c>
      <c r="AE579" s="192">
        <f>SUM(AE580:AE583)</f>
        <v>0</v>
      </c>
      <c r="AF579" s="177">
        <f>SUM(AF580:AF583)</f>
        <v>0</v>
      </c>
      <c r="AG579" s="69">
        <f>SUM(AG580:AG583)</f>
        <v>0</v>
      </c>
      <c r="AH579" s="193">
        <f t="shared" si="735"/>
        <v>0</v>
      </c>
      <c r="AI579" s="192">
        <f>SUM(AI580:AI583)</f>
        <v>0</v>
      </c>
      <c r="AJ579" s="177">
        <f>SUM(AJ580:AJ583)</f>
        <v>0</v>
      </c>
      <c r="AK579" s="69">
        <f>SUM(AK580:AK583)</f>
        <v>0</v>
      </c>
      <c r="AL579" s="193">
        <f t="shared" si="736"/>
        <v>0</v>
      </c>
      <c r="AM579" s="192">
        <f>SUM(AM580:AM583)</f>
        <v>0</v>
      </c>
      <c r="AN579" s="177">
        <f>SUM(AN580:AN583)</f>
        <v>0</v>
      </c>
      <c r="AO579" s="69">
        <f>SUM(AO580:AO583)</f>
        <v>0</v>
      </c>
      <c r="AP579" s="193">
        <f t="shared" si="737"/>
        <v>0</v>
      </c>
      <c r="AQ579" s="192">
        <f>SUM(AQ580:AQ583)</f>
        <v>0</v>
      </c>
      <c r="AR579" s="177">
        <f>SUM(AR580:AR583)</f>
        <v>0</v>
      </c>
      <c r="AS579" s="69">
        <f>SUM(AS580:AS583)</f>
        <v>0</v>
      </c>
      <c r="AT579" s="193">
        <f t="shared" si="738"/>
        <v>0</v>
      </c>
      <c r="AU579" s="192">
        <f>SUM(AU580:AU583)</f>
        <v>0</v>
      </c>
      <c r="AV579" s="177">
        <f>SUM(AV580:AV583)</f>
        <v>0</v>
      </c>
      <c r="AW579" s="69">
        <f>SUM(AW580:AW583)</f>
        <v>0</v>
      </c>
      <c r="AX579" s="212">
        <f t="shared" si="739"/>
        <v>0</v>
      </c>
      <c r="AY579" s="302">
        <f t="shared" si="740"/>
        <v>24</v>
      </c>
      <c r="AZ579" s="303">
        <f t="shared" si="740"/>
        <v>5</v>
      </c>
      <c r="BA579" s="303">
        <f t="shared" si="740"/>
        <v>29</v>
      </c>
      <c r="BB579" s="314">
        <f t="shared" si="727"/>
        <v>5.8</v>
      </c>
      <c r="BC579" s="146"/>
      <c r="BD579" s="144"/>
      <c r="BE579" s="56"/>
      <c r="BF579" s="56"/>
    </row>
    <row r="580" spans="2:58" ht="14.1" customHeight="1" outlineLevel="1">
      <c r="B580" s="271" t="s">
        <v>145</v>
      </c>
      <c r="C580" s="188">
        <v>1</v>
      </c>
      <c r="D580" s="178">
        <v>0</v>
      </c>
      <c r="E580" s="67">
        <v>0</v>
      </c>
      <c r="F580" s="195">
        <f t="shared" si="728"/>
        <v>0</v>
      </c>
      <c r="G580" s="188">
        <v>1</v>
      </c>
      <c r="H580" s="178">
        <v>1</v>
      </c>
      <c r="I580" s="67">
        <v>7</v>
      </c>
      <c r="J580" s="195">
        <f t="shared" si="729"/>
        <v>7</v>
      </c>
      <c r="K580" s="188">
        <v>1</v>
      </c>
      <c r="L580" s="178">
        <v>0</v>
      </c>
      <c r="M580" s="67">
        <v>0</v>
      </c>
      <c r="N580" s="195">
        <f t="shared" si="730"/>
        <v>0</v>
      </c>
      <c r="O580" s="188"/>
      <c r="P580" s="178"/>
      <c r="Q580" s="67"/>
      <c r="R580" s="195">
        <f t="shared" si="731"/>
        <v>0</v>
      </c>
      <c r="S580" s="188"/>
      <c r="T580" s="178"/>
      <c r="U580" s="67"/>
      <c r="V580" s="195">
        <f t="shared" si="732"/>
        <v>0</v>
      </c>
      <c r="W580" s="188"/>
      <c r="X580" s="178"/>
      <c r="Y580" s="67"/>
      <c r="Z580" s="195">
        <f t="shared" si="733"/>
        <v>0</v>
      </c>
      <c r="AA580" s="188"/>
      <c r="AB580" s="178"/>
      <c r="AC580" s="67"/>
      <c r="AD580" s="195">
        <f t="shared" si="734"/>
        <v>0</v>
      </c>
      <c r="AE580" s="188"/>
      <c r="AF580" s="178"/>
      <c r="AG580" s="67"/>
      <c r="AH580" s="195">
        <f t="shared" si="735"/>
        <v>0</v>
      </c>
      <c r="AI580" s="188"/>
      <c r="AJ580" s="178"/>
      <c r="AK580" s="67"/>
      <c r="AL580" s="195">
        <f t="shared" si="736"/>
        <v>0</v>
      </c>
      <c r="AM580" s="188"/>
      <c r="AN580" s="178"/>
      <c r="AO580" s="67"/>
      <c r="AP580" s="195">
        <f t="shared" si="737"/>
        <v>0</v>
      </c>
      <c r="AQ580" s="188"/>
      <c r="AR580" s="178"/>
      <c r="AS580" s="67"/>
      <c r="AT580" s="195">
        <f t="shared" si="738"/>
        <v>0</v>
      </c>
      <c r="AU580" s="188"/>
      <c r="AV580" s="178"/>
      <c r="AW580" s="67"/>
      <c r="AX580" s="213">
        <f t="shared" si="739"/>
        <v>0</v>
      </c>
      <c r="AY580" s="304">
        <f t="shared" si="740"/>
        <v>3</v>
      </c>
      <c r="AZ580" s="305">
        <f t="shared" si="740"/>
        <v>1</v>
      </c>
      <c r="BA580" s="305">
        <f t="shared" si="740"/>
        <v>7</v>
      </c>
      <c r="BB580" s="317">
        <f t="shared" si="727"/>
        <v>7</v>
      </c>
      <c r="BC580" s="146"/>
      <c r="BD580" s="144"/>
    </row>
    <row r="581" spans="2:58" ht="14.1" customHeight="1" outlineLevel="1">
      <c r="B581" s="271" t="s">
        <v>162</v>
      </c>
      <c r="C581" s="188">
        <v>2</v>
      </c>
      <c r="D581" s="178">
        <v>1</v>
      </c>
      <c r="E581" s="67">
        <v>4</v>
      </c>
      <c r="F581" s="195">
        <f t="shared" si="728"/>
        <v>4</v>
      </c>
      <c r="G581" s="188">
        <v>2</v>
      </c>
      <c r="H581" s="178">
        <v>0</v>
      </c>
      <c r="I581" s="67">
        <v>0</v>
      </c>
      <c r="J581" s="195">
        <f t="shared" si="729"/>
        <v>0</v>
      </c>
      <c r="K581" s="188">
        <v>2</v>
      </c>
      <c r="L581" s="178">
        <v>0</v>
      </c>
      <c r="M581" s="67">
        <v>0</v>
      </c>
      <c r="N581" s="195">
        <f t="shared" si="730"/>
        <v>0</v>
      </c>
      <c r="O581" s="188"/>
      <c r="P581" s="178"/>
      <c r="Q581" s="67"/>
      <c r="R581" s="195">
        <f t="shared" si="731"/>
        <v>0</v>
      </c>
      <c r="S581" s="188"/>
      <c r="T581" s="178"/>
      <c r="U581" s="67"/>
      <c r="V581" s="195">
        <f t="shared" si="732"/>
        <v>0</v>
      </c>
      <c r="W581" s="188"/>
      <c r="X581" s="178"/>
      <c r="Y581" s="67"/>
      <c r="Z581" s="195">
        <f t="shared" si="733"/>
        <v>0</v>
      </c>
      <c r="AA581" s="188"/>
      <c r="AB581" s="178"/>
      <c r="AC581" s="67"/>
      <c r="AD581" s="195">
        <f t="shared" si="734"/>
        <v>0</v>
      </c>
      <c r="AE581" s="188"/>
      <c r="AF581" s="178"/>
      <c r="AG581" s="67"/>
      <c r="AH581" s="195">
        <f t="shared" si="735"/>
        <v>0</v>
      </c>
      <c r="AI581" s="188"/>
      <c r="AJ581" s="178"/>
      <c r="AK581" s="67"/>
      <c r="AL581" s="195">
        <f t="shared" si="736"/>
        <v>0</v>
      </c>
      <c r="AM581" s="188"/>
      <c r="AN581" s="178"/>
      <c r="AO581" s="67"/>
      <c r="AP581" s="195">
        <f t="shared" si="737"/>
        <v>0</v>
      </c>
      <c r="AQ581" s="188"/>
      <c r="AR581" s="178"/>
      <c r="AS581" s="67"/>
      <c r="AT581" s="195">
        <f t="shared" si="738"/>
        <v>0</v>
      </c>
      <c r="AU581" s="188"/>
      <c r="AV581" s="178"/>
      <c r="AW581" s="67"/>
      <c r="AX581" s="213">
        <f t="shared" si="739"/>
        <v>0</v>
      </c>
      <c r="AY581" s="304">
        <f t="shared" si="740"/>
        <v>6</v>
      </c>
      <c r="AZ581" s="305">
        <f t="shared" si="740"/>
        <v>1</v>
      </c>
      <c r="BA581" s="305">
        <f t="shared" si="740"/>
        <v>4</v>
      </c>
      <c r="BB581" s="317">
        <f t="shared" si="727"/>
        <v>4</v>
      </c>
      <c r="BC581" s="146"/>
      <c r="BD581" s="144"/>
    </row>
    <row r="582" spans="2:58" ht="14.1" customHeight="1" outlineLevel="1">
      <c r="B582" s="271" t="s">
        <v>138</v>
      </c>
      <c r="C582" s="188">
        <v>1</v>
      </c>
      <c r="D582" s="178">
        <v>1</v>
      </c>
      <c r="E582" s="67">
        <v>4</v>
      </c>
      <c r="F582" s="195">
        <f t="shared" si="728"/>
        <v>4</v>
      </c>
      <c r="G582" s="188">
        <v>1</v>
      </c>
      <c r="H582" s="178">
        <v>0</v>
      </c>
      <c r="I582" s="67">
        <v>0</v>
      </c>
      <c r="J582" s="195">
        <f t="shared" si="729"/>
        <v>0</v>
      </c>
      <c r="K582" s="188">
        <v>1</v>
      </c>
      <c r="L582" s="178">
        <v>0</v>
      </c>
      <c r="M582" s="67">
        <v>0</v>
      </c>
      <c r="N582" s="195">
        <f t="shared" si="730"/>
        <v>0</v>
      </c>
      <c r="O582" s="188"/>
      <c r="P582" s="178"/>
      <c r="Q582" s="67"/>
      <c r="R582" s="195">
        <f t="shared" si="731"/>
        <v>0</v>
      </c>
      <c r="S582" s="188"/>
      <c r="T582" s="178"/>
      <c r="U582" s="67"/>
      <c r="V582" s="195">
        <f t="shared" si="732"/>
        <v>0</v>
      </c>
      <c r="W582" s="188"/>
      <c r="X582" s="178"/>
      <c r="Y582" s="67"/>
      <c r="Z582" s="195">
        <f t="shared" si="733"/>
        <v>0</v>
      </c>
      <c r="AA582" s="188"/>
      <c r="AB582" s="178"/>
      <c r="AC582" s="67"/>
      <c r="AD582" s="195">
        <f t="shared" si="734"/>
        <v>0</v>
      </c>
      <c r="AE582" s="188"/>
      <c r="AF582" s="178"/>
      <c r="AG582" s="67"/>
      <c r="AH582" s="195">
        <f t="shared" si="735"/>
        <v>0</v>
      </c>
      <c r="AI582" s="188"/>
      <c r="AJ582" s="178"/>
      <c r="AK582" s="67"/>
      <c r="AL582" s="195">
        <f t="shared" si="736"/>
        <v>0</v>
      </c>
      <c r="AM582" s="188"/>
      <c r="AN582" s="178"/>
      <c r="AO582" s="67"/>
      <c r="AP582" s="195">
        <f t="shared" si="737"/>
        <v>0</v>
      </c>
      <c r="AQ582" s="188"/>
      <c r="AR582" s="178"/>
      <c r="AS582" s="67"/>
      <c r="AT582" s="195">
        <f t="shared" si="738"/>
        <v>0</v>
      </c>
      <c r="AU582" s="188"/>
      <c r="AV582" s="178"/>
      <c r="AW582" s="67"/>
      <c r="AX582" s="213">
        <f t="shared" si="739"/>
        <v>0</v>
      </c>
      <c r="AY582" s="304">
        <f t="shared" si="740"/>
        <v>3</v>
      </c>
      <c r="AZ582" s="305">
        <f t="shared" si="740"/>
        <v>1</v>
      </c>
      <c r="BA582" s="305">
        <f t="shared" si="740"/>
        <v>4</v>
      </c>
      <c r="BB582" s="317">
        <f t="shared" si="727"/>
        <v>4</v>
      </c>
      <c r="BC582" s="146"/>
      <c r="BD582" s="144"/>
    </row>
    <row r="583" spans="2:58" ht="14.1" customHeight="1" outlineLevel="1">
      <c r="B583" s="271" t="s">
        <v>143</v>
      </c>
      <c r="C583" s="188">
        <v>4</v>
      </c>
      <c r="D583" s="178">
        <v>0</v>
      </c>
      <c r="E583" s="67">
        <v>0</v>
      </c>
      <c r="F583" s="195">
        <f t="shared" si="728"/>
        <v>0</v>
      </c>
      <c r="G583" s="188">
        <v>4</v>
      </c>
      <c r="H583" s="178">
        <v>1</v>
      </c>
      <c r="I583" s="67">
        <v>9</v>
      </c>
      <c r="J583" s="195">
        <f t="shared" si="729"/>
        <v>9</v>
      </c>
      <c r="K583" s="188">
        <v>4</v>
      </c>
      <c r="L583" s="178">
        <v>1</v>
      </c>
      <c r="M583" s="67">
        <v>5</v>
      </c>
      <c r="N583" s="195">
        <f t="shared" si="730"/>
        <v>5</v>
      </c>
      <c r="O583" s="188"/>
      <c r="P583" s="178"/>
      <c r="Q583" s="67"/>
      <c r="R583" s="195">
        <f t="shared" si="731"/>
        <v>0</v>
      </c>
      <c r="S583" s="188"/>
      <c r="T583" s="178"/>
      <c r="U583" s="67"/>
      <c r="V583" s="195">
        <f t="shared" si="732"/>
        <v>0</v>
      </c>
      <c r="W583" s="188"/>
      <c r="X583" s="178"/>
      <c r="Y583" s="67"/>
      <c r="Z583" s="195">
        <f t="shared" si="733"/>
        <v>0</v>
      </c>
      <c r="AA583" s="188"/>
      <c r="AB583" s="178"/>
      <c r="AC583" s="67"/>
      <c r="AD583" s="195">
        <f t="shared" si="734"/>
        <v>0</v>
      </c>
      <c r="AE583" s="188"/>
      <c r="AF583" s="178"/>
      <c r="AG583" s="67"/>
      <c r="AH583" s="195">
        <f t="shared" si="735"/>
        <v>0</v>
      </c>
      <c r="AI583" s="188"/>
      <c r="AJ583" s="178"/>
      <c r="AK583" s="67"/>
      <c r="AL583" s="195">
        <f t="shared" si="736"/>
        <v>0</v>
      </c>
      <c r="AM583" s="188"/>
      <c r="AN583" s="178"/>
      <c r="AO583" s="67"/>
      <c r="AP583" s="195">
        <f t="shared" si="737"/>
        <v>0</v>
      </c>
      <c r="AQ583" s="188"/>
      <c r="AR583" s="178"/>
      <c r="AS583" s="67"/>
      <c r="AT583" s="195">
        <f t="shared" si="738"/>
        <v>0</v>
      </c>
      <c r="AU583" s="188"/>
      <c r="AV583" s="178"/>
      <c r="AW583" s="67"/>
      <c r="AX583" s="213">
        <f t="shared" si="739"/>
        <v>0</v>
      </c>
      <c r="AY583" s="304">
        <f t="shared" si="740"/>
        <v>12</v>
      </c>
      <c r="AZ583" s="305">
        <f t="shared" si="740"/>
        <v>2</v>
      </c>
      <c r="BA583" s="305">
        <f t="shared" si="740"/>
        <v>14</v>
      </c>
      <c r="BB583" s="317">
        <f t="shared" si="727"/>
        <v>7</v>
      </c>
      <c r="BC583" s="146"/>
      <c r="BD583" s="144"/>
      <c r="BE583" s="122"/>
      <c r="BF583" s="122"/>
    </row>
    <row r="584" spans="2:58" s="122" customFormat="1">
      <c r="B584" s="269" t="s">
        <v>92</v>
      </c>
      <c r="C584" s="184">
        <f>SUM(C585,C589,C593,C597,C601)</f>
        <v>21</v>
      </c>
      <c r="D584" s="173">
        <f>SUM(D585,D589,D593,D597,D601)</f>
        <v>1</v>
      </c>
      <c r="E584" s="123">
        <f>SUM(E585,E589,E593,E597,E601)</f>
        <v>6.5</v>
      </c>
      <c r="F584" s="185">
        <f t="shared" si="728"/>
        <v>6.5</v>
      </c>
      <c r="G584" s="184">
        <f>SUM(G585,G589,G593,G597,G601)</f>
        <v>21</v>
      </c>
      <c r="H584" s="173">
        <f>SUM(H585,H589,H593,H597,H601)</f>
        <v>0</v>
      </c>
      <c r="I584" s="123">
        <f>SUM(I585,I589,I593,I597,I601)</f>
        <v>0</v>
      </c>
      <c r="J584" s="185">
        <f t="shared" si="729"/>
        <v>0</v>
      </c>
      <c r="K584" s="184">
        <f>SUM(K585,K589,K593,K597,K601)</f>
        <v>21</v>
      </c>
      <c r="L584" s="173">
        <f>SUM(L585,L589,L593,L597,L601)</f>
        <v>0</v>
      </c>
      <c r="M584" s="123">
        <f>SUM(M585,M589,M593,M597,M601)</f>
        <v>0</v>
      </c>
      <c r="N584" s="185">
        <f t="shared" si="730"/>
        <v>0</v>
      </c>
      <c r="O584" s="184">
        <f>SUM(O585,O589,O593,O597,O601)</f>
        <v>0</v>
      </c>
      <c r="P584" s="173">
        <f>SUM(P585,P589,P593,P597,P601)</f>
        <v>0</v>
      </c>
      <c r="Q584" s="123">
        <f>SUM(Q585,Q589,Q593,Q597,Q601)</f>
        <v>0</v>
      </c>
      <c r="R584" s="185">
        <f t="shared" si="731"/>
        <v>0</v>
      </c>
      <c r="S584" s="184">
        <f>SUM(S585,S589,S593,S597,S601)</f>
        <v>0</v>
      </c>
      <c r="T584" s="173">
        <f>SUM(T585,T589,T593,T597,T601)</f>
        <v>0</v>
      </c>
      <c r="U584" s="123">
        <f>SUM(U585,U589,U593,U597,U601)</f>
        <v>0</v>
      </c>
      <c r="V584" s="185">
        <f t="shared" si="732"/>
        <v>0</v>
      </c>
      <c r="W584" s="184">
        <f>SUM(W585,W589,W593,W597,W601)</f>
        <v>0</v>
      </c>
      <c r="X584" s="173">
        <f>SUM(X585,X589,X593,X597,X601)</f>
        <v>0</v>
      </c>
      <c r="Y584" s="123">
        <f>SUM(Y585,Y589,Y593,Y597,Y601)</f>
        <v>0</v>
      </c>
      <c r="Z584" s="185">
        <f t="shared" si="733"/>
        <v>0</v>
      </c>
      <c r="AA584" s="184">
        <f>SUM(AA585,AA589,AA593,AA597,AA601)</f>
        <v>0</v>
      </c>
      <c r="AB584" s="173">
        <f>SUM(AB585,AB589,AB593,AB597,AB601)</f>
        <v>0</v>
      </c>
      <c r="AC584" s="123">
        <f>SUM(AC585,AC589,AC593,AC597,AC601)</f>
        <v>0</v>
      </c>
      <c r="AD584" s="185">
        <f t="shared" si="734"/>
        <v>0</v>
      </c>
      <c r="AE584" s="184">
        <f>SUM(AE585,AE589,AE593,AE597,AE601)</f>
        <v>0</v>
      </c>
      <c r="AF584" s="173">
        <f>SUM(AF585,AF589,AF593,AF597,AF601)</f>
        <v>0</v>
      </c>
      <c r="AG584" s="123">
        <f>SUM(AG585,AG589,AG593,AG597,AG601)</f>
        <v>0</v>
      </c>
      <c r="AH584" s="185">
        <f t="shared" si="735"/>
        <v>0</v>
      </c>
      <c r="AI584" s="184">
        <f>SUM(AI585,AI589,AI593,AI597,AI601)</f>
        <v>0</v>
      </c>
      <c r="AJ584" s="173">
        <f>SUM(AJ585,AJ589,AJ593,AJ597,AJ601)</f>
        <v>0</v>
      </c>
      <c r="AK584" s="123">
        <f>SUM(AK585,AK589,AK593,AK597,AK601)</f>
        <v>0</v>
      </c>
      <c r="AL584" s="185">
        <f t="shared" si="736"/>
        <v>0</v>
      </c>
      <c r="AM584" s="184">
        <f>SUM(AM585,AM589,AM593,AM597,AM601)</f>
        <v>0</v>
      </c>
      <c r="AN584" s="173">
        <f>SUM(AN585,AN589,AN593,AN597,AN601)</f>
        <v>0</v>
      </c>
      <c r="AO584" s="123">
        <f>SUM(AO585,AO589,AO593,AO597,AO601)</f>
        <v>0</v>
      </c>
      <c r="AP584" s="185">
        <f t="shared" si="737"/>
        <v>0</v>
      </c>
      <c r="AQ584" s="184">
        <f>SUM(AQ585,AQ589,AQ593,AQ597,AQ601)</f>
        <v>0</v>
      </c>
      <c r="AR584" s="173">
        <f>SUM(AR585,AR589,AR593,AR597,AR601)</f>
        <v>0</v>
      </c>
      <c r="AS584" s="123">
        <f>SUM(AS585,AS589,AS593,AS597,AS601)</f>
        <v>0</v>
      </c>
      <c r="AT584" s="185">
        <f t="shared" si="738"/>
        <v>0</v>
      </c>
      <c r="AU584" s="184">
        <f>SUM(AU585,AU589,AU593,AU597,AU601)</f>
        <v>0</v>
      </c>
      <c r="AV584" s="173">
        <f>SUM(AV585,AV589,AV593,AV597,AV601)</f>
        <v>0</v>
      </c>
      <c r="AW584" s="123">
        <f>SUM(AW585,AW589,AW593,AW597,AW601)</f>
        <v>0</v>
      </c>
      <c r="AX584" s="208">
        <f t="shared" si="739"/>
        <v>0</v>
      </c>
      <c r="AY584" s="300">
        <f t="shared" si="740"/>
        <v>63</v>
      </c>
      <c r="AZ584" s="301">
        <f t="shared" si="740"/>
        <v>1</v>
      </c>
      <c r="BA584" s="301">
        <f t="shared" si="740"/>
        <v>6.5</v>
      </c>
      <c r="BB584" s="313">
        <f t="shared" si="727"/>
        <v>6.5</v>
      </c>
      <c r="BC584" s="146"/>
      <c r="BD584" s="144"/>
      <c r="BE584" s="76"/>
      <c r="BF584" s="76"/>
    </row>
    <row r="585" spans="2:58" s="76" customFormat="1" ht="14.1" customHeight="1" outlineLevel="1">
      <c r="B585" s="270" t="s">
        <v>265</v>
      </c>
      <c r="C585" s="192">
        <f>SUM(C586:C588)</f>
        <v>4</v>
      </c>
      <c r="D585" s="177">
        <f>SUM(D586:D588)</f>
        <v>0</v>
      </c>
      <c r="E585" s="69">
        <f>SUM(E586:E588)</f>
        <v>0</v>
      </c>
      <c r="F585" s="193">
        <f t="shared" si="728"/>
        <v>0</v>
      </c>
      <c r="G585" s="192">
        <f>SUM(G586:G588)</f>
        <v>4</v>
      </c>
      <c r="H585" s="177">
        <f>SUM(H586:H588)</f>
        <v>0</v>
      </c>
      <c r="I585" s="69">
        <f>SUM(I586:I588)</f>
        <v>0</v>
      </c>
      <c r="J585" s="193">
        <f t="shared" si="729"/>
        <v>0</v>
      </c>
      <c r="K585" s="192">
        <f>SUM(K586:K588)</f>
        <v>4</v>
      </c>
      <c r="L585" s="177">
        <f>SUM(L586:L588)</f>
        <v>0</v>
      </c>
      <c r="M585" s="69">
        <f>SUM(M586:M588)</f>
        <v>0</v>
      </c>
      <c r="N585" s="193">
        <f t="shared" si="730"/>
        <v>0</v>
      </c>
      <c r="O585" s="192">
        <f>SUM(O586:O588)</f>
        <v>0</v>
      </c>
      <c r="P585" s="177">
        <f>SUM(P586:P588)</f>
        <v>0</v>
      </c>
      <c r="Q585" s="69">
        <f>SUM(Q586:Q588)</f>
        <v>0</v>
      </c>
      <c r="R585" s="193">
        <f t="shared" si="731"/>
        <v>0</v>
      </c>
      <c r="S585" s="192">
        <f>SUM(S586:S588)</f>
        <v>0</v>
      </c>
      <c r="T585" s="177">
        <f>SUM(T586:T588)</f>
        <v>0</v>
      </c>
      <c r="U585" s="69">
        <f>SUM(U586:U588)</f>
        <v>0</v>
      </c>
      <c r="V585" s="193">
        <f t="shared" si="732"/>
        <v>0</v>
      </c>
      <c r="W585" s="192">
        <f>SUM(W586:W588)</f>
        <v>0</v>
      </c>
      <c r="X585" s="177">
        <f>SUM(X586:X588)</f>
        <v>0</v>
      </c>
      <c r="Y585" s="69">
        <f>SUM(Y586:Y588)</f>
        <v>0</v>
      </c>
      <c r="Z585" s="193">
        <f t="shared" si="733"/>
        <v>0</v>
      </c>
      <c r="AA585" s="192">
        <f>SUM(AA586:AA588)</f>
        <v>0</v>
      </c>
      <c r="AB585" s="177">
        <f>SUM(AB586:AB588)</f>
        <v>0</v>
      </c>
      <c r="AC585" s="69">
        <f>SUM(AC586:AC588)</f>
        <v>0</v>
      </c>
      <c r="AD585" s="193">
        <f t="shared" si="734"/>
        <v>0</v>
      </c>
      <c r="AE585" s="192">
        <f>SUM(AE586:AE588)</f>
        <v>0</v>
      </c>
      <c r="AF585" s="177">
        <f>SUM(AF586:AF588)</f>
        <v>0</v>
      </c>
      <c r="AG585" s="69">
        <f>SUM(AG586:AG588)</f>
        <v>0</v>
      </c>
      <c r="AH585" s="193">
        <f t="shared" si="735"/>
        <v>0</v>
      </c>
      <c r="AI585" s="192">
        <f>SUM(AI586:AI588)</f>
        <v>0</v>
      </c>
      <c r="AJ585" s="177">
        <f>SUM(AJ586:AJ588)</f>
        <v>0</v>
      </c>
      <c r="AK585" s="69">
        <f>SUM(AK586:AK588)</f>
        <v>0</v>
      </c>
      <c r="AL585" s="193">
        <f t="shared" si="736"/>
        <v>0</v>
      </c>
      <c r="AM585" s="192">
        <f>SUM(AM586:AM588)</f>
        <v>0</v>
      </c>
      <c r="AN585" s="177">
        <f>SUM(AN586:AN588)</f>
        <v>0</v>
      </c>
      <c r="AO585" s="69">
        <f>SUM(AO586:AO588)</f>
        <v>0</v>
      </c>
      <c r="AP585" s="193">
        <f t="shared" si="737"/>
        <v>0</v>
      </c>
      <c r="AQ585" s="192">
        <f>SUM(AQ586:AQ588)</f>
        <v>0</v>
      </c>
      <c r="AR585" s="177">
        <f>SUM(AR586:AR588)</f>
        <v>0</v>
      </c>
      <c r="AS585" s="69">
        <f>SUM(AS586:AS588)</f>
        <v>0</v>
      </c>
      <c r="AT585" s="193">
        <f t="shared" si="738"/>
        <v>0</v>
      </c>
      <c r="AU585" s="192">
        <f>SUM(AU586:AU588)</f>
        <v>0</v>
      </c>
      <c r="AV585" s="177">
        <f>SUM(AV586:AV588)</f>
        <v>0</v>
      </c>
      <c r="AW585" s="69">
        <f>SUM(AW586:AW588)</f>
        <v>0</v>
      </c>
      <c r="AX585" s="212">
        <f t="shared" si="739"/>
        <v>0</v>
      </c>
      <c r="AY585" s="302">
        <f t="shared" si="740"/>
        <v>12</v>
      </c>
      <c r="AZ585" s="303">
        <f t="shared" si="740"/>
        <v>0</v>
      </c>
      <c r="BA585" s="303">
        <f t="shared" si="740"/>
        <v>0</v>
      </c>
      <c r="BB585" s="314">
        <f t="shared" si="727"/>
        <v>0</v>
      </c>
      <c r="BC585" s="146"/>
      <c r="BD585" s="144"/>
      <c r="BE585" s="56"/>
      <c r="BF585" s="56"/>
    </row>
    <row r="586" spans="2:58" ht="14.1" customHeight="1" outlineLevel="1">
      <c r="B586" s="271" t="s">
        <v>91</v>
      </c>
      <c r="C586" s="188">
        <v>1</v>
      </c>
      <c r="D586" s="178">
        <v>0</v>
      </c>
      <c r="E586" s="91">
        <v>0</v>
      </c>
      <c r="F586" s="195">
        <f t="shared" si="728"/>
        <v>0</v>
      </c>
      <c r="G586" s="188">
        <v>1</v>
      </c>
      <c r="H586" s="178">
        <v>0</v>
      </c>
      <c r="I586" s="91">
        <v>0</v>
      </c>
      <c r="J586" s="195">
        <f t="shared" si="729"/>
        <v>0</v>
      </c>
      <c r="K586" s="188">
        <v>1</v>
      </c>
      <c r="L586" s="178">
        <v>0</v>
      </c>
      <c r="M586" s="91">
        <v>0</v>
      </c>
      <c r="N586" s="195">
        <f t="shared" si="730"/>
        <v>0</v>
      </c>
      <c r="O586" s="188"/>
      <c r="P586" s="178"/>
      <c r="Q586" s="91"/>
      <c r="R586" s="195">
        <f t="shared" si="731"/>
        <v>0</v>
      </c>
      <c r="S586" s="188"/>
      <c r="T586" s="178"/>
      <c r="U586" s="91"/>
      <c r="V586" s="195">
        <f t="shared" si="732"/>
        <v>0</v>
      </c>
      <c r="W586" s="188"/>
      <c r="X586" s="178"/>
      <c r="Y586" s="91"/>
      <c r="Z586" s="195">
        <f t="shared" si="733"/>
        <v>0</v>
      </c>
      <c r="AA586" s="188"/>
      <c r="AB586" s="178"/>
      <c r="AC586" s="91"/>
      <c r="AD586" s="195">
        <f t="shared" si="734"/>
        <v>0</v>
      </c>
      <c r="AE586" s="188"/>
      <c r="AF586" s="178"/>
      <c r="AG586" s="91"/>
      <c r="AH586" s="195">
        <f t="shared" si="735"/>
        <v>0</v>
      </c>
      <c r="AI586" s="188"/>
      <c r="AJ586" s="178"/>
      <c r="AK586" s="91"/>
      <c r="AL586" s="195">
        <f t="shared" si="736"/>
        <v>0</v>
      </c>
      <c r="AM586" s="188"/>
      <c r="AN586" s="178"/>
      <c r="AO586" s="91"/>
      <c r="AP586" s="195">
        <f t="shared" si="737"/>
        <v>0</v>
      </c>
      <c r="AQ586" s="188"/>
      <c r="AR586" s="178"/>
      <c r="AS586" s="91"/>
      <c r="AT586" s="195">
        <f t="shared" si="738"/>
        <v>0</v>
      </c>
      <c r="AU586" s="188"/>
      <c r="AV586" s="178"/>
      <c r="AW586" s="91"/>
      <c r="AX586" s="213">
        <f t="shared" si="739"/>
        <v>0</v>
      </c>
      <c r="AY586" s="304">
        <f t="shared" si="740"/>
        <v>3</v>
      </c>
      <c r="AZ586" s="305">
        <f t="shared" si="740"/>
        <v>0</v>
      </c>
      <c r="BA586" s="305">
        <f t="shared" si="740"/>
        <v>0</v>
      </c>
      <c r="BB586" s="317">
        <f t="shared" si="727"/>
        <v>0</v>
      </c>
      <c r="BC586" s="146"/>
      <c r="BD586" s="144"/>
    </row>
    <row r="587" spans="2:58" ht="14.1" customHeight="1" outlineLevel="1">
      <c r="B587" s="271" t="s">
        <v>90</v>
      </c>
      <c r="C587" s="188">
        <v>1</v>
      </c>
      <c r="D587" s="178">
        <v>0</v>
      </c>
      <c r="E587" s="67">
        <v>0</v>
      </c>
      <c r="F587" s="195">
        <f t="shared" si="728"/>
        <v>0</v>
      </c>
      <c r="G587" s="188">
        <v>1</v>
      </c>
      <c r="H587" s="178">
        <v>0</v>
      </c>
      <c r="I587" s="67">
        <v>0</v>
      </c>
      <c r="J587" s="195">
        <f t="shared" si="729"/>
        <v>0</v>
      </c>
      <c r="K587" s="188">
        <v>1</v>
      </c>
      <c r="L587" s="178">
        <v>0</v>
      </c>
      <c r="M587" s="67">
        <v>0</v>
      </c>
      <c r="N587" s="195">
        <f t="shared" si="730"/>
        <v>0</v>
      </c>
      <c r="O587" s="188"/>
      <c r="P587" s="178"/>
      <c r="Q587" s="67"/>
      <c r="R587" s="195">
        <f t="shared" si="731"/>
        <v>0</v>
      </c>
      <c r="S587" s="188"/>
      <c r="T587" s="178"/>
      <c r="U587" s="67"/>
      <c r="V587" s="195">
        <f t="shared" si="732"/>
        <v>0</v>
      </c>
      <c r="W587" s="188"/>
      <c r="X587" s="178"/>
      <c r="Y587" s="67"/>
      <c r="Z587" s="195">
        <f t="shared" si="733"/>
        <v>0</v>
      </c>
      <c r="AA587" s="188"/>
      <c r="AB587" s="178"/>
      <c r="AC587" s="67"/>
      <c r="AD587" s="195">
        <f t="shared" si="734"/>
        <v>0</v>
      </c>
      <c r="AE587" s="188"/>
      <c r="AF587" s="178"/>
      <c r="AG587" s="67"/>
      <c r="AH587" s="195">
        <f t="shared" si="735"/>
        <v>0</v>
      </c>
      <c r="AI587" s="188"/>
      <c r="AJ587" s="178"/>
      <c r="AK587" s="67"/>
      <c r="AL587" s="195">
        <f t="shared" si="736"/>
        <v>0</v>
      </c>
      <c r="AM587" s="188"/>
      <c r="AN587" s="178"/>
      <c r="AO587" s="67"/>
      <c r="AP587" s="195">
        <f t="shared" si="737"/>
        <v>0</v>
      </c>
      <c r="AQ587" s="188"/>
      <c r="AR587" s="178"/>
      <c r="AS587" s="67"/>
      <c r="AT587" s="195">
        <f t="shared" si="738"/>
        <v>0</v>
      </c>
      <c r="AU587" s="188"/>
      <c r="AV587" s="178"/>
      <c r="AW587" s="67"/>
      <c r="AX587" s="213">
        <f t="shared" si="739"/>
        <v>0</v>
      </c>
      <c r="AY587" s="304">
        <f t="shared" si="740"/>
        <v>3</v>
      </c>
      <c r="AZ587" s="305">
        <f t="shared" si="740"/>
        <v>0</v>
      </c>
      <c r="BA587" s="305">
        <f t="shared" si="740"/>
        <v>0</v>
      </c>
      <c r="BB587" s="317">
        <f t="shared" si="727"/>
        <v>0</v>
      </c>
      <c r="BC587" s="146"/>
      <c r="BD587" s="144"/>
    </row>
    <row r="588" spans="2:58" ht="14.1" customHeight="1" outlineLevel="1">
      <c r="B588" s="271" t="s">
        <v>89</v>
      </c>
      <c r="C588" s="188">
        <v>2</v>
      </c>
      <c r="D588" s="178">
        <v>0</v>
      </c>
      <c r="E588" s="67">
        <v>0</v>
      </c>
      <c r="F588" s="195">
        <f t="shared" si="728"/>
        <v>0</v>
      </c>
      <c r="G588" s="188">
        <v>2</v>
      </c>
      <c r="H588" s="178">
        <v>0</v>
      </c>
      <c r="I588" s="67">
        <v>0</v>
      </c>
      <c r="J588" s="195">
        <f t="shared" si="729"/>
        <v>0</v>
      </c>
      <c r="K588" s="188">
        <v>2</v>
      </c>
      <c r="L588" s="178">
        <v>0</v>
      </c>
      <c r="M588" s="67">
        <v>0</v>
      </c>
      <c r="N588" s="195">
        <f t="shared" si="730"/>
        <v>0</v>
      </c>
      <c r="O588" s="188"/>
      <c r="P588" s="178"/>
      <c r="Q588" s="67"/>
      <c r="R588" s="195">
        <f t="shared" si="731"/>
        <v>0</v>
      </c>
      <c r="S588" s="188"/>
      <c r="T588" s="178"/>
      <c r="U588" s="67"/>
      <c r="V588" s="195">
        <f t="shared" si="732"/>
        <v>0</v>
      </c>
      <c r="W588" s="188"/>
      <c r="X588" s="178"/>
      <c r="Y588" s="67"/>
      <c r="Z588" s="195">
        <f t="shared" si="733"/>
        <v>0</v>
      </c>
      <c r="AA588" s="188"/>
      <c r="AB588" s="178"/>
      <c r="AC588" s="67"/>
      <c r="AD588" s="195">
        <f t="shared" si="734"/>
        <v>0</v>
      </c>
      <c r="AE588" s="188"/>
      <c r="AF588" s="178"/>
      <c r="AG588" s="67"/>
      <c r="AH588" s="195">
        <f t="shared" si="735"/>
        <v>0</v>
      </c>
      <c r="AI588" s="188"/>
      <c r="AJ588" s="178"/>
      <c r="AK588" s="67"/>
      <c r="AL588" s="195">
        <f t="shared" si="736"/>
        <v>0</v>
      </c>
      <c r="AM588" s="188"/>
      <c r="AN588" s="178"/>
      <c r="AO588" s="67"/>
      <c r="AP588" s="195">
        <f t="shared" si="737"/>
        <v>0</v>
      </c>
      <c r="AQ588" s="188"/>
      <c r="AR588" s="178"/>
      <c r="AS588" s="67"/>
      <c r="AT588" s="195">
        <f t="shared" si="738"/>
        <v>0</v>
      </c>
      <c r="AU588" s="188"/>
      <c r="AV588" s="178"/>
      <c r="AW588" s="67"/>
      <c r="AX588" s="213">
        <f t="shared" si="739"/>
        <v>0</v>
      </c>
      <c r="AY588" s="304">
        <f t="shared" si="740"/>
        <v>6</v>
      </c>
      <c r="AZ588" s="305">
        <f t="shared" si="740"/>
        <v>0</v>
      </c>
      <c r="BA588" s="305">
        <f t="shared" si="740"/>
        <v>0</v>
      </c>
      <c r="BB588" s="317">
        <f t="shared" si="727"/>
        <v>0</v>
      </c>
      <c r="BC588" s="146"/>
      <c r="BD588" s="144"/>
      <c r="BE588" s="76"/>
      <c r="BF588" s="76"/>
    </row>
    <row r="589" spans="2:58" s="76" customFormat="1" ht="14.1" customHeight="1" outlineLevel="1">
      <c r="B589" s="270" t="s">
        <v>88</v>
      </c>
      <c r="C589" s="192">
        <f>SUM(C590:C592)</f>
        <v>5</v>
      </c>
      <c r="D589" s="177">
        <f>SUM(D590:D592)</f>
        <v>1</v>
      </c>
      <c r="E589" s="69">
        <f>SUM(E590:E592)</f>
        <v>6.5</v>
      </c>
      <c r="F589" s="193">
        <f t="shared" si="728"/>
        <v>6.5</v>
      </c>
      <c r="G589" s="192">
        <f>SUM(G590:G592)</f>
        <v>5</v>
      </c>
      <c r="H589" s="177">
        <f>SUM(H590:H592)</f>
        <v>0</v>
      </c>
      <c r="I589" s="69">
        <f>SUM(I590:I592)</f>
        <v>0</v>
      </c>
      <c r="J589" s="193">
        <f t="shared" si="729"/>
        <v>0</v>
      </c>
      <c r="K589" s="192">
        <f>SUM(K590:K592)</f>
        <v>5</v>
      </c>
      <c r="L589" s="177">
        <f>SUM(L590:L592)</f>
        <v>0</v>
      </c>
      <c r="M589" s="69">
        <f>SUM(M590:M592)</f>
        <v>0</v>
      </c>
      <c r="N589" s="193">
        <f t="shared" si="730"/>
        <v>0</v>
      </c>
      <c r="O589" s="192">
        <f>SUM(O590:O592)</f>
        <v>0</v>
      </c>
      <c r="P589" s="177">
        <f>SUM(P590:P592)</f>
        <v>0</v>
      </c>
      <c r="Q589" s="69">
        <f>SUM(Q590:Q592)</f>
        <v>0</v>
      </c>
      <c r="R589" s="193">
        <f t="shared" si="731"/>
        <v>0</v>
      </c>
      <c r="S589" s="192">
        <f>SUM(S590:S592)</f>
        <v>0</v>
      </c>
      <c r="T589" s="177">
        <f>SUM(T590:T592)</f>
        <v>0</v>
      </c>
      <c r="U589" s="69">
        <f>SUM(U590:U592)</f>
        <v>0</v>
      </c>
      <c r="V589" s="193">
        <f t="shared" si="732"/>
        <v>0</v>
      </c>
      <c r="W589" s="192">
        <f>SUM(W590:W592)</f>
        <v>0</v>
      </c>
      <c r="X589" s="177">
        <f>SUM(X590:X592)</f>
        <v>0</v>
      </c>
      <c r="Y589" s="69">
        <f>SUM(Y590:Y592)</f>
        <v>0</v>
      </c>
      <c r="Z589" s="193">
        <f t="shared" si="733"/>
        <v>0</v>
      </c>
      <c r="AA589" s="192">
        <f>SUM(AA590:AA592)</f>
        <v>0</v>
      </c>
      <c r="AB589" s="177">
        <f>SUM(AB590:AB592)</f>
        <v>0</v>
      </c>
      <c r="AC589" s="69">
        <f>SUM(AC590:AC592)</f>
        <v>0</v>
      </c>
      <c r="AD589" s="193">
        <f t="shared" si="734"/>
        <v>0</v>
      </c>
      <c r="AE589" s="192">
        <f>SUM(AE590:AE592)</f>
        <v>0</v>
      </c>
      <c r="AF589" s="177">
        <f>SUM(AF590:AF592)</f>
        <v>0</v>
      </c>
      <c r="AG589" s="69">
        <f>SUM(AG590:AG592)</f>
        <v>0</v>
      </c>
      <c r="AH589" s="193">
        <f t="shared" si="735"/>
        <v>0</v>
      </c>
      <c r="AI589" s="192">
        <f>SUM(AI590:AI592)</f>
        <v>0</v>
      </c>
      <c r="AJ589" s="177">
        <f>SUM(AJ590:AJ592)</f>
        <v>0</v>
      </c>
      <c r="AK589" s="69">
        <f>SUM(AK590:AK592)</f>
        <v>0</v>
      </c>
      <c r="AL589" s="193">
        <f t="shared" si="736"/>
        <v>0</v>
      </c>
      <c r="AM589" s="192">
        <f>SUM(AM590:AM592)</f>
        <v>0</v>
      </c>
      <c r="AN589" s="177">
        <f>SUM(AN590:AN592)</f>
        <v>0</v>
      </c>
      <c r="AO589" s="69">
        <f>SUM(AO590:AO592)</f>
        <v>0</v>
      </c>
      <c r="AP589" s="193">
        <f t="shared" si="737"/>
        <v>0</v>
      </c>
      <c r="AQ589" s="192">
        <f>SUM(AQ590:AQ592)</f>
        <v>0</v>
      </c>
      <c r="AR589" s="177">
        <f>SUM(AR590:AR592)</f>
        <v>0</v>
      </c>
      <c r="AS589" s="69">
        <f>SUM(AS590:AS592)</f>
        <v>0</v>
      </c>
      <c r="AT589" s="193">
        <f t="shared" si="738"/>
        <v>0</v>
      </c>
      <c r="AU589" s="192">
        <f>SUM(AU590:AU592)</f>
        <v>0</v>
      </c>
      <c r="AV589" s="177">
        <f>SUM(AV590:AV592)</f>
        <v>0</v>
      </c>
      <c r="AW589" s="69">
        <f>SUM(AW590:AW592)</f>
        <v>0</v>
      </c>
      <c r="AX589" s="212">
        <f t="shared" si="739"/>
        <v>0</v>
      </c>
      <c r="AY589" s="302">
        <f t="shared" si="740"/>
        <v>15</v>
      </c>
      <c r="AZ589" s="303">
        <f t="shared" si="740"/>
        <v>1</v>
      </c>
      <c r="BA589" s="303">
        <f t="shared" si="740"/>
        <v>6.5</v>
      </c>
      <c r="BB589" s="314">
        <f t="shared" si="727"/>
        <v>6.5</v>
      </c>
      <c r="BC589" s="146"/>
      <c r="BD589" s="144"/>
      <c r="BE589" s="56"/>
      <c r="BF589" s="56"/>
    </row>
    <row r="590" spans="2:58" ht="14.1" customHeight="1" outlineLevel="1">
      <c r="B590" s="271" t="s">
        <v>87</v>
      </c>
      <c r="C590" s="188">
        <v>4</v>
      </c>
      <c r="D590" s="178">
        <v>1</v>
      </c>
      <c r="E590" s="67">
        <v>6.5</v>
      </c>
      <c r="F590" s="195">
        <f>IFERROR(E590/D590,0)</f>
        <v>6.5</v>
      </c>
      <c r="G590" s="188">
        <v>4</v>
      </c>
      <c r="H590" s="178">
        <v>0</v>
      </c>
      <c r="I590" s="67">
        <v>0</v>
      </c>
      <c r="J590" s="195">
        <f>IFERROR(I590/H590,0)</f>
        <v>0</v>
      </c>
      <c r="K590" s="188">
        <v>4</v>
      </c>
      <c r="L590" s="178">
        <v>0</v>
      </c>
      <c r="M590" s="67">
        <v>0</v>
      </c>
      <c r="N590" s="195">
        <f>IFERROR(M590/L590,0)</f>
        <v>0</v>
      </c>
      <c r="O590" s="188"/>
      <c r="P590" s="178"/>
      <c r="Q590" s="67"/>
      <c r="R590" s="195">
        <f>IFERROR(Q590/P590,0)</f>
        <v>0</v>
      </c>
      <c r="S590" s="188"/>
      <c r="T590" s="178"/>
      <c r="U590" s="67"/>
      <c r="V590" s="195">
        <f>IFERROR(U590/T590,0)</f>
        <v>0</v>
      </c>
      <c r="W590" s="188"/>
      <c r="X590" s="178"/>
      <c r="Y590" s="67"/>
      <c r="Z590" s="195">
        <f>IFERROR(Y590/X590,0)</f>
        <v>0</v>
      </c>
      <c r="AA590" s="188"/>
      <c r="AB590" s="178"/>
      <c r="AC590" s="67"/>
      <c r="AD590" s="195">
        <f>IFERROR(AC590/AB590,0)</f>
        <v>0</v>
      </c>
      <c r="AE590" s="188"/>
      <c r="AF590" s="178"/>
      <c r="AG590" s="67"/>
      <c r="AH590" s="195">
        <f>IFERROR(AG590/AF590,0)</f>
        <v>0</v>
      </c>
      <c r="AI590" s="188"/>
      <c r="AJ590" s="178"/>
      <c r="AK590" s="67"/>
      <c r="AL590" s="195">
        <f>IFERROR(AK590/AJ590,0)</f>
        <v>0</v>
      </c>
      <c r="AM590" s="188"/>
      <c r="AN590" s="178"/>
      <c r="AO590" s="67"/>
      <c r="AP590" s="195">
        <f>IFERROR(AO590/AN590,0)</f>
        <v>0</v>
      </c>
      <c r="AQ590" s="188"/>
      <c r="AR590" s="178"/>
      <c r="AS590" s="67"/>
      <c r="AT590" s="195">
        <f>IFERROR(AS590/AR590,0)</f>
        <v>0</v>
      </c>
      <c r="AU590" s="188"/>
      <c r="AV590" s="178"/>
      <c r="AW590" s="67"/>
      <c r="AX590" s="213">
        <f>IFERROR(AW590/AV590,0)</f>
        <v>0</v>
      </c>
      <c r="AY590" s="304">
        <f t="shared" si="740"/>
        <v>12</v>
      </c>
      <c r="AZ590" s="305">
        <f t="shared" si="740"/>
        <v>1</v>
      </c>
      <c r="BA590" s="305">
        <f t="shared" si="740"/>
        <v>6.5</v>
      </c>
      <c r="BB590" s="317">
        <f t="shared" si="727"/>
        <v>6.5</v>
      </c>
      <c r="BC590" s="146"/>
      <c r="BD590" s="144"/>
    </row>
    <row r="591" spans="2:58" ht="14.1" customHeight="1" outlineLevel="1">
      <c r="B591" s="271" t="s">
        <v>86</v>
      </c>
      <c r="C591" s="188">
        <v>1</v>
      </c>
      <c r="D591" s="178">
        <v>0</v>
      </c>
      <c r="E591" s="67">
        <v>0</v>
      </c>
      <c r="F591" s="195">
        <f t="shared" si="728"/>
        <v>0</v>
      </c>
      <c r="G591" s="188">
        <v>1</v>
      </c>
      <c r="H591" s="178">
        <v>0</v>
      </c>
      <c r="I591" s="67">
        <v>0</v>
      </c>
      <c r="J591" s="195">
        <f t="shared" si="729"/>
        <v>0</v>
      </c>
      <c r="K591" s="188">
        <v>1</v>
      </c>
      <c r="L591" s="178">
        <v>0</v>
      </c>
      <c r="M591" s="67">
        <v>0</v>
      </c>
      <c r="N591" s="195">
        <f t="shared" si="730"/>
        <v>0</v>
      </c>
      <c r="O591" s="188"/>
      <c r="P591" s="178"/>
      <c r="Q591" s="67"/>
      <c r="R591" s="195">
        <f t="shared" si="731"/>
        <v>0</v>
      </c>
      <c r="S591" s="188"/>
      <c r="T591" s="178"/>
      <c r="U591" s="67"/>
      <c r="V591" s="195">
        <f t="shared" si="732"/>
        <v>0</v>
      </c>
      <c r="W591" s="188"/>
      <c r="X591" s="178"/>
      <c r="Y591" s="67"/>
      <c r="Z591" s="195">
        <f t="shared" si="733"/>
        <v>0</v>
      </c>
      <c r="AA591" s="188"/>
      <c r="AB591" s="178"/>
      <c r="AC591" s="67"/>
      <c r="AD591" s="195">
        <f t="shared" si="734"/>
        <v>0</v>
      </c>
      <c r="AE591" s="188"/>
      <c r="AF591" s="178"/>
      <c r="AG591" s="67"/>
      <c r="AH591" s="195">
        <f t="shared" si="735"/>
        <v>0</v>
      </c>
      <c r="AI591" s="188"/>
      <c r="AJ591" s="178"/>
      <c r="AK591" s="67"/>
      <c r="AL591" s="195">
        <f t="shared" si="736"/>
        <v>0</v>
      </c>
      <c r="AM591" s="188"/>
      <c r="AN591" s="178"/>
      <c r="AO591" s="67"/>
      <c r="AP591" s="195">
        <f t="shared" si="737"/>
        <v>0</v>
      </c>
      <c r="AQ591" s="188"/>
      <c r="AR591" s="178"/>
      <c r="AS591" s="67"/>
      <c r="AT591" s="195">
        <f t="shared" si="738"/>
        <v>0</v>
      </c>
      <c r="AU591" s="188"/>
      <c r="AV591" s="178"/>
      <c r="AW591" s="67"/>
      <c r="AX591" s="213">
        <f t="shared" si="739"/>
        <v>0</v>
      </c>
      <c r="AY591" s="304">
        <f t="shared" si="740"/>
        <v>3</v>
      </c>
      <c r="AZ591" s="305">
        <f t="shared" si="740"/>
        <v>0</v>
      </c>
      <c r="BA591" s="305">
        <f t="shared" si="740"/>
        <v>0</v>
      </c>
      <c r="BB591" s="317">
        <f t="shared" si="727"/>
        <v>0</v>
      </c>
      <c r="BC591" s="146"/>
      <c r="BD591" s="144"/>
    </row>
    <row r="592" spans="2:58" ht="14.1" customHeight="1" outlineLevel="1">
      <c r="B592" s="271" t="s">
        <v>85</v>
      </c>
      <c r="C592" s="188">
        <v>0</v>
      </c>
      <c r="D592" s="178">
        <v>0</v>
      </c>
      <c r="E592" s="67">
        <v>0</v>
      </c>
      <c r="F592" s="195">
        <f t="shared" si="728"/>
        <v>0</v>
      </c>
      <c r="G592" s="188">
        <v>0</v>
      </c>
      <c r="H592" s="178">
        <v>0</v>
      </c>
      <c r="I592" s="67">
        <v>0</v>
      </c>
      <c r="J592" s="195">
        <f t="shared" si="729"/>
        <v>0</v>
      </c>
      <c r="K592" s="188">
        <v>0</v>
      </c>
      <c r="L592" s="178">
        <v>0</v>
      </c>
      <c r="M592" s="67">
        <v>0</v>
      </c>
      <c r="N592" s="195">
        <f t="shared" si="730"/>
        <v>0</v>
      </c>
      <c r="O592" s="188"/>
      <c r="P592" s="178"/>
      <c r="Q592" s="67"/>
      <c r="R592" s="195">
        <f t="shared" si="731"/>
        <v>0</v>
      </c>
      <c r="S592" s="188"/>
      <c r="T592" s="178"/>
      <c r="U592" s="67"/>
      <c r="V592" s="195">
        <f t="shared" si="732"/>
        <v>0</v>
      </c>
      <c r="W592" s="188"/>
      <c r="X592" s="178"/>
      <c r="Y592" s="67"/>
      <c r="Z592" s="195">
        <f t="shared" si="733"/>
        <v>0</v>
      </c>
      <c r="AA592" s="188"/>
      <c r="AB592" s="178"/>
      <c r="AC592" s="67"/>
      <c r="AD592" s="195">
        <f t="shared" si="734"/>
        <v>0</v>
      </c>
      <c r="AE592" s="188"/>
      <c r="AF592" s="178"/>
      <c r="AG592" s="67"/>
      <c r="AH592" s="195">
        <f t="shared" si="735"/>
        <v>0</v>
      </c>
      <c r="AI592" s="188"/>
      <c r="AJ592" s="178"/>
      <c r="AK592" s="67"/>
      <c r="AL592" s="195">
        <f t="shared" si="736"/>
        <v>0</v>
      </c>
      <c r="AM592" s="188"/>
      <c r="AN592" s="178"/>
      <c r="AO592" s="67"/>
      <c r="AP592" s="195">
        <f t="shared" si="737"/>
        <v>0</v>
      </c>
      <c r="AQ592" s="188"/>
      <c r="AR592" s="178"/>
      <c r="AS592" s="67"/>
      <c r="AT592" s="195">
        <f t="shared" si="738"/>
        <v>0</v>
      </c>
      <c r="AU592" s="188"/>
      <c r="AV592" s="178"/>
      <c r="AW592" s="67"/>
      <c r="AX592" s="213">
        <f t="shared" si="739"/>
        <v>0</v>
      </c>
      <c r="AY592" s="304">
        <f t="shared" si="740"/>
        <v>0</v>
      </c>
      <c r="AZ592" s="305">
        <f t="shared" si="740"/>
        <v>0</v>
      </c>
      <c r="BA592" s="305">
        <f t="shared" si="740"/>
        <v>0</v>
      </c>
      <c r="BB592" s="317">
        <f t="shared" si="727"/>
        <v>0</v>
      </c>
      <c r="BC592" s="146"/>
      <c r="BD592" s="144"/>
      <c r="BE592" s="76"/>
      <c r="BF592" s="76"/>
    </row>
    <row r="593" spans="2:58" s="76" customFormat="1" ht="14.1" customHeight="1" outlineLevel="1">
      <c r="B593" s="270" t="s">
        <v>84</v>
      </c>
      <c r="C593" s="192">
        <f>SUM(C594:C596)</f>
        <v>4</v>
      </c>
      <c r="D593" s="177">
        <f>SUM(D594:D596)</f>
        <v>0</v>
      </c>
      <c r="E593" s="69">
        <f>SUM(E594:E596)</f>
        <v>0</v>
      </c>
      <c r="F593" s="193">
        <f t="shared" si="728"/>
        <v>0</v>
      </c>
      <c r="G593" s="192">
        <f>SUM(G594:G596)</f>
        <v>4</v>
      </c>
      <c r="H593" s="177">
        <f>SUM(H594:H596)</f>
        <v>0</v>
      </c>
      <c r="I593" s="69">
        <f>SUM(I594:I596)</f>
        <v>0</v>
      </c>
      <c r="J593" s="193">
        <f t="shared" si="729"/>
        <v>0</v>
      </c>
      <c r="K593" s="192">
        <f>SUM(K594:K596)</f>
        <v>4</v>
      </c>
      <c r="L593" s="177">
        <f>SUM(L594:L596)</f>
        <v>0</v>
      </c>
      <c r="M593" s="69">
        <f>SUM(M594:M596)</f>
        <v>0</v>
      </c>
      <c r="N593" s="193">
        <f t="shared" si="730"/>
        <v>0</v>
      </c>
      <c r="O593" s="192">
        <f>SUM(O594:O596)</f>
        <v>0</v>
      </c>
      <c r="P593" s="177">
        <f>SUM(P594:P596)</f>
        <v>0</v>
      </c>
      <c r="Q593" s="69">
        <f>SUM(Q594:Q596)</f>
        <v>0</v>
      </c>
      <c r="R593" s="193">
        <f t="shared" si="731"/>
        <v>0</v>
      </c>
      <c r="S593" s="192">
        <f>SUM(S594:S596)</f>
        <v>0</v>
      </c>
      <c r="T593" s="177">
        <f>SUM(T594:T596)</f>
        <v>0</v>
      </c>
      <c r="U593" s="69">
        <f>SUM(U594:U596)</f>
        <v>0</v>
      </c>
      <c r="V593" s="193">
        <f t="shared" si="732"/>
        <v>0</v>
      </c>
      <c r="W593" s="192">
        <f>SUM(W594:W596)</f>
        <v>0</v>
      </c>
      <c r="X593" s="177">
        <f>SUM(X594:X596)</f>
        <v>0</v>
      </c>
      <c r="Y593" s="69">
        <f>SUM(Y594:Y596)</f>
        <v>0</v>
      </c>
      <c r="Z593" s="193">
        <f t="shared" si="733"/>
        <v>0</v>
      </c>
      <c r="AA593" s="192">
        <f>SUM(AA594:AA596)</f>
        <v>0</v>
      </c>
      <c r="AB593" s="177">
        <f>SUM(AB594:AB596)</f>
        <v>0</v>
      </c>
      <c r="AC593" s="69">
        <f>SUM(AC594:AC596)</f>
        <v>0</v>
      </c>
      <c r="AD593" s="193">
        <f t="shared" si="734"/>
        <v>0</v>
      </c>
      <c r="AE593" s="192">
        <f>SUM(AE594:AE596)</f>
        <v>0</v>
      </c>
      <c r="AF593" s="177">
        <f>SUM(AF594:AF596)</f>
        <v>0</v>
      </c>
      <c r="AG593" s="69">
        <f>SUM(AG594:AG596)</f>
        <v>0</v>
      </c>
      <c r="AH593" s="193">
        <f t="shared" si="735"/>
        <v>0</v>
      </c>
      <c r="AI593" s="192">
        <f>SUM(AI594:AI596)</f>
        <v>0</v>
      </c>
      <c r="AJ593" s="177">
        <f>SUM(AJ594:AJ596)</f>
        <v>0</v>
      </c>
      <c r="AK593" s="69">
        <f>SUM(AK594:AK596)</f>
        <v>0</v>
      </c>
      <c r="AL593" s="193">
        <f t="shared" si="736"/>
        <v>0</v>
      </c>
      <c r="AM593" s="192">
        <f>SUM(AM594:AM596)</f>
        <v>0</v>
      </c>
      <c r="AN593" s="177">
        <f>SUM(AN594:AN596)</f>
        <v>0</v>
      </c>
      <c r="AO593" s="69">
        <f>SUM(AO594:AO596)</f>
        <v>0</v>
      </c>
      <c r="AP593" s="193">
        <f t="shared" si="737"/>
        <v>0</v>
      </c>
      <c r="AQ593" s="192">
        <f>SUM(AQ594:AQ596)</f>
        <v>0</v>
      </c>
      <c r="AR593" s="177">
        <f>SUM(AR594:AR596)</f>
        <v>0</v>
      </c>
      <c r="AS593" s="69">
        <f>SUM(AS594:AS596)</f>
        <v>0</v>
      </c>
      <c r="AT593" s="193">
        <f t="shared" si="738"/>
        <v>0</v>
      </c>
      <c r="AU593" s="192">
        <f>SUM(AU594:AU596)</f>
        <v>0</v>
      </c>
      <c r="AV593" s="177">
        <f>SUM(AV594:AV596)</f>
        <v>0</v>
      </c>
      <c r="AW593" s="69">
        <f>SUM(AW594:AW596)</f>
        <v>0</v>
      </c>
      <c r="AX593" s="212">
        <f t="shared" si="739"/>
        <v>0</v>
      </c>
      <c r="AY593" s="302">
        <f t="shared" si="740"/>
        <v>12</v>
      </c>
      <c r="AZ593" s="303">
        <f t="shared" si="740"/>
        <v>0</v>
      </c>
      <c r="BA593" s="303">
        <f t="shared" si="740"/>
        <v>0</v>
      </c>
      <c r="BB593" s="314">
        <f t="shared" si="727"/>
        <v>0</v>
      </c>
      <c r="BC593" s="146"/>
      <c r="BD593" s="144"/>
      <c r="BE593" s="59"/>
      <c r="BF593" s="59"/>
    </row>
    <row r="594" spans="2:58" s="59" customFormat="1" ht="14.1" customHeight="1" outlineLevel="1">
      <c r="B594" s="273" t="s">
        <v>83</v>
      </c>
      <c r="C594" s="188">
        <v>1</v>
      </c>
      <c r="D594" s="178">
        <v>0</v>
      </c>
      <c r="E594" s="91">
        <v>0</v>
      </c>
      <c r="F594" s="195">
        <f t="shared" si="728"/>
        <v>0</v>
      </c>
      <c r="G594" s="188">
        <v>1</v>
      </c>
      <c r="H594" s="178">
        <v>0</v>
      </c>
      <c r="I594" s="91">
        <v>0</v>
      </c>
      <c r="J594" s="195">
        <f t="shared" si="729"/>
        <v>0</v>
      </c>
      <c r="K594" s="188">
        <v>1</v>
      </c>
      <c r="L594" s="178">
        <v>0</v>
      </c>
      <c r="M594" s="91">
        <v>0</v>
      </c>
      <c r="N594" s="195">
        <f t="shared" si="730"/>
        <v>0</v>
      </c>
      <c r="O594" s="188"/>
      <c r="P594" s="178"/>
      <c r="Q594" s="91"/>
      <c r="R594" s="195">
        <f t="shared" si="731"/>
        <v>0</v>
      </c>
      <c r="S594" s="188"/>
      <c r="T594" s="178"/>
      <c r="U594" s="91"/>
      <c r="V594" s="195">
        <f t="shared" si="732"/>
        <v>0</v>
      </c>
      <c r="W594" s="188"/>
      <c r="X594" s="178"/>
      <c r="Y594" s="91"/>
      <c r="Z594" s="195">
        <f t="shared" si="733"/>
        <v>0</v>
      </c>
      <c r="AA594" s="188"/>
      <c r="AB594" s="178"/>
      <c r="AC594" s="91"/>
      <c r="AD594" s="195">
        <f t="shared" si="734"/>
        <v>0</v>
      </c>
      <c r="AE594" s="188"/>
      <c r="AF594" s="178"/>
      <c r="AG594" s="91"/>
      <c r="AH594" s="195">
        <f t="shared" si="735"/>
        <v>0</v>
      </c>
      <c r="AI594" s="188"/>
      <c r="AJ594" s="178"/>
      <c r="AK594" s="91"/>
      <c r="AL594" s="195">
        <f t="shared" si="736"/>
        <v>0</v>
      </c>
      <c r="AM594" s="188"/>
      <c r="AN594" s="178"/>
      <c r="AO594" s="91"/>
      <c r="AP594" s="195">
        <f t="shared" si="737"/>
        <v>0</v>
      </c>
      <c r="AQ594" s="188"/>
      <c r="AR594" s="178"/>
      <c r="AS594" s="91"/>
      <c r="AT594" s="195">
        <f t="shared" si="738"/>
        <v>0</v>
      </c>
      <c r="AU594" s="188"/>
      <c r="AV594" s="178"/>
      <c r="AW594" s="91"/>
      <c r="AX594" s="213">
        <f t="shared" si="739"/>
        <v>0</v>
      </c>
      <c r="AY594" s="304">
        <f t="shared" si="740"/>
        <v>3</v>
      </c>
      <c r="AZ594" s="305">
        <f t="shared" si="740"/>
        <v>0</v>
      </c>
      <c r="BA594" s="305">
        <f t="shared" si="740"/>
        <v>0</v>
      </c>
      <c r="BB594" s="317">
        <f t="shared" si="727"/>
        <v>0</v>
      </c>
      <c r="BC594" s="146"/>
      <c r="BD594" s="144"/>
      <c r="BE594" s="56"/>
      <c r="BF594" s="56"/>
    </row>
    <row r="595" spans="2:58" ht="14.1" customHeight="1" outlineLevel="1">
      <c r="B595" s="273" t="s">
        <v>82</v>
      </c>
      <c r="C595" s="188">
        <v>2</v>
      </c>
      <c r="D595" s="178">
        <v>0</v>
      </c>
      <c r="E595" s="67">
        <v>0</v>
      </c>
      <c r="F595" s="195">
        <f t="shared" si="728"/>
        <v>0</v>
      </c>
      <c r="G595" s="188">
        <v>2</v>
      </c>
      <c r="H595" s="178">
        <v>0</v>
      </c>
      <c r="I595" s="67">
        <v>0</v>
      </c>
      <c r="J595" s="195">
        <f t="shared" si="729"/>
        <v>0</v>
      </c>
      <c r="K595" s="188">
        <v>2</v>
      </c>
      <c r="L595" s="178">
        <v>0</v>
      </c>
      <c r="M595" s="67">
        <v>0</v>
      </c>
      <c r="N595" s="195">
        <f t="shared" si="730"/>
        <v>0</v>
      </c>
      <c r="O595" s="188"/>
      <c r="P595" s="178"/>
      <c r="Q595" s="67"/>
      <c r="R595" s="195">
        <f t="shared" si="731"/>
        <v>0</v>
      </c>
      <c r="S595" s="188"/>
      <c r="T595" s="178"/>
      <c r="U595" s="67"/>
      <c r="V595" s="195">
        <f t="shared" si="732"/>
        <v>0</v>
      </c>
      <c r="W595" s="188"/>
      <c r="X595" s="178"/>
      <c r="Y595" s="67"/>
      <c r="Z595" s="195">
        <f t="shared" si="733"/>
        <v>0</v>
      </c>
      <c r="AA595" s="188"/>
      <c r="AB595" s="178"/>
      <c r="AC595" s="67"/>
      <c r="AD595" s="195">
        <f t="shared" si="734"/>
        <v>0</v>
      </c>
      <c r="AE595" s="188"/>
      <c r="AF595" s="178"/>
      <c r="AG595" s="67"/>
      <c r="AH595" s="195">
        <f t="shared" si="735"/>
        <v>0</v>
      </c>
      <c r="AI595" s="188"/>
      <c r="AJ595" s="178"/>
      <c r="AK595" s="67"/>
      <c r="AL595" s="195">
        <f t="shared" si="736"/>
        <v>0</v>
      </c>
      <c r="AM595" s="188"/>
      <c r="AN595" s="178"/>
      <c r="AO595" s="67"/>
      <c r="AP595" s="195">
        <f t="shared" si="737"/>
        <v>0</v>
      </c>
      <c r="AQ595" s="188"/>
      <c r="AR595" s="178"/>
      <c r="AS595" s="67"/>
      <c r="AT595" s="195">
        <f t="shared" si="738"/>
        <v>0</v>
      </c>
      <c r="AU595" s="188"/>
      <c r="AV595" s="178"/>
      <c r="AW595" s="67"/>
      <c r="AX595" s="213">
        <f t="shared" si="739"/>
        <v>0</v>
      </c>
      <c r="AY595" s="304">
        <f t="shared" si="740"/>
        <v>6</v>
      </c>
      <c r="AZ595" s="305">
        <f t="shared" si="740"/>
        <v>0</v>
      </c>
      <c r="BA595" s="305">
        <f t="shared" si="740"/>
        <v>0</v>
      </c>
      <c r="BB595" s="317">
        <f t="shared" si="727"/>
        <v>0</v>
      </c>
      <c r="BC595" s="146"/>
      <c r="BD595" s="144"/>
    </row>
    <row r="596" spans="2:58" ht="14.1" customHeight="1" outlineLevel="1">
      <c r="B596" s="273" t="s">
        <v>81</v>
      </c>
      <c r="C596" s="188">
        <v>1</v>
      </c>
      <c r="D596" s="178">
        <v>0</v>
      </c>
      <c r="E596" s="67">
        <v>0</v>
      </c>
      <c r="F596" s="195">
        <f t="shared" si="728"/>
        <v>0</v>
      </c>
      <c r="G596" s="188">
        <v>1</v>
      </c>
      <c r="H596" s="178">
        <v>0</v>
      </c>
      <c r="I596" s="67">
        <v>0</v>
      </c>
      <c r="J596" s="195">
        <f t="shared" si="729"/>
        <v>0</v>
      </c>
      <c r="K596" s="188">
        <v>1</v>
      </c>
      <c r="L596" s="178">
        <v>0</v>
      </c>
      <c r="M596" s="67">
        <v>0</v>
      </c>
      <c r="N596" s="195">
        <f t="shared" si="730"/>
        <v>0</v>
      </c>
      <c r="O596" s="188"/>
      <c r="P596" s="178"/>
      <c r="Q596" s="67"/>
      <c r="R596" s="195">
        <f t="shared" si="731"/>
        <v>0</v>
      </c>
      <c r="S596" s="188"/>
      <c r="T596" s="178"/>
      <c r="U596" s="67"/>
      <c r="V596" s="195">
        <f t="shared" si="732"/>
        <v>0</v>
      </c>
      <c r="W596" s="188"/>
      <c r="X596" s="178"/>
      <c r="Y596" s="67"/>
      <c r="Z596" s="195">
        <f t="shared" si="733"/>
        <v>0</v>
      </c>
      <c r="AA596" s="188"/>
      <c r="AB596" s="178"/>
      <c r="AC596" s="67"/>
      <c r="AD596" s="195">
        <f t="shared" si="734"/>
        <v>0</v>
      </c>
      <c r="AE596" s="188"/>
      <c r="AF596" s="178"/>
      <c r="AG596" s="67"/>
      <c r="AH596" s="195">
        <f t="shared" si="735"/>
        <v>0</v>
      </c>
      <c r="AI596" s="188"/>
      <c r="AJ596" s="178"/>
      <c r="AK596" s="67"/>
      <c r="AL596" s="195">
        <f t="shared" si="736"/>
        <v>0</v>
      </c>
      <c r="AM596" s="188"/>
      <c r="AN596" s="178"/>
      <c r="AO596" s="67"/>
      <c r="AP596" s="195">
        <f t="shared" si="737"/>
        <v>0</v>
      </c>
      <c r="AQ596" s="188"/>
      <c r="AR596" s="178"/>
      <c r="AS596" s="67"/>
      <c r="AT596" s="195">
        <f t="shared" si="738"/>
        <v>0</v>
      </c>
      <c r="AU596" s="188"/>
      <c r="AV596" s="178"/>
      <c r="AW596" s="67"/>
      <c r="AX596" s="213">
        <f t="shared" si="739"/>
        <v>0</v>
      </c>
      <c r="AY596" s="304">
        <f t="shared" si="740"/>
        <v>3</v>
      </c>
      <c r="AZ596" s="305">
        <f t="shared" si="740"/>
        <v>0</v>
      </c>
      <c r="BA596" s="305">
        <f t="shared" si="740"/>
        <v>0</v>
      </c>
      <c r="BB596" s="317">
        <f t="shared" si="727"/>
        <v>0</v>
      </c>
      <c r="BC596" s="146"/>
      <c r="BD596" s="144"/>
      <c r="BE596" s="76"/>
      <c r="BF596" s="76"/>
    </row>
    <row r="597" spans="2:58" s="76" customFormat="1" ht="14.1" customHeight="1" outlineLevel="1">
      <c r="B597" s="270" t="s">
        <v>80</v>
      </c>
      <c r="C597" s="192">
        <f>SUM(C598:C600)</f>
        <v>2</v>
      </c>
      <c r="D597" s="177">
        <f>SUM(D598:D600)</f>
        <v>0</v>
      </c>
      <c r="E597" s="69">
        <f>SUM(E598:E600)</f>
        <v>0</v>
      </c>
      <c r="F597" s="193">
        <f t="shared" si="728"/>
        <v>0</v>
      </c>
      <c r="G597" s="192">
        <f>SUM(G598:G600)</f>
        <v>2</v>
      </c>
      <c r="H597" s="177">
        <f>SUM(H598:H600)</f>
        <v>0</v>
      </c>
      <c r="I597" s="69">
        <f>SUM(I598:I600)</f>
        <v>0</v>
      </c>
      <c r="J597" s="193">
        <f t="shared" si="729"/>
        <v>0</v>
      </c>
      <c r="K597" s="192">
        <f>SUM(K598:K600)</f>
        <v>2</v>
      </c>
      <c r="L597" s="177">
        <f>SUM(L598:L600)</f>
        <v>0</v>
      </c>
      <c r="M597" s="69">
        <f>SUM(M598:M600)</f>
        <v>0</v>
      </c>
      <c r="N597" s="193">
        <f t="shared" si="730"/>
        <v>0</v>
      </c>
      <c r="O597" s="192">
        <f>SUM(O598:O600)</f>
        <v>0</v>
      </c>
      <c r="P597" s="177">
        <f>SUM(P598:P600)</f>
        <v>0</v>
      </c>
      <c r="Q597" s="69">
        <f>SUM(Q598:Q600)</f>
        <v>0</v>
      </c>
      <c r="R597" s="193">
        <f t="shared" si="731"/>
        <v>0</v>
      </c>
      <c r="S597" s="192">
        <f>SUM(S598:S600)</f>
        <v>0</v>
      </c>
      <c r="T597" s="177">
        <f>SUM(T598:T600)</f>
        <v>0</v>
      </c>
      <c r="U597" s="69">
        <f>SUM(U598:U600)</f>
        <v>0</v>
      </c>
      <c r="V597" s="193">
        <f t="shared" si="732"/>
        <v>0</v>
      </c>
      <c r="W597" s="192">
        <f>SUM(W598:W600)</f>
        <v>0</v>
      </c>
      <c r="X597" s="177">
        <f>SUM(X598:X600)</f>
        <v>0</v>
      </c>
      <c r="Y597" s="69">
        <f>SUM(Y598:Y600)</f>
        <v>0</v>
      </c>
      <c r="Z597" s="193">
        <f t="shared" si="733"/>
        <v>0</v>
      </c>
      <c r="AA597" s="192">
        <f>SUM(AA598:AA600)</f>
        <v>0</v>
      </c>
      <c r="AB597" s="177">
        <f>SUM(AB598:AB600)</f>
        <v>0</v>
      </c>
      <c r="AC597" s="69">
        <f>SUM(AC598:AC600)</f>
        <v>0</v>
      </c>
      <c r="AD597" s="193">
        <f t="shared" si="734"/>
        <v>0</v>
      </c>
      <c r="AE597" s="192">
        <f>SUM(AE598:AE600)</f>
        <v>0</v>
      </c>
      <c r="AF597" s="177">
        <f>SUM(AF598:AF600)</f>
        <v>0</v>
      </c>
      <c r="AG597" s="69">
        <f>SUM(AG598:AG600)</f>
        <v>0</v>
      </c>
      <c r="AH597" s="193">
        <f t="shared" si="735"/>
        <v>0</v>
      </c>
      <c r="AI597" s="192">
        <f>SUM(AI598:AI600)</f>
        <v>0</v>
      </c>
      <c r="AJ597" s="177">
        <f>SUM(AJ598:AJ600)</f>
        <v>0</v>
      </c>
      <c r="AK597" s="69">
        <f>SUM(AK598:AK600)</f>
        <v>0</v>
      </c>
      <c r="AL597" s="193">
        <f t="shared" si="736"/>
        <v>0</v>
      </c>
      <c r="AM597" s="192">
        <f>SUM(AM598:AM600)</f>
        <v>0</v>
      </c>
      <c r="AN597" s="177">
        <f>SUM(AN598:AN600)</f>
        <v>0</v>
      </c>
      <c r="AO597" s="69">
        <f>SUM(AO598:AO600)</f>
        <v>0</v>
      </c>
      <c r="AP597" s="193">
        <f t="shared" si="737"/>
        <v>0</v>
      </c>
      <c r="AQ597" s="192">
        <f>SUM(AQ598:AQ600)</f>
        <v>0</v>
      </c>
      <c r="AR597" s="177">
        <f>SUM(AR598:AR600)</f>
        <v>0</v>
      </c>
      <c r="AS597" s="69">
        <f>SUM(AS598:AS600)</f>
        <v>0</v>
      </c>
      <c r="AT597" s="193">
        <f t="shared" si="738"/>
        <v>0</v>
      </c>
      <c r="AU597" s="192">
        <f>SUM(AU598:AU600)</f>
        <v>0</v>
      </c>
      <c r="AV597" s="177">
        <f>SUM(AV598:AV600)</f>
        <v>0</v>
      </c>
      <c r="AW597" s="69">
        <f>SUM(AW598:AW600)</f>
        <v>0</v>
      </c>
      <c r="AX597" s="212">
        <f t="shared" si="739"/>
        <v>0</v>
      </c>
      <c r="AY597" s="308">
        <f t="shared" si="740"/>
        <v>6</v>
      </c>
      <c r="AZ597" s="309">
        <f t="shared" si="740"/>
        <v>0</v>
      </c>
      <c r="BA597" s="309">
        <f t="shared" si="740"/>
        <v>0</v>
      </c>
      <c r="BB597" s="314">
        <f t="shared" si="727"/>
        <v>0</v>
      </c>
      <c r="BC597" s="146"/>
      <c r="BD597" s="144"/>
      <c r="BE597" s="56"/>
      <c r="BF597" s="56"/>
    </row>
    <row r="598" spans="2:58" ht="14.1" customHeight="1" outlineLevel="1">
      <c r="B598" s="271" t="s">
        <v>121</v>
      </c>
      <c r="C598" s="188">
        <v>0</v>
      </c>
      <c r="D598" s="178">
        <v>0</v>
      </c>
      <c r="E598" s="67">
        <v>0</v>
      </c>
      <c r="F598" s="195">
        <f t="shared" si="728"/>
        <v>0</v>
      </c>
      <c r="G598" s="188">
        <v>0</v>
      </c>
      <c r="H598" s="178">
        <v>0</v>
      </c>
      <c r="I598" s="67">
        <v>0</v>
      </c>
      <c r="J598" s="195">
        <f t="shared" si="729"/>
        <v>0</v>
      </c>
      <c r="K598" s="188">
        <v>0</v>
      </c>
      <c r="L598" s="178">
        <v>0</v>
      </c>
      <c r="M598" s="67">
        <v>0</v>
      </c>
      <c r="N598" s="195">
        <f t="shared" si="730"/>
        <v>0</v>
      </c>
      <c r="O598" s="188"/>
      <c r="P598" s="178"/>
      <c r="Q598" s="67"/>
      <c r="R598" s="195">
        <f t="shared" si="731"/>
        <v>0</v>
      </c>
      <c r="S598" s="188"/>
      <c r="T598" s="178"/>
      <c r="U598" s="67"/>
      <c r="V598" s="195">
        <f t="shared" si="732"/>
        <v>0</v>
      </c>
      <c r="W598" s="188"/>
      <c r="X598" s="178"/>
      <c r="Y598" s="67"/>
      <c r="Z598" s="195">
        <f t="shared" si="733"/>
        <v>0</v>
      </c>
      <c r="AA598" s="188"/>
      <c r="AB598" s="178"/>
      <c r="AC598" s="67"/>
      <c r="AD598" s="195">
        <f t="shared" si="734"/>
        <v>0</v>
      </c>
      <c r="AE598" s="188"/>
      <c r="AF598" s="178"/>
      <c r="AG598" s="67"/>
      <c r="AH598" s="195">
        <f t="shared" si="735"/>
        <v>0</v>
      </c>
      <c r="AI598" s="188"/>
      <c r="AJ598" s="178"/>
      <c r="AK598" s="67"/>
      <c r="AL598" s="195">
        <f t="shared" si="736"/>
        <v>0</v>
      </c>
      <c r="AM598" s="188"/>
      <c r="AN598" s="178"/>
      <c r="AO598" s="67"/>
      <c r="AP598" s="195">
        <f t="shared" si="737"/>
        <v>0</v>
      </c>
      <c r="AQ598" s="188"/>
      <c r="AR598" s="178"/>
      <c r="AS598" s="67"/>
      <c r="AT598" s="195">
        <f t="shared" si="738"/>
        <v>0</v>
      </c>
      <c r="AU598" s="188"/>
      <c r="AV598" s="178"/>
      <c r="AW598" s="67"/>
      <c r="AX598" s="213">
        <f t="shared" si="739"/>
        <v>0</v>
      </c>
      <c r="AY598" s="304">
        <f t="shared" si="740"/>
        <v>0</v>
      </c>
      <c r="AZ598" s="305">
        <f t="shared" si="740"/>
        <v>0</v>
      </c>
      <c r="BA598" s="305">
        <f t="shared" si="740"/>
        <v>0</v>
      </c>
      <c r="BB598" s="317">
        <f t="shared" si="727"/>
        <v>0</v>
      </c>
      <c r="BC598" s="146"/>
      <c r="BD598" s="144"/>
    </row>
    <row r="599" spans="2:58" ht="14.1" customHeight="1" outlineLevel="1">
      <c r="B599" s="271" t="s">
        <v>79</v>
      </c>
      <c r="C599" s="188">
        <v>1</v>
      </c>
      <c r="D599" s="178">
        <v>0</v>
      </c>
      <c r="E599" s="67">
        <v>0</v>
      </c>
      <c r="F599" s="195">
        <f t="shared" si="728"/>
        <v>0</v>
      </c>
      <c r="G599" s="188">
        <v>1</v>
      </c>
      <c r="H599" s="178">
        <v>0</v>
      </c>
      <c r="I599" s="67">
        <v>0</v>
      </c>
      <c r="J599" s="195">
        <f t="shared" si="729"/>
        <v>0</v>
      </c>
      <c r="K599" s="188">
        <v>1</v>
      </c>
      <c r="L599" s="178">
        <v>0</v>
      </c>
      <c r="M599" s="67">
        <v>0</v>
      </c>
      <c r="N599" s="195">
        <f t="shared" si="730"/>
        <v>0</v>
      </c>
      <c r="O599" s="188"/>
      <c r="P599" s="178"/>
      <c r="Q599" s="67"/>
      <c r="R599" s="195">
        <f t="shared" si="731"/>
        <v>0</v>
      </c>
      <c r="S599" s="188"/>
      <c r="T599" s="178"/>
      <c r="U599" s="67"/>
      <c r="V599" s="195">
        <f t="shared" si="732"/>
        <v>0</v>
      </c>
      <c r="W599" s="188"/>
      <c r="X599" s="178"/>
      <c r="Y599" s="67"/>
      <c r="Z599" s="195">
        <f t="shared" si="733"/>
        <v>0</v>
      </c>
      <c r="AA599" s="188"/>
      <c r="AB599" s="178"/>
      <c r="AC599" s="67"/>
      <c r="AD599" s="195">
        <f t="shared" si="734"/>
        <v>0</v>
      </c>
      <c r="AE599" s="188"/>
      <c r="AF599" s="178"/>
      <c r="AG599" s="67"/>
      <c r="AH599" s="195">
        <f t="shared" si="735"/>
        <v>0</v>
      </c>
      <c r="AI599" s="188"/>
      <c r="AJ599" s="178"/>
      <c r="AK599" s="67"/>
      <c r="AL599" s="195">
        <f t="shared" si="736"/>
        <v>0</v>
      </c>
      <c r="AM599" s="188"/>
      <c r="AN599" s="178"/>
      <c r="AO599" s="67"/>
      <c r="AP599" s="195">
        <f t="shared" si="737"/>
        <v>0</v>
      </c>
      <c r="AQ599" s="188"/>
      <c r="AR599" s="178"/>
      <c r="AS599" s="67"/>
      <c r="AT599" s="195">
        <f t="shared" si="738"/>
        <v>0</v>
      </c>
      <c r="AU599" s="188"/>
      <c r="AV599" s="178"/>
      <c r="AW599" s="67"/>
      <c r="AX599" s="213">
        <f t="shared" si="739"/>
        <v>0</v>
      </c>
      <c r="AY599" s="304">
        <f t="shared" si="740"/>
        <v>3</v>
      </c>
      <c r="AZ599" s="305">
        <f t="shared" si="740"/>
        <v>0</v>
      </c>
      <c r="BA599" s="305">
        <f t="shared" si="740"/>
        <v>0</v>
      </c>
      <c r="BB599" s="317">
        <f t="shared" si="727"/>
        <v>0</v>
      </c>
      <c r="BC599" s="146"/>
      <c r="BD599" s="144"/>
    </row>
    <row r="600" spans="2:58" ht="14.1" customHeight="1" outlineLevel="1">
      <c r="B600" s="271" t="s">
        <v>78</v>
      </c>
      <c r="C600" s="188">
        <v>1</v>
      </c>
      <c r="D600" s="178">
        <v>0</v>
      </c>
      <c r="E600" s="67">
        <v>0</v>
      </c>
      <c r="F600" s="195">
        <f t="shared" si="728"/>
        <v>0</v>
      </c>
      <c r="G600" s="188">
        <v>1</v>
      </c>
      <c r="H600" s="178">
        <v>0</v>
      </c>
      <c r="I600" s="67">
        <v>0</v>
      </c>
      <c r="J600" s="195">
        <f t="shared" si="729"/>
        <v>0</v>
      </c>
      <c r="K600" s="188">
        <v>1</v>
      </c>
      <c r="L600" s="178">
        <v>0</v>
      </c>
      <c r="M600" s="67">
        <v>0</v>
      </c>
      <c r="N600" s="195">
        <f t="shared" si="730"/>
        <v>0</v>
      </c>
      <c r="O600" s="188"/>
      <c r="P600" s="178"/>
      <c r="Q600" s="67"/>
      <c r="R600" s="195">
        <f t="shared" si="731"/>
        <v>0</v>
      </c>
      <c r="S600" s="188"/>
      <c r="T600" s="178"/>
      <c r="U600" s="67"/>
      <c r="V600" s="195">
        <f t="shared" si="732"/>
        <v>0</v>
      </c>
      <c r="W600" s="188"/>
      <c r="X600" s="178"/>
      <c r="Y600" s="67"/>
      <c r="Z600" s="195">
        <f t="shared" si="733"/>
        <v>0</v>
      </c>
      <c r="AA600" s="188"/>
      <c r="AB600" s="178"/>
      <c r="AC600" s="67"/>
      <c r="AD600" s="195">
        <f t="shared" si="734"/>
        <v>0</v>
      </c>
      <c r="AE600" s="188"/>
      <c r="AF600" s="178"/>
      <c r="AG600" s="67"/>
      <c r="AH600" s="195">
        <f t="shared" si="735"/>
        <v>0</v>
      </c>
      <c r="AI600" s="188"/>
      <c r="AJ600" s="178"/>
      <c r="AK600" s="67"/>
      <c r="AL600" s="195">
        <f t="shared" si="736"/>
        <v>0</v>
      </c>
      <c r="AM600" s="188"/>
      <c r="AN600" s="178"/>
      <c r="AO600" s="67"/>
      <c r="AP600" s="195">
        <f t="shared" si="737"/>
        <v>0</v>
      </c>
      <c r="AQ600" s="188"/>
      <c r="AR600" s="178"/>
      <c r="AS600" s="67"/>
      <c r="AT600" s="195">
        <f t="shared" si="738"/>
        <v>0</v>
      </c>
      <c r="AU600" s="188"/>
      <c r="AV600" s="178"/>
      <c r="AW600" s="67"/>
      <c r="AX600" s="213">
        <f t="shared" si="739"/>
        <v>0</v>
      </c>
      <c r="AY600" s="304">
        <f t="shared" si="740"/>
        <v>3</v>
      </c>
      <c r="AZ600" s="305">
        <f t="shared" si="740"/>
        <v>0</v>
      </c>
      <c r="BA600" s="305">
        <f t="shared" si="740"/>
        <v>0</v>
      </c>
      <c r="BB600" s="317">
        <f t="shared" si="727"/>
        <v>0</v>
      </c>
      <c r="BC600" s="146"/>
      <c r="BD600" s="144"/>
      <c r="BE600" s="76"/>
      <c r="BF600" s="76"/>
    </row>
    <row r="601" spans="2:58" s="76" customFormat="1" ht="14.1" customHeight="1" outlineLevel="1">
      <c r="B601" s="270" t="s">
        <v>77</v>
      </c>
      <c r="C601" s="192">
        <f>SUM(C602:C605)</f>
        <v>6</v>
      </c>
      <c r="D601" s="177">
        <f>SUM(D603:D605)</f>
        <v>0</v>
      </c>
      <c r="E601" s="69">
        <f>SUM(E602:E605)</f>
        <v>0</v>
      </c>
      <c r="F601" s="193">
        <f t="shared" si="728"/>
        <v>0</v>
      </c>
      <c r="G601" s="192">
        <f>SUM(G602:G605)</f>
        <v>6</v>
      </c>
      <c r="H601" s="177">
        <f>SUM(H603:H605)</f>
        <v>0</v>
      </c>
      <c r="I601" s="69">
        <f>SUM(I602:I605)</f>
        <v>0</v>
      </c>
      <c r="J601" s="193">
        <f t="shared" si="729"/>
        <v>0</v>
      </c>
      <c r="K601" s="192">
        <f>SUM(K602:K605)</f>
        <v>6</v>
      </c>
      <c r="L601" s="177">
        <f>SUM(L603:L605)</f>
        <v>0</v>
      </c>
      <c r="M601" s="69">
        <f>SUM(M602:M605)</f>
        <v>0</v>
      </c>
      <c r="N601" s="193">
        <f t="shared" si="730"/>
        <v>0</v>
      </c>
      <c r="O601" s="192">
        <f>SUM(O602:O605)</f>
        <v>0</v>
      </c>
      <c r="P601" s="177">
        <f>SUM(P603:P605)</f>
        <v>0</v>
      </c>
      <c r="Q601" s="69">
        <f>SUM(Q602:Q605)</f>
        <v>0</v>
      </c>
      <c r="R601" s="193">
        <f t="shared" si="731"/>
        <v>0</v>
      </c>
      <c r="S601" s="192">
        <f>SUM(S602:S605)</f>
        <v>0</v>
      </c>
      <c r="T601" s="177">
        <f>SUM(T603:T605)</f>
        <v>0</v>
      </c>
      <c r="U601" s="69">
        <f>SUM(U602:U605)</f>
        <v>0</v>
      </c>
      <c r="V601" s="193">
        <f t="shared" si="732"/>
        <v>0</v>
      </c>
      <c r="W601" s="192">
        <f>SUM(W602:W605)</f>
        <v>0</v>
      </c>
      <c r="X601" s="177">
        <f>SUM(X603:X605)</f>
        <v>0</v>
      </c>
      <c r="Y601" s="69">
        <f>SUM(Y602:Y605)</f>
        <v>0</v>
      </c>
      <c r="Z601" s="193">
        <f t="shared" si="733"/>
        <v>0</v>
      </c>
      <c r="AA601" s="192">
        <f>SUM(AA602:AA605)</f>
        <v>0</v>
      </c>
      <c r="AB601" s="177">
        <f>SUM(AB603:AB605)</f>
        <v>0</v>
      </c>
      <c r="AC601" s="69">
        <f>SUM(AC602:AC605)</f>
        <v>0</v>
      </c>
      <c r="AD601" s="193">
        <f t="shared" si="734"/>
        <v>0</v>
      </c>
      <c r="AE601" s="192">
        <f>SUM(AE602:AE605)</f>
        <v>0</v>
      </c>
      <c r="AF601" s="177">
        <f>SUM(AF603:AF605)</f>
        <v>0</v>
      </c>
      <c r="AG601" s="69">
        <f>SUM(AG602:AG605)</f>
        <v>0</v>
      </c>
      <c r="AH601" s="193">
        <f t="shared" si="735"/>
        <v>0</v>
      </c>
      <c r="AI601" s="192">
        <f>SUM(AI602:AI605)</f>
        <v>0</v>
      </c>
      <c r="AJ601" s="177">
        <f>SUM(AJ603:AJ605)</f>
        <v>0</v>
      </c>
      <c r="AK601" s="69">
        <f>SUM(AK602:AK605)</f>
        <v>0</v>
      </c>
      <c r="AL601" s="193">
        <f t="shared" si="736"/>
        <v>0</v>
      </c>
      <c r="AM601" s="192">
        <f>SUM(AM602:AM605)</f>
        <v>0</v>
      </c>
      <c r="AN601" s="177">
        <f>SUM(AN603:AN605)</f>
        <v>0</v>
      </c>
      <c r="AO601" s="69">
        <f>SUM(AO602:AO605)</f>
        <v>0</v>
      </c>
      <c r="AP601" s="193">
        <f t="shared" si="737"/>
        <v>0</v>
      </c>
      <c r="AQ601" s="192">
        <f>SUM(AQ602:AQ605)</f>
        <v>0</v>
      </c>
      <c r="AR601" s="177">
        <f>SUM(AR603:AR605)</f>
        <v>0</v>
      </c>
      <c r="AS601" s="69">
        <f>SUM(AS602:AS605)</f>
        <v>0</v>
      </c>
      <c r="AT601" s="193">
        <f t="shared" si="738"/>
        <v>0</v>
      </c>
      <c r="AU601" s="192">
        <f>SUM(AU602:AU605)</f>
        <v>0</v>
      </c>
      <c r="AV601" s="177">
        <f>SUM(AV603:AV605)</f>
        <v>0</v>
      </c>
      <c r="AW601" s="69">
        <f>SUM(AW602:AW605)</f>
        <v>0</v>
      </c>
      <c r="AX601" s="212">
        <f t="shared" si="739"/>
        <v>0</v>
      </c>
      <c r="AY601" s="308">
        <f t="shared" si="740"/>
        <v>18</v>
      </c>
      <c r="AZ601" s="309">
        <f t="shared" si="740"/>
        <v>0</v>
      </c>
      <c r="BA601" s="309">
        <f t="shared" si="740"/>
        <v>0</v>
      </c>
      <c r="BB601" s="314">
        <f t="shared" si="727"/>
        <v>0</v>
      </c>
      <c r="BC601" s="146"/>
      <c r="BD601" s="144"/>
      <c r="BE601" s="56"/>
      <c r="BF601" s="56"/>
    </row>
    <row r="602" spans="2:58" ht="14.1" customHeight="1" outlineLevel="1">
      <c r="B602" s="271" t="s">
        <v>73</v>
      </c>
      <c r="C602" s="188">
        <v>1</v>
      </c>
      <c r="D602" s="178">
        <v>0</v>
      </c>
      <c r="E602" s="67">
        <v>0</v>
      </c>
      <c r="F602" s="195">
        <f t="shared" si="728"/>
        <v>0</v>
      </c>
      <c r="G602" s="188">
        <v>1</v>
      </c>
      <c r="H602" s="178">
        <v>0</v>
      </c>
      <c r="I602" s="67">
        <v>0</v>
      </c>
      <c r="J602" s="195">
        <f t="shared" si="729"/>
        <v>0</v>
      </c>
      <c r="K602" s="188">
        <v>1</v>
      </c>
      <c r="L602" s="178">
        <v>0</v>
      </c>
      <c r="M602" s="67">
        <v>0</v>
      </c>
      <c r="N602" s="195">
        <f t="shared" si="730"/>
        <v>0</v>
      </c>
      <c r="O602" s="188"/>
      <c r="P602" s="178"/>
      <c r="Q602" s="67"/>
      <c r="R602" s="195">
        <f t="shared" si="731"/>
        <v>0</v>
      </c>
      <c r="S602" s="188"/>
      <c r="T602" s="178"/>
      <c r="U602" s="67"/>
      <c r="V602" s="195">
        <f t="shared" si="732"/>
        <v>0</v>
      </c>
      <c r="W602" s="188"/>
      <c r="X602" s="178"/>
      <c r="Y602" s="67"/>
      <c r="Z602" s="195">
        <f t="shared" si="733"/>
        <v>0</v>
      </c>
      <c r="AA602" s="188"/>
      <c r="AB602" s="178"/>
      <c r="AC602" s="67"/>
      <c r="AD602" s="195">
        <f t="shared" si="734"/>
        <v>0</v>
      </c>
      <c r="AE602" s="188"/>
      <c r="AF602" s="178"/>
      <c r="AG602" s="67"/>
      <c r="AH602" s="195">
        <f t="shared" si="735"/>
        <v>0</v>
      </c>
      <c r="AI602" s="188"/>
      <c r="AJ602" s="178"/>
      <c r="AK602" s="67"/>
      <c r="AL602" s="195">
        <f t="shared" si="736"/>
        <v>0</v>
      </c>
      <c r="AM602" s="188"/>
      <c r="AN602" s="178"/>
      <c r="AO602" s="67"/>
      <c r="AP602" s="195">
        <f t="shared" si="737"/>
        <v>0</v>
      </c>
      <c r="AQ602" s="188"/>
      <c r="AR602" s="178"/>
      <c r="AS602" s="67"/>
      <c r="AT602" s="195">
        <f t="shared" si="738"/>
        <v>0</v>
      </c>
      <c r="AU602" s="188"/>
      <c r="AV602" s="178"/>
      <c r="AW602" s="67"/>
      <c r="AX602" s="213">
        <f t="shared" si="739"/>
        <v>0</v>
      </c>
      <c r="AY602" s="304">
        <f t="shared" si="740"/>
        <v>3</v>
      </c>
      <c r="AZ602" s="305">
        <f t="shared" si="740"/>
        <v>0</v>
      </c>
      <c r="BA602" s="305">
        <f t="shared" si="740"/>
        <v>0</v>
      </c>
      <c r="BB602" s="317">
        <f t="shared" si="727"/>
        <v>0</v>
      </c>
      <c r="BC602" s="146"/>
      <c r="BD602" s="144"/>
    </row>
    <row r="603" spans="2:58" ht="14.1" customHeight="1" outlineLevel="1">
      <c r="B603" s="271" t="s">
        <v>76</v>
      </c>
      <c r="C603" s="188">
        <v>2</v>
      </c>
      <c r="D603" s="178">
        <v>0</v>
      </c>
      <c r="E603" s="67">
        <v>0</v>
      </c>
      <c r="F603" s="195">
        <f t="shared" si="728"/>
        <v>0</v>
      </c>
      <c r="G603" s="188">
        <v>2</v>
      </c>
      <c r="H603" s="178">
        <v>0</v>
      </c>
      <c r="I603" s="67">
        <v>0</v>
      </c>
      <c r="J603" s="195">
        <f t="shared" si="729"/>
        <v>0</v>
      </c>
      <c r="K603" s="188">
        <v>2</v>
      </c>
      <c r="L603" s="178">
        <v>0</v>
      </c>
      <c r="M603" s="67">
        <v>0</v>
      </c>
      <c r="N603" s="195">
        <f t="shared" si="730"/>
        <v>0</v>
      </c>
      <c r="O603" s="188"/>
      <c r="P603" s="178"/>
      <c r="Q603" s="67"/>
      <c r="R603" s="195">
        <f t="shared" si="731"/>
        <v>0</v>
      </c>
      <c r="S603" s="188"/>
      <c r="T603" s="178"/>
      <c r="U603" s="67"/>
      <c r="V603" s="195">
        <f t="shared" si="732"/>
        <v>0</v>
      </c>
      <c r="W603" s="188"/>
      <c r="X603" s="178"/>
      <c r="Y603" s="67"/>
      <c r="Z603" s="195">
        <f t="shared" si="733"/>
        <v>0</v>
      </c>
      <c r="AA603" s="188"/>
      <c r="AB603" s="178"/>
      <c r="AC603" s="67"/>
      <c r="AD603" s="195">
        <f t="shared" si="734"/>
        <v>0</v>
      </c>
      <c r="AE603" s="188"/>
      <c r="AF603" s="178"/>
      <c r="AG603" s="67"/>
      <c r="AH603" s="195">
        <f t="shared" si="735"/>
        <v>0</v>
      </c>
      <c r="AI603" s="188"/>
      <c r="AJ603" s="178"/>
      <c r="AK603" s="67"/>
      <c r="AL603" s="195">
        <f t="shared" si="736"/>
        <v>0</v>
      </c>
      <c r="AM603" s="188"/>
      <c r="AN603" s="178"/>
      <c r="AO603" s="67"/>
      <c r="AP603" s="195">
        <f t="shared" si="737"/>
        <v>0</v>
      </c>
      <c r="AQ603" s="188"/>
      <c r="AR603" s="178"/>
      <c r="AS603" s="67"/>
      <c r="AT603" s="195">
        <f t="shared" si="738"/>
        <v>0</v>
      </c>
      <c r="AU603" s="188"/>
      <c r="AV603" s="178"/>
      <c r="AW603" s="67"/>
      <c r="AX603" s="213">
        <f t="shared" si="739"/>
        <v>0</v>
      </c>
      <c r="AY603" s="304">
        <f t="shared" si="740"/>
        <v>6</v>
      </c>
      <c r="AZ603" s="305">
        <f t="shared" si="740"/>
        <v>0</v>
      </c>
      <c r="BA603" s="305">
        <f t="shared" si="740"/>
        <v>0</v>
      </c>
      <c r="BB603" s="317">
        <f t="shared" si="727"/>
        <v>0</v>
      </c>
      <c r="BC603" s="146"/>
      <c r="BD603" s="144"/>
    </row>
    <row r="604" spans="2:58" ht="14.1" customHeight="1" outlineLevel="1">
      <c r="B604" s="271" t="s">
        <v>74</v>
      </c>
      <c r="C604" s="188">
        <v>1</v>
      </c>
      <c r="D604" s="178">
        <v>0</v>
      </c>
      <c r="E604" s="91">
        <v>0</v>
      </c>
      <c r="F604" s="195">
        <f t="shared" si="728"/>
        <v>0</v>
      </c>
      <c r="G604" s="188">
        <v>1</v>
      </c>
      <c r="H604" s="178">
        <v>0</v>
      </c>
      <c r="I604" s="91">
        <v>0</v>
      </c>
      <c r="J604" s="195">
        <f t="shared" si="729"/>
        <v>0</v>
      </c>
      <c r="K604" s="188">
        <v>1</v>
      </c>
      <c r="L604" s="178">
        <v>0</v>
      </c>
      <c r="M604" s="91">
        <v>0</v>
      </c>
      <c r="N604" s="195">
        <f t="shared" si="730"/>
        <v>0</v>
      </c>
      <c r="O604" s="188"/>
      <c r="P604" s="178"/>
      <c r="Q604" s="91"/>
      <c r="R604" s="195">
        <f t="shared" si="731"/>
        <v>0</v>
      </c>
      <c r="S604" s="188"/>
      <c r="T604" s="178"/>
      <c r="U604" s="91"/>
      <c r="V604" s="195">
        <f t="shared" si="732"/>
        <v>0</v>
      </c>
      <c r="W604" s="188"/>
      <c r="X604" s="178"/>
      <c r="Y604" s="91"/>
      <c r="Z604" s="195">
        <f t="shared" si="733"/>
        <v>0</v>
      </c>
      <c r="AA604" s="188"/>
      <c r="AB604" s="178"/>
      <c r="AC604" s="91"/>
      <c r="AD604" s="195">
        <f t="shared" si="734"/>
        <v>0</v>
      </c>
      <c r="AE604" s="188"/>
      <c r="AF604" s="178"/>
      <c r="AG604" s="91"/>
      <c r="AH604" s="195">
        <f t="shared" si="735"/>
        <v>0</v>
      </c>
      <c r="AI604" s="188"/>
      <c r="AJ604" s="178"/>
      <c r="AK604" s="91"/>
      <c r="AL604" s="195">
        <f t="shared" si="736"/>
        <v>0</v>
      </c>
      <c r="AM604" s="188"/>
      <c r="AN604" s="178"/>
      <c r="AO604" s="91"/>
      <c r="AP604" s="195">
        <f t="shared" si="737"/>
        <v>0</v>
      </c>
      <c r="AQ604" s="188"/>
      <c r="AR604" s="178"/>
      <c r="AS604" s="91"/>
      <c r="AT604" s="195">
        <f t="shared" si="738"/>
        <v>0</v>
      </c>
      <c r="AU604" s="188"/>
      <c r="AV604" s="178"/>
      <c r="AW604" s="91"/>
      <c r="AX604" s="213">
        <f t="shared" si="739"/>
        <v>0</v>
      </c>
      <c r="AY604" s="304">
        <f t="shared" si="740"/>
        <v>3</v>
      </c>
      <c r="AZ604" s="305">
        <f t="shared" si="740"/>
        <v>0</v>
      </c>
      <c r="BA604" s="305">
        <f t="shared" si="740"/>
        <v>0</v>
      </c>
      <c r="BB604" s="317">
        <f t="shared" si="727"/>
        <v>0</v>
      </c>
      <c r="BC604" s="146"/>
      <c r="BD604" s="144"/>
    </row>
    <row r="605" spans="2:58" ht="14.1" customHeight="1" outlineLevel="1">
      <c r="B605" s="271" t="s">
        <v>75</v>
      </c>
      <c r="C605" s="188">
        <v>2</v>
      </c>
      <c r="D605" s="178">
        <v>0</v>
      </c>
      <c r="E605" s="91">
        <v>0</v>
      </c>
      <c r="F605" s="195">
        <f t="shared" si="728"/>
        <v>0</v>
      </c>
      <c r="G605" s="188">
        <v>2</v>
      </c>
      <c r="H605" s="178">
        <v>0</v>
      </c>
      <c r="I605" s="91">
        <v>0</v>
      </c>
      <c r="J605" s="195">
        <f t="shared" si="729"/>
        <v>0</v>
      </c>
      <c r="K605" s="188">
        <v>2</v>
      </c>
      <c r="L605" s="178">
        <v>0</v>
      </c>
      <c r="M605" s="91">
        <v>0</v>
      </c>
      <c r="N605" s="195">
        <f t="shared" si="730"/>
        <v>0</v>
      </c>
      <c r="O605" s="188"/>
      <c r="P605" s="178"/>
      <c r="Q605" s="91"/>
      <c r="R605" s="195">
        <f t="shared" si="731"/>
        <v>0</v>
      </c>
      <c r="S605" s="188"/>
      <c r="T605" s="178"/>
      <c r="U605" s="91"/>
      <c r="V605" s="195">
        <f t="shared" si="732"/>
        <v>0</v>
      </c>
      <c r="W605" s="188"/>
      <c r="X605" s="178"/>
      <c r="Y605" s="91"/>
      <c r="Z605" s="195">
        <f t="shared" si="733"/>
        <v>0</v>
      </c>
      <c r="AA605" s="188"/>
      <c r="AB605" s="178"/>
      <c r="AC605" s="91"/>
      <c r="AD605" s="195">
        <f t="shared" si="734"/>
        <v>0</v>
      </c>
      <c r="AE605" s="188"/>
      <c r="AF605" s="178"/>
      <c r="AG605" s="91"/>
      <c r="AH605" s="195">
        <f t="shared" si="735"/>
        <v>0</v>
      </c>
      <c r="AI605" s="188"/>
      <c r="AJ605" s="178"/>
      <c r="AK605" s="91"/>
      <c r="AL605" s="195">
        <f t="shared" si="736"/>
        <v>0</v>
      </c>
      <c r="AM605" s="188"/>
      <c r="AN605" s="178"/>
      <c r="AO605" s="91"/>
      <c r="AP605" s="195">
        <f t="shared" si="737"/>
        <v>0</v>
      </c>
      <c r="AQ605" s="188"/>
      <c r="AR605" s="178"/>
      <c r="AS605" s="91"/>
      <c r="AT605" s="195">
        <f t="shared" si="738"/>
        <v>0</v>
      </c>
      <c r="AU605" s="188"/>
      <c r="AV605" s="178"/>
      <c r="AW605" s="91"/>
      <c r="AX605" s="213">
        <f t="shared" si="739"/>
        <v>0</v>
      </c>
      <c r="AY605" s="304">
        <f t="shared" si="740"/>
        <v>6</v>
      </c>
      <c r="AZ605" s="305">
        <f t="shared" si="740"/>
        <v>0</v>
      </c>
      <c r="BA605" s="305">
        <f t="shared" si="740"/>
        <v>0</v>
      </c>
      <c r="BB605" s="317">
        <f t="shared" si="727"/>
        <v>0</v>
      </c>
      <c r="BC605" s="146"/>
      <c r="BD605" s="144"/>
      <c r="BE605" s="66"/>
      <c r="BF605" s="66"/>
    </row>
    <row r="606" spans="2:58" s="66" customFormat="1">
      <c r="B606" s="272" t="s">
        <v>72</v>
      </c>
      <c r="C606" s="190">
        <f>SUM(C607,C608,C609,C612,C615,C619,C621)</f>
        <v>10</v>
      </c>
      <c r="D606" s="176">
        <f>SUM(D607,D608,D609,D612,D615,D619,D621)</f>
        <v>1</v>
      </c>
      <c r="E606" s="89">
        <f>SUM(E607,E608,E609,E612,E615,E619,E621)</f>
        <v>8</v>
      </c>
      <c r="F606" s="191">
        <f t="shared" si="728"/>
        <v>8</v>
      </c>
      <c r="G606" s="190">
        <f>SUM(G607,G608,G609,G612,G615,G619,G621)</f>
        <v>10</v>
      </c>
      <c r="H606" s="176">
        <f>SUM(H607,H608,H609,H612,H615,H619,H621)</f>
        <v>0</v>
      </c>
      <c r="I606" s="89">
        <f>SUM(I607,I608,I609,I612,I615,I619,I621)</f>
        <v>0</v>
      </c>
      <c r="J606" s="191">
        <f t="shared" si="729"/>
        <v>0</v>
      </c>
      <c r="K606" s="190">
        <f>SUM(K607,K608,K609,K612,K615,K619,K620,K621)</f>
        <v>11</v>
      </c>
      <c r="L606" s="176">
        <f>SUM(L607,L608,L609,L612,L615,L619,L621)</f>
        <v>0</v>
      </c>
      <c r="M606" s="89">
        <f>SUM(M607,M608,M609,M612,M615,M619,M621)</f>
        <v>0</v>
      </c>
      <c r="N606" s="191">
        <f t="shared" si="730"/>
        <v>0</v>
      </c>
      <c r="O606" s="190">
        <f>SUM(O607,O608,O609,O612,O615,O619,O621)</f>
        <v>0</v>
      </c>
      <c r="P606" s="176">
        <f>SUM(P607,P608,P609,P612,P615,P619,P621)</f>
        <v>0</v>
      </c>
      <c r="Q606" s="89">
        <f>SUM(Q607,Q608,Q609,Q612,Q615,Q619,Q621)</f>
        <v>0</v>
      </c>
      <c r="R606" s="191">
        <f t="shared" si="731"/>
        <v>0</v>
      </c>
      <c r="S606" s="190">
        <f>SUM(S607,S608,S609,S612,S615,S619,S621)</f>
        <v>0</v>
      </c>
      <c r="T606" s="176">
        <f>SUM(T607,T608,T609,T612,T615,T619,T621)</f>
        <v>0</v>
      </c>
      <c r="U606" s="89">
        <f>SUM(U607,U608,U609,U612,U615,U619,U621)</f>
        <v>0</v>
      </c>
      <c r="V606" s="191">
        <f t="shared" si="732"/>
        <v>0</v>
      </c>
      <c r="W606" s="190">
        <f>SUM(W607,W608,W609,W612,W615,W619,W621)</f>
        <v>0</v>
      </c>
      <c r="X606" s="176">
        <f>SUM(X607,X608,X609,X612,X615,X619,X621)</f>
        <v>0</v>
      </c>
      <c r="Y606" s="89">
        <f>SUM(Y607,Y608,Y609,Y612,Y615,Y619,Y621)</f>
        <v>0</v>
      </c>
      <c r="Z606" s="191">
        <f t="shared" si="733"/>
        <v>0</v>
      </c>
      <c r="AA606" s="190">
        <f>SUM(AA607,AA608,AA609,AA612,AA615,AA619,AA621)</f>
        <v>0</v>
      </c>
      <c r="AB606" s="176">
        <f>SUM(AB607,AB608,AB609,AB612,AB615,AB619,AB621)</f>
        <v>0</v>
      </c>
      <c r="AC606" s="89">
        <f>SUM(AC607,AC608,AC609,AC612,AC615,AC619,AC621)</f>
        <v>0</v>
      </c>
      <c r="AD606" s="191">
        <f t="shared" si="734"/>
        <v>0</v>
      </c>
      <c r="AE606" s="190">
        <f>SUM(AE607,AE608,AE609,AE612,AE615,AE619,AE621)</f>
        <v>0</v>
      </c>
      <c r="AF606" s="176">
        <f>SUM(AF607,AF608,AF609,AF612,AF615,AF619,AF621)</f>
        <v>0</v>
      </c>
      <c r="AG606" s="89">
        <f>SUM(AG607,AG608,AG609,AG612,AG615,AG619,AG621)</f>
        <v>0</v>
      </c>
      <c r="AH606" s="191">
        <f t="shared" si="735"/>
        <v>0</v>
      </c>
      <c r="AI606" s="190">
        <f>SUM(AI607,AI608,AI609,AI612,AI615,AI619,AI621)</f>
        <v>0</v>
      </c>
      <c r="AJ606" s="176">
        <f>SUM(AJ607,AJ608,AJ609,AJ612,AJ615,AJ619,AJ621)</f>
        <v>0</v>
      </c>
      <c r="AK606" s="89">
        <f>SUM(AK607,AK608,AK609,AK612,AK615,AK619,AK621)</f>
        <v>0</v>
      </c>
      <c r="AL606" s="191">
        <f t="shared" si="736"/>
        <v>0</v>
      </c>
      <c r="AM606" s="190">
        <f>SUM(AM607,AM608,AM609,AM612,AM615,AM619,AM621)</f>
        <v>0</v>
      </c>
      <c r="AN606" s="176">
        <f>SUM(AN607,AN608,AN609,AN612,AN615,AN619,AN621)</f>
        <v>0</v>
      </c>
      <c r="AO606" s="89">
        <f>SUM(AO607,AO608,AO609,AO612,AO615,AO619,AO621)</f>
        <v>0</v>
      </c>
      <c r="AP606" s="191">
        <f t="shared" si="737"/>
        <v>0</v>
      </c>
      <c r="AQ606" s="190">
        <f>SUM(AQ607,AQ608,AQ609,AQ612,AQ615,AQ619,AQ621)</f>
        <v>0</v>
      </c>
      <c r="AR606" s="176">
        <f>SUM(AR607,AR608,AR609,AR612,AR615,AR619,AR621)</f>
        <v>0</v>
      </c>
      <c r="AS606" s="89">
        <f>SUM(AS607,AS608,AS609,AS612,AS615,AS619,AS621)</f>
        <v>0</v>
      </c>
      <c r="AT606" s="191">
        <f t="shared" si="738"/>
        <v>0</v>
      </c>
      <c r="AU606" s="190">
        <f>SUM(AU607,AU608,AU609,AU612,AU615,AU619,AU621)</f>
        <v>0</v>
      </c>
      <c r="AV606" s="176">
        <f>SUM(AV607,AV608,AV609,AV612,AV615,AV619,AV621)</f>
        <v>0</v>
      </c>
      <c r="AW606" s="89">
        <f>SUM(AW607,AW608,AW609,AW612,AW615,AW619,AW621)</f>
        <v>0</v>
      </c>
      <c r="AX606" s="211">
        <f t="shared" si="739"/>
        <v>0</v>
      </c>
      <c r="AY606" s="306">
        <f t="shared" si="740"/>
        <v>31</v>
      </c>
      <c r="AZ606" s="307">
        <f t="shared" si="740"/>
        <v>1</v>
      </c>
      <c r="BA606" s="307">
        <f t="shared" si="740"/>
        <v>8</v>
      </c>
      <c r="BB606" s="316">
        <f t="shared" si="727"/>
        <v>8</v>
      </c>
      <c r="BC606" s="146"/>
      <c r="BD606" s="144"/>
      <c r="BE606" s="76"/>
      <c r="BF606" s="76"/>
    </row>
    <row r="607" spans="2:58" s="76" customFormat="1" ht="14.1" customHeight="1" outlineLevel="1">
      <c r="B607" s="270" t="s">
        <v>71</v>
      </c>
      <c r="C607" s="188">
        <v>0</v>
      </c>
      <c r="D607" s="177">
        <v>0</v>
      </c>
      <c r="E607" s="69">
        <v>0</v>
      </c>
      <c r="F607" s="193">
        <f t="shared" si="728"/>
        <v>0</v>
      </c>
      <c r="G607" s="188">
        <v>0</v>
      </c>
      <c r="H607" s="177">
        <v>0</v>
      </c>
      <c r="I607" s="69">
        <v>0</v>
      </c>
      <c r="J607" s="193">
        <f t="shared" si="729"/>
        <v>0</v>
      </c>
      <c r="K607" s="188">
        <v>0</v>
      </c>
      <c r="L607" s="177">
        <v>0</v>
      </c>
      <c r="M607" s="69">
        <v>0</v>
      </c>
      <c r="N607" s="193">
        <f t="shared" si="730"/>
        <v>0</v>
      </c>
      <c r="O607" s="188">
        <v>0</v>
      </c>
      <c r="P607" s="177"/>
      <c r="Q607" s="69"/>
      <c r="R607" s="193">
        <f t="shared" si="731"/>
        <v>0</v>
      </c>
      <c r="S607" s="188">
        <v>0</v>
      </c>
      <c r="T607" s="177"/>
      <c r="U607" s="69"/>
      <c r="V607" s="193">
        <f t="shared" si="732"/>
        <v>0</v>
      </c>
      <c r="W607" s="188">
        <v>0</v>
      </c>
      <c r="X607" s="177"/>
      <c r="Y607" s="69"/>
      <c r="Z607" s="193">
        <f t="shared" si="733"/>
        <v>0</v>
      </c>
      <c r="AA607" s="188">
        <v>0</v>
      </c>
      <c r="AB607" s="177"/>
      <c r="AC607" s="69"/>
      <c r="AD607" s="193">
        <f t="shared" si="734"/>
        <v>0</v>
      </c>
      <c r="AE607" s="188">
        <v>0</v>
      </c>
      <c r="AF607" s="177"/>
      <c r="AG607" s="69"/>
      <c r="AH607" s="193">
        <f t="shared" si="735"/>
        <v>0</v>
      </c>
      <c r="AI607" s="188">
        <v>0</v>
      </c>
      <c r="AJ607" s="177"/>
      <c r="AK607" s="69"/>
      <c r="AL607" s="193">
        <f t="shared" si="736"/>
        <v>0</v>
      </c>
      <c r="AM607" s="188">
        <v>0</v>
      </c>
      <c r="AN607" s="177"/>
      <c r="AO607" s="69"/>
      <c r="AP607" s="193">
        <f t="shared" si="737"/>
        <v>0</v>
      </c>
      <c r="AQ607" s="188">
        <v>0</v>
      </c>
      <c r="AR607" s="177"/>
      <c r="AS607" s="69"/>
      <c r="AT607" s="193">
        <f t="shared" si="738"/>
        <v>0</v>
      </c>
      <c r="AU607" s="188">
        <v>0</v>
      </c>
      <c r="AV607" s="177"/>
      <c r="AW607" s="69"/>
      <c r="AX607" s="212">
        <f t="shared" si="739"/>
        <v>0</v>
      </c>
      <c r="AY607" s="302">
        <f t="shared" si="740"/>
        <v>0</v>
      </c>
      <c r="AZ607" s="303">
        <f t="shared" si="740"/>
        <v>0</v>
      </c>
      <c r="BA607" s="303">
        <f t="shared" si="740"/>
        <v>0</v>
      </c>
      <c r="BB607" s="314">
        <f t="shared" si="727"/>
        <v>0</v>
      </c>
      <c r="BC607" s="146"/>
      <c r="BD607" s="144"/>
    </row>
    <row r="608" spans="2:58" s="76" customFormat="1" ht="14.1" customHeight="1" outlineLevel="1">
      <c r="B608" s="270" t="s">
        <v>70</v>
      </c>
      <c r="C608" s="188">
        <v>0</v>
      </c>
      <c r="D608" s="177">
        <v>0</v>
      </c>
      <c r="E608" s="69">
        <v>0</v>
      </c>
      <c r="F608" s="193">
        <f t="shared" si="728"/>
        <v>0</v>
      </c>
      <c r="G608" s="188">
        <v>0</v>
      </c>
      <c r="H608" s="177">
        <v>0</v>
      </c>
      <c r="I608" s="69">
        <v>0</v>
      </c>
      <c r="J608" s="193">
        <f t="shared" si="729"/>
        <v>0</v>
      </c>
      <c r="K608" s="188">
        <v>0</v>
      </c>
      <c r="L608" s="177">
        <v>0</v>
      </c>
      <c r="M608" s="69">
        <v>0</v>
      </c>
      <c r="N608" s="193">
        <f t="shared" si="730"/>
        <v>0</v>
      </c>
      <c r="O608" s="188">
        <v>0</v>
      </c>
      <c r="P608" s="177"/>
      <c r="Q608" s="69"/>
      <c r="R608" s="193">
        <f t="shared" si="731"/>
        <v>0</v>
      </c>
      <c r="S608" s="188">
        <v>0</v>
      </c>
      <c r="T608" s="177"/>
      <c r="U608" s="69"/>
      <c r="V608" s="193">
        <f t="shared" si="732"/>
        <v>0</v>
      </c>
      <c r="W608" s="188">
        <v>0</v>
      </c>
      <c r="X608" s="177"/>
      <c r="Y608" s="69"/>
      <c r="Z608" s="193">
        <f t="shared" si="733"/>
        <v>0</v>
      </c>
      <c r="AA608" s="188">
        <v>0</v>
      </c>
      <c r="AB608" s="177"/>
      <c r="AC608" s="69"/>
      <c r="AD608" s="193">
        <f t="shared" si="734"/>
        <v>0</v>
      </c>
      <c r="AE608" s="188">
        <v>0</v>
      </c>
      <c r="AF608" s="177"/>
      <c r="AG608" s="69"/>
      <c r="AH608" s="193">
        <f t="shared" si="735"/>
        <v>0</v>
      </c>
      <c r="AI608" s="188">
        <v>0</v>
      </c>
      <c r="AJ608" s="177"/>
      <c r="AK608" s="69"/>
      <c r="AL608" s="193">
        <f t="shared" si="736"/>
        <v>0</v>
      </c>
      <c r="AM608" s="188">
        <v>0</v>
      </c>
      <c r="AN608" s="177"/>
      <c r="AO608" s="69"/>
      <c r="AP608" s="193">
        <f t="shared" si="737"/>
        <v>0</v>
      </c>
      <c r="AQ608" s="188">
        <v>0</v>
      </c>
      <c r="AR608" s="177"/>
      <c r="AS608" s="69"/>
      <c r="AT608" s="193">
        <f t="shared" si="738"/>
        <v>0</v>
      </c>
      <c r="AU608" s="188">
        <v>0</v>
      </c>
      <c r="AV608" s="177"/>
      <c r="AW608" s="69"/>
      <c r="AX608" s="212">
        <f t="shared" si="739"/>
        <v>0</v>
      </c>
      <c r="AY608" s="302">
        <f t="shared" si="740"/>
        <v>0</v>
      </c>
      <c r="AZ608" s="303">
        <f t="shared" si="740"/>
        <v>0</v>
      </c>
      <c r="BA608" s="303">
        <f t="shared" si="740"/>
        <v>0</v>
      </c>
      <c r="BB608" s="314">
        <f t="shared" si="727"/>
        <v>0</v>
      </c>
      <c r="BC608" s="146"/>
      <c r="BD608" s="144"/>
    </row>
    <row r="609" spans="2:58" s="76" customFormat="1" ht="14.1" customHeight="1" outlineLevel="1">
      <c r="B609" s="270" t="s">
        <v>69</v>
      </c>
      <c r="C609" s="186">
        <f>SUM(C610:C611)</f>
        <v>3</v>
      </c>
      <c r="D609" s="174">
        <f>SUM(D610:D611)</f>
        <v>0</v>
      </c>
      <c r="E609" s="90">
        <f>SUM(E610:E611)</f>
        <v>0</v>
      </c>
      <c r="F609" s="187">
        <f t="shared" si="728"/>
        <v>0</v>
      </c>
      <c r="G609" s="186">
        <f>SUM(G610:G611)</f>
        <v>3</v>
      </c>
      <c r="H609" s="174">
        <f>SUM(H610:H611)</f>
        <v>0</v>
      </c>
      <c r="I609" s="90">
        <f>SUM(I610:I611)</f>
        <v>0</v>
      </c>
      <c r="J609" s="187">
        <f t="shared" si="729"/>
        <v>0</v>
      </c>
      <c r="K609" s="186">
        <f>SUM(K610:K611)</f>
        <v>3</v>
      </c>
      <c r="L609" s="174">
        <f>SUM(L610:L611)</f>
        <v>0</v>
      </c>
      <c r="M609" s="90">
        <f>SUM(M610:M611)</f>
        <v>0</v>
      </c>
      <c r="N609" s="187">
        <f t="shared" si="730"/>
        <v>0</v>
      </c>
      <c r="O609" s="186">
        <f>SUM(O610:O611)</f>
        <v>0</v>
      </c>
      <c r="P609" s="174">
        <f>SUM(P610:P611)</f>
        <v>0</v>
      </c>
      <c r="Q609" s="90">
        <f>SUM(Q610:Q611)</f>
        <v>0</v>
      </c>
      <c r="R609" s="187">
        <f t="shared" si="731"/>
        <v>0</v>
      </c>
      <c r="S609" s="186">
        <f>SUM(S610:S611)</f>
        <v>0</v>
      </c>
      <c r="T609" s="174">
        <f>SUM(T610:T611)</f>
        <v>0</v>
      </c>
      <c r="U609" s="90">
        <f>SUM(U610:U611)</f>
        <v>0</v>
      </c>
      <c r="V609" s="187">
        <f t="shared" si="732"/>
        <v>0</v>
      </c>
      <c r="W609" s="186">
        <f>SUM(W610:W611)</f>
        <v>0</v>
      </c>
      <c r="X609" s="174">
        <f>SUM(X610:X611)</f>
        <v>0</v>
      </c>
      <c r="Y609" s="90">
        <f>SUM(Y610:Y611)</f>
        <v>0</v>
      </c>
      <c r="Z609" s="187">
        <f t="shared" si="733"/>
        <v>0</v>
      </c>
      <c r="AA609" s="186">
        <f>SUM(AA610:AA611)</f>
        <v>0</v>
      </c>
      <c r="AB609" s="174">
        <f>SUM(AB610:AB611)</f>
        <v>0</v>
      </c>
      <c r="AC609" s="90">
        <f>SUM(AC610:AC611)</f>
        <v>0</v>
      </c>
      <c r="AD609" s="187">
        <f t="shared" si="734"/>
        <v>0</v>
      </c>
      <c r="AE609" s="186">
        <f>SUM(AE610:AE611)</f>
        <v>0</v>
      </c>
      <c r="AF609" s="174">
        <f>SUM(AF610:AF611)</f>
        <v>0</v>
      </c>
      <c r="AG609" s="90">
        <f>SUM(AG610:AG611)</f>
        <v>0</v>
      </c>
      <c r="AH609" s="187">
        <f t="shared" si="735"/>
        <v>0</v>
      </c>
      <c r="AI609" s="186">
        <f>SUM(AI610:AI611)</f>
        <v>0</v>
      </c>
      <c r="AJ609" s="174">
        <f>SUM(AJ610:AJ611)</f>
        <v>0</v>
      </c>
      <c r="AK609" s="90">
        <f>SUM(AK610:AK611)</f>
        <v>0</v>
      </c>
      <c r="AL609" s="187">
        <f t="shared" si="736"/>
        <v>0</v>
      </c>
      <c r="AM609" s="186">
        <f>SUM(AM610:AM611)</f>
        <v>0</v>
      </c>
      <c r="AN609" s="174">
        <f>SUM(AN610:AN611)</f>
        <v>0</v>
      </c>
      <c r="AO609" s="90">
        <f>SUM(AO610:AO611)</f>
        <v>0</v>
      </c>
      <c r="AP609" s="187">
        <f t="shared" si="737"/>
        <v>0</v>
      </c>
      <c r="AQ609" s="186">
        <f>SUM(AQ610:AQ611)</f>
        <v>0</v>
      </c>
      <c r="AR609" s="174">
        <f>SUM(AR610:AR611)</f>
        <v>0</v>
      </c>
      <c r="AS609" s="90">
        <f>SUM(AS610:AS611)</f>
        <v>0</v>
      </c>
      <c r="AT609" s="187">
        <f t="shared" si="738"/>
        <v>0</v>
      </c>
      <c r="AU609" s="186">
        <f>SUM(AU610:AU611)</f>
        <v>0</v>
      </c>
      <c r="AV609" s="174">
        <f>SUM(AV610:AV611)</f>
        <v>0</v>
      </c>
      <c r="AW609" s="90">
        <f>SUM(AW610:AW611)</f>
        <v>0</v>
      </c>
      <c r="AX609" s="209">
        <f t="shared" si="739"/>
        <v>0</v>
      </c>
      <c r="AY609" s="302">
        <f t="shared" si="740"/>
        <v>9</v>
      </c>
      <c r="AZ609" s="303">
        <f t="shared" si="740"/>
        <v>0</v>
      </c>
      <c r="BA609" s="303">
        <f t="shared" si="740"/>
        <v>0</v>
      </c>
      <c r="BB609" s="314">
        <f t="shared" si="727"/>
        <v>0</v>
      </c>
      <c r="BC609" s="146"/>
      <c r="BD609" s="144"/>
      <c r="BE609" s="56"/>
      <c r="BF609" s="56"/>
    </row>
    <row r="610" spans="2:58" ht="14.1" customHeight="1" outlineLevel="1">
      <c r="B610" s="271" t="s">
        <v>68</v>
      </c>
      <c r="C610" s="188">
        <v>2</v>
      </c>
      <c r="D610" s="178">
        <v>0</v>
      </c>
      <c r="E610" s="67">
        <v>0</v>
      </c>
      <c r="F610" s="195">
        <f t="shared" si="728"/>
        <v>0</v>
      </c>
      <c r="G610" s="188">
        <v>2</v>
      </c>
      <c r="H610" s="178">
        <v>0</v>
      </c>
      <c r="I610" s="67">
        <v>0</v>
      </c>
      <c r="J610" s="195">
        <f t="shared" si="729"/>
        <v>0</v>
      </c>
      <c r="K610" s="188">
        <v>2</v>
      </c>
      <c r="L610" s="178">
        <v>0</v>
      </c>
      <c r="M610" s="67">
        <v>0</v>
      </c>
      <c r="N610" s="195">
        <f t="shared" si="730"/>
        <v>0</v>
      </c>
      <c r="O610" s="188"/>
      <c r="P610" s="178"/>
      <c r="Q610" s="67"/>
      <c r="R610" s="195">
        <f t="shared" si="731"/>
        <v>0</v>
      </c>
      <c r="S610" s="188"/>
      <c r="T610" s="178"/>
      <c r="U610" s="67"/>
      <c r="V610" s="195">
        <f t="shared" si="732"/>
        <v>0</v>
      </c>
      <c r="W610" s="188"/>
      <c r="X610" s="178"/>
      <c r="Y610" s="67"/>
      <c r="Z610" s="195">
        <f t="shared" si="733"/>
        <v>0</v>
      </c>
      <c r="AA610" s="188"/>
      <c r="AB610" s="178"/>
      <c r="AC610" s="67"/>
      <c r="AD610" s="195">
        <f t="shared" si="734"/>
        <v>0</v>
      </c>
      <c r="AE610" s="188"/>
      <c r="AF610" s="178"/>
      <c r="AG610" s="67"/>
      <c r="AH610" s="195">
        <f t="shared" si="735"/>
        <v>0</v>
      </c>
      <c r="AI610" s="188"/>
      <c r="AJ610" s="178"/>
      <c r="AK610" s="67"/>
      <c r="AL610" s="195">
        <f t="shared" si="736"/>
        <v>0</v>
      </c>
      <c r="AM610" s="188"/>
      <c r="AN610" s="178"/>
      <c r="AO610" s="67"/>
      <c r="AP610" s="195">
        <f t="shared" si="737"/>
        <v>0</v>
      </c>
      <c r="AQ610" s="188"/>
      <c r="AR610" s="178"/>
      <c r="AS610" s="67"/>
      <c r="AT610" s="195">
        <f t="shared" si="738"/>
        <v>0</v>
      </c>
      <c r="AU610" s="188"/>
      <c r="AV610" s="178"/>
      <c r="AW610" s="67"/>
      <c r="AX610" s="213">
        <f t="shared" si="739"/>
        <v>0</v>
      </c>
      <c r="AY610" s="304">
        <f t="shared" si="740"/>
        <v>6</v>
      </c>
      <c r="AZ610" s="305">
        <f t="shared" si="740"/>
        <v>0</v>
      </c>
      <c r="BA610" s="305">
        <f t="shared" si="740"/>
        <v>0</v>
      </c>
      <c r="BB610" s="317">
        <f t="shared" si="727"/>
        <v>0</v>
      </c>
      <c r="BC610" s="146"/>
      <c r="BD610" s="144"/>
    </row>
    <row r="611" spans="2:58" ht="14.1" customHeight="1" outlineLevel="1">
      <c r="B611" s="271" t="s">
        <v>67</v>
      </c>
      <c r="C611" s="188">
        <v>1</v>
      </c>
      <c r="D611" s="178">
        <v>0</v>
      </c>
      <c r="E611" s="67">
        <v>0</v>
      </c>
      <c r="F611" s="195">
        <f t="shared" si="728"/>
        <v>0</v>
      </c>
      <c r="G611" s="188">
        <v>1</v>
      </c>
      <c r="H611" s="178">
        <v>0</v>
      </c>
      <c r="I611" s="67">
        <v>0</v>
      </c>
      <c r="J611" s="195">
        <f t="shared" si="729"/>
        <v>0</v>
      </c>
      <c r="K611" s="188">
        <v>1</v>
      </c>
      <c r="L611" s="178">
        <v>0</v>
      </c>
      <c r="M611" s="67">
        <v>0</v>
      </c>
      <c r="N611" s="195">
        <f t="shared" si="730"/>
        <v>0</v>
      </c>
      <c r="O611" s="188"/>
      <c r="P611" s="178"/>
      <c r="Q611" s="67"/>
      <c r="R611" s="195">
        <f t="shared" si="731"/>
        <v>0</v>
      </c>
      <c r="S611" s="188"/>
      <c r="T611" s="178"/>
      <c r="U611" s="67"/>
      <c r="V611" s="195">
        <f t="shared" si="732"/>
        <v>0</v>
      </c>
      <c r="W611" s="188"/>
      <c r="X611" s="178"/>
      <c r="Y611" s="67"/>
      <c r="Z611" s="195">
        <f t="shared" si="733"/>
        <v>0</v>
      </c>
      <c r="AA611" s="188"/>
      <c r="AB611" s="178"/>
      <c r="AC611" s="67"/>
      <c r="AD611" s="195">
        <f t="shared" si="734"/>
        <v>0</v>
      </c>
      <c r="AE611" s="188"/>
      <c r="AF611" s="178"/>
      <c r="AG611" s="67"/>
      <c r="AH611" s="195">
        <f t="shared" si="735"/>
        <v>0</v>
      </c>
      <c r="AI611" s="188"/>
      <c r="AJ611" s="178"/>
      <c r="AK611" s="67"/>
      <c r="AL611" s="195">
        <f t="shared" si="736"/>
        <v>0</v>
      </c>
      <c r="AM611" s="188"/>
      <c r="AN611" s="178"/>
      <c r="AO611" s="67"/>
      <c r="AP611" s="195">
        <f t="shared" si="737"/>
        <v>0</v>
      </c>
      <c r="AQ611" s="188"/>
      <c r="AR611" s="178"/>
      <c r="AS611" s="67"/>
      <c r="AT611" s="195">
        <f t="shared" si="738"/>
        <v>0</v>
      </c>
      <c r="AU611" s="188"/>
      <c r="AV611" s="178"/>
      <c r="AW611" s="67"/>
      <c r="AX611" s="213">
        <f t="shared" si="739"/>
        <v>0</v>
      </c>
      <c r="AY611" s="304">
        <f t="shared" si="740"/>
        <v>3</v>
      </c>
      <c r="AZ611" s="305">
        <f t="shared" si="740"/>
        <v>0</v>
      </c>
      <c r="BA611" s="305">
        <f t="shared" si="740"/>
        <v>0</v>
      </c>
      <c r="BB611" s="317">
        <f t="shared" si="727"/>
        <v>0</v>
      </c>
      <c r="BC611" s="146"/>
      <c r="BD611" s="144"/>
      <c r="BE611" s="76"/>
      <c r="BF611" s="76"/>
    </row>
    <row r="612" spans="2:58" s="76" customFormat="1" ht="14.1" customHeight="1" outlineLevel="1">
      <c r="B612" s="270" t="s">
        <v>66</v>
      </c>
      <c r="C612" s="186">
        <f>SUM(C613:C614)</f>
        <v>0</v>
      </c>
      <c r="D612" s="174">
        <f>SUM(D613:D614)</f>
        <v>0</v>
      </c>
      <c r="E612" s="90">
        <f>SUM(E613:E614)</f>
        <v>0</v>
      </c>
      <c r="F612" s="187">
        <f t="shared" si="728"/>
        <v>0</v>
      </c>
      <c r="G612" s="186">
        <f>SUM(G613:G614)</f>
        <v>0</v>
      </c>
      <c r="H612" s="174">
        <f>SUM(H613:H614)</f>
        <v>0</v>
      </c>
      <c r="I612" s="90">
        <f>SUM(I613:I614)</f>
        <v>0</v>
      </c>
      <c r="J612" s="187">
        <f t="shared" si="729"/>
        <v>0</v>
      </c>
      <c r="K612" s="186">
        <f>SUM(K613:K614)</f>
        <v>0</v>
      </c>
      <c r="L612" s="174">
        <f>SUM(L613:L614)</f>
        <v>0</v>
      </c>
      <c r="M612" s="90">
        <f>SUM(M613:M614)</f>
        <v>0</v>
      </c>
      <c r="N612" s="187">
        <f t="shared" si="730"/>
        <v>0</v>
      </c>
      <c r="O612" s="186">
        <f>SUM(O613:O614)</f>
        <v>0</v>
      </c>
      <c r="P612" s="174">
        <f>SUM(P613:P614)</f>
        <v>0</v>
      </c>
      <c r="Q612" s="90">
        <f>SUM(Q613:Q614)</f>
        <v>0</v>
      </c>
      <c r="R612" s="187">
        <f t="shared" si="731"/>
        <v>0</v>
      </c>
      <c r="S612" s="186">
        <f>SUM(S613:S614)</f>
        <v>0</v>
      </c>
      <c r="T612" s="174">
        <f>SUM(T613:T614)</f>
        <v>0</v>
      </c>
      <c r="U612" s="90">
        <f>SUM(U613:U614)</f>
        <v>0</v>
      </c>
      <c r="V612" s="187">
        <f t="shared" si="732"/>
        <v>0</v>
      </c>
      <c r="W612" s="186">
        <f>SUM(W613:W614)</f>
        <v>0</v>
      </c>
      <c r="X612" s="174">
        <f>SUM(X613:X614)</f>
        <v>0</v>
      </c>
      <c r="Y612" s="90">
        <f>SUM(Y613:Y614)</f>
        <v>0</v>
      </c>
      <c r="Z612" s="187">
        <f t="shared" si="733"/>
        <v>0</v>
      </c>
      <c r="AA612" s="186">
        <f>SUM(AA613:AA614)</f>
        <v>0</v>
      </c>
      <c r="AB612" s="174">
        <f>SUM(AB613:AB614)</f>
        <v>0</v>
      </c>
      <c r="AC612" s="90">
        <f>SUM(AC613:AC614)</f>
        <v>0</v>
      </c>
      <c r="AD612" s="187">
        <f t="shared" si="734"/>
        <v>0</v>
      </c>
      <c r="AE612" s="186">
        <f>SUM(AE613:AE614)</f>
        <v>0</v>
      </c>
      <c r="AF612" s="174">
        <f>SUM(AF613:AF614)</f>
        <v>0</v>
      </c>
      <c r="AG612" s="90">
        <f>SUM(AG613:AG614)</f>
        <v>0</v>
      </c>
      <c r="AH612" s="187">
        <f t="shared" si="735"/>
        <v>0</v>
      </c>
      <c r="AI612" s="186">
        <f>SUM(AI613:AI614)</f>
        <v>0</v>
      </c>
      <c r="AJ612" s="174">
        <f>SUM(AJ613:AJ614)</f>
        <v>0</v>
      </c>
      <c r="AK612" s="90">
        <f>SUM(AK613:AK614)</f>
        <v>0</v>
      </c>
      <c r="AL612" s="187">
        <f t="shared" si="736"/>
        <v>0</v>
      </c>
      <c r="AM612" s="186">
        <f>SUM(AM613:AM614)</f>
        <v>0</v>
      </c>
      <c r="AN612" s="174">
        <f>SUM(AN613:AN614)</f>
        <v>0</v>
      </c>
      <c r="AO612" s="90">
        <f>SUM(AO613:AO614)</f>
        <v>0</v>
      </c>
      <c r="AP612" s="187">
        <f t="shared" si="737"/>
        <v>0</v>
      </c>
      <c r="AQ612" s="186">
        <f>SUM(AQ613:AQ614)</f>
        <v>0</v>
      </c>
      <c r="AR612" s="174">
        <f>SUM(AR613:AR614)</f>
        <v>0</v>
      </c>
      <c r="AS612" s="90">
        <f>SUM(AS613:AS614)</f>
        <v>0</v>
      </c>
      <c r="AT612" s="187">
        <f t="shared" si="738"/>
        <v>0</v>
      </c>
      <c r="AU612" s="186">
        <f>SUM(AU613:AU614)</f>
        <v>0</v>
      </c>
      <c r="AV612" s="174">
        <f>SUM(AV613:AV614)</f>
        <v>0</v>
      </c>
      <c r="AW612" s="90">
        <f>SUM(AW613:AW614)</f>
        <v>0</v>
      </c>
      <c r="AX612" s="209">
        <f t="shared" si="739"/>
        <v>0</v>
      </c>
      <c r="AY612" s="302">
        <f t="shared" si="740"/>
        <v>0</v>
      </c>
      <c r="AZ612" s="303">
        <f t="shared" si="740"/>
        <v>0</v>
      </c>
      <c r="BA612" s="303">
        <f t="shared" si="740"/>
        <v>0</v>
      </c>
      <c r="BB612" s="314">
        <f t="shared" si="727"/>
        <v>0</v>
      </c>
      <c r="BC612" s="146"/>
      <c r="BD612" s="144"/>
      <c r="BE612" s="56"/>
      <c r="BF612" s="56"/>
    </row>
    <row r="613" spans="2:58" ht="14.1" customHeight="1" outlineLevel="1">
      <c r="B613" s="271" t="s">
        <v>171</v>
      </c>
      <c r="C613" s="188">
        <v>0</v>
      </c>
      <c r="D613" s="178">
        <v>0</v>
      </c>
      <c r="E613" s="67">
        <v>0</v>
      </c>
      <c r="F613" s="195">
        <f t="shared" si="728"/>
        <v>0</v>
      </c>
      <c r="G613" s="188">
        <v>0</v>
      </c>
      <c r="H613" s="178">
        <v>0</v>
      </c>
      <c r="I613" s="67">
        <v>0</v>
      </c>
      <c r="J613" s="195">
        <f t="shared" si="729"/>
        <v>0</v>
      </c>
      <c r="K613" s="188">
        <v>0</v>
      </c>
      <c r="L613" s="178">
        <v>0</v>
      </c>
      <c r="M613" s="67">
        <v>0</v>
      </c>
      <c r="N613" s="195">
        <f t="shared" si="730"/>
        <v>0</v>
      </c>
      <c r="O613" s="188">
        <v>0</v>
      </c>
      <c r="P613" s="178"/>
      <c r="Q613" s="67"/>
      <c r="R613" s="195">
        <f t="shared" si="731"/>
        <v>0</v>
      </c>
      <c r="S613" s="188">
        <v>0</v>
      </c>
      <c r="T613" s="178"/>
      <c r="U613" s="67"/>
      <c r="V613" s="195">
        <f t="shared" si="732"/>
        <v>0</v>
      </c>
      <c r="W613" s="188">
        <v>0</v>
      </c>
      <c r="X613" s="178"/>
      <c r="Y613" s="67"/>
      <c r="Z613" s="195">
        <f t="shared" si="733"/>
        <v>0</v>
      </c>
      <c r="AA613" s="188">
        <v>0</v>
      </c>
      <c r="AB613" s="178"/>
      <c r="AC613" s="67"/>
      <c r="AD613" s="195">
        <f t="shared" si="734"/>
        <v>0</v>
      </c>
      <c r="AE613" s="188">
        <v>0</v>
      </c>
      <c r="AF613" s="178"/>
      <c r="AG613" s="67"/>
      <c r="AH613" s="195">
        <f t="shared" si="735"/>
        <v>0</v>
      </c>
      <c r="AI613" s="188">
        <v>0</v>
      </c>
      <c r="AJ613" s="178"/>
      <c r="AK613" s="67"/>
      <c r="AL613" s="195">
        <f t="shared" si="736"/>
        <v>0</v>
      </c>
      <c r="AM613" s="188">
        <v>0</v>
      </c>
      <c r="AN613" s="178"/>
      <c r="AO613" s="67"/>
      <c r="AP613" s="195">
        <f t="shared" si="737"/>
        <v>0</v>
      </c>
      <c r="AQ613" s="188">
        <v>0</v>
      </c>
      <c r="AR613" s="178"/>
      <c r="AS613" s="67"/>
      <c r="AT613" s="195">
        <f t="shared" si="738"/>
        <v>0</v>
      </c>
      <c r="AU613" s="188">
        <v>0</v>
      </c>
      <c r="AV613" s="178"/>
      <c r="AW613" s="67"/>
      <c r="AX613" s="213">
        <f t="shared" si="739"/>
        <v>0</v>
      </c>
      <c r="AY613" s="304">
        <f t="shared" si="740"/>
        <v>0</v>
      </c>
      <c r="AZ613" s="305">
        <f t="shared" si="740"/>
        <v>0</v>
      </c>
      <c r="BA613" s="305">
        <f t="shared" si="740"/>
        <v>0</v>
      </c>
      <c r="BB613" s="317">
        <f t="shared" si="727"/>
        <v>0</v>
      </c>
      <c r="BC613" s="146"/>
      <c r="BD613" s="144"/>
    </row>
    <row r="614" spans="2:58" ht="14.1" customHeight="1" outlineLevel="1">
      <c r="B614" s="271" t="s">
        <v>122</v>
      </c>
      <c r="C614" s="188">
        <v>0</v>
      </c>
      <c r="D614" s="178">
        <v>0</v>
      </c>
      <c r="E614" s="67">
        <v>0</v>
      </c>
      <c r="F614" s="195">
        <f t="shared" si="728"/>
        <v>0</v>
      </c>
      <c r="G614" s="188">
        <v>0</v>
      </c>
      <c r="H614" s="178">
        <v>0</v>
      </c>
      <c r="I614" s="67">
        <v>0</v>
      </c>
      <c r="J614" s="195">
        <f t="shared" si="729"/>
        <v>0</v>
      </c>
      <c r="K614" s="188">
        <v>0</v>
      </c>
      <c r="L614" s="178">
        <v>0</v>
      </c>
      <c r="M614" s="67">
        <v>0</v>
      </c>
      <c r="N614" s="195">
        <f t="shared" si="730"/>
        <v>0</v>
      </c>
      <c r="O614" s="188">
        <v>0</v>
      </c>
      <c r="P614" s="178"/>
      <c r="Q614" s="67"/>
      <c r="R614" s="195">
        <f t="shared" si="731"/>
        <v>0</v>
      </c>
      <c r="S614" s="188">
        <v>0</v>
      </c>
      <c r="T614" s="178"/>
      <c r="U614" s="67"/>
      <c r="V614" s="195">
        <f t="shared" si="732"/>
        <v>0</v>
      </c>
      <c r="W614" s="188">
        <v>0</v>
      </c>
      <c r="X614" s="178"/>
      <c r="Y614" s="67"/>
      <c r="Z614" s="195">
        <f t="shared" si="733"/>
        <v>0</v>
      </c>
      <c r="AA614" s="188">
        <v>0</v>
      </c>
      <c r="AB614" s="178"/>
      <c r="AC614" s="67"/>
      <c r="AD614" s="195">
        <f t="shared" si="734"/>
        <v>0</v>
      </c>
      <c r="AE614" s="188">
        <v>0</v>
      </c>
      <c r="AF614" s="178"/>
      <c r="AG614" s="67"/>
      <c r="AH614" s="195">
        <f t="shared" si="735"/>
        <v>0</v>
      </c>
      <c r="AI614" s="188">
        <v>0</v>
      </c>
      <c r="AJ614" s="178"/>
      <c r="AK614" s="67"/>
      <c r="AL614" s="195">
        <f t="shared" si="736"/>
        <v>0</v>
      </c>
      <c r="AM614" s="188">
        <v>0</v>
      </c>
      <c r="AN614" s="178"/>
      <c r="AO614" s="67"/>
      <c r="AP614" s="195">
        <f t="shared" si="737"/>
        <v>0</v>
      </c>
      <c r="AQ614" s="188">
        <v>0</v>
      </c>
      <c r="AR614" s="178"/>
      <c r="AS614" s="67"/>
      <c r="AT614" s="195">
        <f t="shared" si="738"/>
        <v>0</v>
      </c>
      <c r="AU614" s="188">
        <v>0</v>
      </c>
      <c r="AV614" s="178"/>
      <c r="AW614" s="67"/>
      <c r="AX614" s="213">
        <f t="shared" si="739"/>
        <v>0</v>
      </c>
      <c r="AY614" s="304">
        <f t="shared" si="740"/>
        <v>0</v>
      </c>
      <c r="AZ614" s="305">
        <f t="shared" si="740"/>
        <v>0</v>
      </c>
      <c r="BA614" s="305">
        <f t="shared" si="740"/>
        <v>0</v>
      </c>
      <c r="BB614" s="317">
        <f t="shared" si="727"/>
        <v>0</v>
      </c>
      <c r="BC614" s="146"/>
      <c r="BD614" s="144"/>
      <c r="BE614" s="76"/>
      <c r="BF614" s="76"/>
    </row>
    <row r="615" spans="2:58" s="76" customFormat="1" ht="14.1" customHeight="1" outlineLevel="1">
      <c r="B615" s="270" t="s">
        <v>65</v>
      </c>
      <c r="C615" s="186">
        <f>SUM(C616:C618)</f>
        <v>3</v>
      </c>
      <c r="D615" s="174">
        <f>SUM(D616:D618)</f>
        <v>1</v>
      </c>
      <c r="E615" s="90">
        <f>SUM(E616:E618)</f>
        <v>8</v>
      </c>
      <c r="F615" s="187">
        <f t="shared" si="728"/>
        <v>8</v>
      </c>
      <c r="G615" s="186">
        <f>SUM(G616:G618)</f>
        <v>3</v>
      </c>
      <c r="H615" s="174">
        <f>SUM(H616:H618)</f>
        <v>0</v>
      </c>
      <c r="I615" s="90">
        <f>SUM(I616:I618)</f>
        <v>0</v>
      </c>
      <c r="J615" s="187">
        <f t="shared" si="729"/>
        <v>0</v>
      </c>
      <c r="K615" s="186">
        <f>SUM(K616:K618)</f>
        <v>3</v>
      </c>
      <c r="L615" s="174">
        <f>SUM(L616:L618)</f>
        <v>0</v>
      </c>
      <c r="M615" s="90">
        <f>SUM(M616:M618)</f>
        <v>0</v>
      </c>
      <c r="N615" s="187">
        <f t="shared" si="730"/>
        <v>0</v>
      </c>
      <c r="O615" s="186">
        <f>SUM(O616:O618)</f>
        <v>0</v>
      </c>
      <c r="P615" s="174">
        <f>SUM(P616:P618)</f>
        <v>0</v>
      </c>
      <c r="Q615" s="90">
        <f>SUM(Q616:Q618)</f>
        <v>0</v>
      </c>
      <c r="R615" s="187">
        <f t="shared" si="731"/>
        <v>0</v>
      </c>
      <c r="S615" s="186">
        <f>SUM(S616:S618)</f>
        <v>0</v>
      </c>
      <c r="T615" s="174">
        <f>SUM(T616:T618)</f>
        <v>0</v>
      </c>
      <c r="U615" s="90">
        <f>SUM(U616:U618)</f>
        <v>0</v>
      </c>
      <c r="V615" s="187">
        <f t="shared" si="732"/>
        <v>0</v>
      </c>
      <c r="W615" s="186">
        <f>SUM(W616:W618)</f>
        <v>0</v>
      </c>
      <c r="X615" s="174">
        <f>SUM(X616:X618)</f>
        <v>0</v>
      </c>
      <c r="Y615" s="90">
        <f>SUM(Y616:Y618)</f>
        <v>0</v>
      </c>
      <c r="Z615" s="187">
        <f t="shared" si="733"/>
        <v>0</v>
      </c>
      <c r="AA615" s="186">
        <f>SUM(AA616:AA618)</f>
        <v>0</v>
      </c>
      <c r="AB615" s="174">
        <f>SUM(AB616:AB618)</f>
        <v>0</v>
      </c>
      <c r="AC615" s="90">
        <f>SUM(AC616:AC618)</f>
        <v>0</v>
      </c>
      <c r="AD615" s="187">
        <f t="shared" si="734"/>
        <v>0</v>
      </c>
      <c r="AE615" s="186">
        <f>SUM(AE616:AE618)</f>
        <v>0</v>
      </c>
      <c r="AF615" s="174">
        <f>SUM(AF616:AF618)</f>
        <v>0</v>
      </c>
      <c r="AG615" s="90">
        <f>SUM(AG616:AG618)</f>
        <v>0</v>
      </c>
      <c r="AH615" s="187">
        <f t="shared" si="735"/>
        <v>0</v>
      </c>
      <c r="AI615" s="186">
        <f>SUM(AI616:AI618)</f>
        <v>0</v>
      </c>
      <c r="AJ615" s="174">
        <f>SUM(AJ616:AJ618)</f>
        <v>0</v>
      </c>
      <c r="AK615" s="90">
        <f>SUM(AK616:AK618)</f>
        <v>0</v>
      </c>
      <c r="AL615" s="187">
        <f t="shared" si="736"/>
        <v>0</v>
      </c>
      <c r="AM615" s="186">
        <f>SUM(AM616:AM618)</f>
        <v>0</v>
      </c>
      <c r="AN615" s="174">
        <f>SUM(AN616:AN618)</f>
        <v>0</v>
      </c>
      <c r="AO615" s="90">
        <f>SUM(AO616:AO618)</f>
        <v>0</v>
      </c>
      <c r="AP615" s="187">
        <f t="shared" si="737"/>
        <v>0</v>
      </c>
      <c r="AQ615" s="186">
        <f>SUM(AQ616:AQ618)</f>
        <v>0</v>
      </c>
      <c r="AR615" s="174">
        <f>SUM(AR616:AR618)</f>
        <v>0</v>
      </c>
      <c r="AS615" s="90">
        <f>SUM(AS616:AS618)</f>
        <v>0</v>
      </c>
      <c r="AT615" s="187">
        <f t="shared" si="738"/>
        <v>0</v>
      </c>
      <c r="AU615" s="186">
        <f>SUM(AU616:AU618)</f>
        <v>0</v>
      </c>
      <c r="AV615" s="174">
        <f>SUM(AV616:AV618)</f>
        <v>0</v>
      </c>
      <c r="AW615" s="90">
        <f>SUM(AW616:AW618)</f>
        <v>0</v>
      </c>
      <c r="AX615" s="209">
        <f t="shared" si="739"/>
        <v>0</v>
      </c>
      <c r="AY615" s="302">
        <f t="shared" si="740"/>
        <v>9</v>
      </c>
      <c r="AZ615" s="303">
        <f t="shared" si="740"/>
        <v>1</v>
      </c>
      <c r="BA615" s="303">
        <f t="shared" si="740"/>
        <v>8</v>
      </c>
      <c r="BB615" s="314">
        <f t="shared" si="727"/>
        <v>8</v>
      </c>
      <c r="BC615" s="146"/>
      <c r="BD615" s="144"/>
      <c r="BE615" s="56"/>
      <c r="BF615" s="56"/>
    </row>
    <row r="616" spans="2:58" ht="14.1" customHeight="1" outlineLevel="1">
      <c r="B616" s="271" t="s">
        <v>64</v>
      </c>
      <c r="C616" s="188">
        <v>2</v>
      </c>
      <c r="D616" s="178">
        <v>0</v>
      </c>
      <c r="E616" s="67">
        <v>0</v>
      </c>
      <c r="F616" s="195">
        <f t="shared" si="728"/>
        <v>0</v>
      </c>
      <c r="G616" s="188">
        <v>2</v>
      </c>
      <c r="H616" s="178">
        <v>0</v>
      </c>
      <c r="I616" s="67">
        <v>0</v>
      </c>
      <c r="J616" s="195">
        <f t="shared" si="729"/>
        <v>0</v>
      </c>
      <c r="K616" s="188">
        <v>2</v>
      </c>
      <c r="L616" s="178">
        <v>0</v>
      </c>
      <c r="M616" s="67">
        <v>0</v>
      </c>
      <c r="N616" s="195">
        <f t="shared" si="730"/>
        <v>0</v>
      </c>
      <c r="O616" s="188"/>
      <c r="P616" s="178"/>
      <c r="Q616" s="67"/>
      <c r="R616" s="195">
        <f t="shared" si="731"/>
        <v>0</v>
      </c>
      <c r="S616" s="188"/>
      <c r="T616" s="178"/>
      <c r="U616" s="67"/>
      <c r="V616" s="195">
        <f t="shared" si="732"/>
        <v>0</v>
      </c>
      <c r="W616" s="188"/>
      <c r="X616" s="178"/>
      <c r="Y616" s="67"/>
      <c r="Z616" s="195">
        <f t="shared" si="733"/>
        <v>0</v>
      </c>
      <c r="AA616" s="188"/>
      <c r="AB616" s="178"/>
      <c r="AC616" s="67"/>
      <c r="AD616" s="195">
        <f t="shared" si="734"/>
        <v>0</v>
      </c>
      <c r="AE616" s="188"/>
      <c r="AF616" s="178"/>
      <c r="AG616" s="67"/>
      <c r="AH616" s="195">
        <f t="shared" si="735"/>
        <v>0</v>
      </c>
      <c r="AI616" s="188"/>
      <c r="AJ616" s="178"/>
      <c r="AK616" s="67"/>
      <c r="AL616" s="195">
        <f t="shared" si="736"/>
        <v>0</v>
      </c>
      <c r="AM616" s="188"/>
      <c r="AN616" s="178"/>
      <c r="AO616" s="67"/>
      <c r="AP616" s="195">
        <f t="shared" si="737"/>
        <v>0</v>
      </c>
      <c r="AQ616" s="188"/>
      <c r="AR616" s="178"/>
      <c r="AS616" s="67"/>
      <c r="AT616" s="195">
        <f t="shared" si="738"/>
        <v>0</v>
      </c>
      <c r="AU616" s="188"/>
      <c r="AV616" s="178"/>
      <c r="AW616" s="67"/>
      <c r="AX616" s="213">
        <f t="shared" si="739"/>
        <v>0</v>
      </c>
      <c r="AY616" s="304">
        <f t="shared" si="740"/>
        <v>6</v>
      </c>
      <c r="AZ616" s="305">
        <f t="shared" si="740"/>
        <v>0</v>
      </c>
      <c r="BA616" s="305">
        <f t="shared" si="740"/>
        <v>0</v>
      </c>
      <c r="BB616" s="317">
        <f t="shared" si="727"/>
        <v>0</v>
      </c>
      <c r="BC616" s="146"/>
      <c r="BD616" s="144"/>
    </row>
    <row r="617" spans="2:58" ht="14.1" customHeight="1" outlineLevel="1">
      <c r="B617" s="271" t="s">
        <v>62</v>
      </c>
      <c r="C617" s="188">
        <v>1</v>
      </c>
      <c r="D617" s="178">
        <v>1</v>
      </c>
      <c r="E617" s="67">
        <v>8</v>
      </c>
      <c r="F617" s="195">
        <f t="shared" si="728"/>
        <v>8</v>
      </c>
      <c r="G617" s="188">
        <v>1</v>
      </c>
      <c r="H617" s="178">
        <v>0</v>
      </c>
      <c r="I617" s="67">
        <v>0</v>
      </c>
      <c r="J617" s="195">
        <f t="shared" si="729"/>
        <v>0</v>
      </c>
      <c r="K617" s="188">
        <v>1</v>
      </c>
      <c r="L617" s="178">
        <v>0</v>
      </c>
      <c r="M617" s="67">
        <v>0</v>
      </c>
      <c r="N617" s="195">
        <f t="shared" si="730"/>
        <v>0</v>
      </c>
      <c r="O617" s="188"/>
      <c r="P617" s="178"/>
      <c r="Q617" s="67"/>
      <c r="R617" s="195">
        <f t="shared" si="731"/>
        <v>0</v>
      </c>
      <c r="S617" s="188"/>
      <c r="T617" s="178"/>
      <c r="U617" s="67"/>
      <c r="V617" s="195">
        <f t="shared" si="732"/>
        <v>0</v>
      </c>
      <c r="W617" s="188"/>
      <c r="X617" s="178"/>
      <c r="Y617" s="67"/>
      <c r="Z617" s="195">
        <f t="shared" si="733"/>
        <v>0</v>
      </c>
      <c r="AA617" s="188"/>
      <c r="AB617" s="178"/>
      <c r="AC617" s="67"/>
      <c r="AD617" s="195">
        <f t="shared" si="734"/>
        <v>0</v>
      </c>
      <c r="AE617" s="188"/>
      <c r="AF617" s="178"/>
      <c r="AG617" s="67"/>
      <c r="AH617" s="195">
        <f t="shared" si="735"/>
        <v>0</v>
      </c>
      <c r="AI617" s="188"/>
      <c r="AJ617" s="178"/>
      <c r="AK617" s="67"/>
      <c r="AL617" s="195">
        <f t="shared" si="736"/>
        <v>0</v>
      </c>
      <c r="AM617" s="188"/>
      <c r="AN617" s="178"/>
      <c r="AO617" s="67"/>
      <c r="AP617" s="195">
        <f t="shared" si="737"/>
        <v>0</v>
      </c>
      <c r="AQ617" s="188"/>
      <c r="AR617" s="178"/>
      <c r="AS617" s="67"/>
      <c r="AT617" s="195">
        <f t="shared" si="738"/>
        <v>0</v>
      </c>
      <c r="AU617" s="188"/>
      <c r="AV617" s="178"/>
      <c r="AW617" s="67"/>
      <c r="AX617" s="213">
        <f t="shared" si="739"/>
        <v>0</v>
      </c>
      <c r="AY617" s="304">
        <f t="shared" si="740"/>
        <v>3</v>
      </c>
      <c r="AZ617" s="305">
        <f t="shared" si="740"/>
        <v>1</v>
      </c>
      <c r="BA617" s="305">
        <f t="shared" si="740"/>
        <v>8</v>
      </c>
      <c r="BB617" s="317">
        <f t="shared" si="727"/>
        <v>8</v>
      </c>
      <c r="BC617" s="146"/>
      <c r="BD617" s="144"/>
    </row>
    <row r="618" spans="2:58" ht="14.1" customHeight="1" outlineLevel="1">
      <c r="B618" s="271" t="s">
        <v>63</v>
      </c>
      <c r="C618" s="188">
        <v>0</v>
      </c>
      <c r="D618" s="178">
        <v>0</v>
      </c>
      <c r="E618" s="67">
        <v>0</v>
      </c>
      <c r="F618" s="195">
        <f t="shared" si="728"/>
        <v>0</v>
      </c>
      <c r="G618" s="188">
        <v>0</v>
      </c>
      <c r="H618" s="178">
        <v>0</v>
      </c>
      <c r="I618" s="67">
        <v>0</v>
      </c>
      <c r="J618" s="195">
        <f t="shared" si="729"/>
        <v>0</v>
      </c>
      <c r="K618" s="188">
        <v>0</v>
      </c>
      <c r="L618" s="178">
        <v>0</v>
      </c>
      <c r="M618" s="67">
        <v>0</v>
      </c>
      <c r="N618" s="195">
        <f t="shared" si="730"/>
        <v>0</v>
      </c>
      <c r="O618" s="188"/>
      <c r="P618" s="178"/>
      <c r="Q618" s="67"/>
      <c r="R618" s="195">
        <f t="shared" si="731"/>
        <v>0</v>
      </c>
      <c r="S618" s="188"/>
      <c r="T618" s="178"/>
      <c r="U618" s="67"/>
      <c r="V618" s="195">
        <f t="shared" si="732"/>
        <v>0</v>
      </c>
      <c r="W618" s="188"/>
      <c r="X618" s="178"/>
      <c r="Y618" s="67"/>
      <c r="Z618" s="195">
        <f t="shared" si="733"/>
        <v>0</v>
      </c>
      <c r="AA618" s="188"/>
      <c r="AB618" s="178"/>
      <c r="AC618" s="67"/>
      <c r="AD618" s="195">
        <f t="shared" si="734"/>
        <v>0</v>
      </c>
      <c r="AE618" s="188"/>
      <c r="AF618" s="178"/>
      <c r="AG618" s="67"/>
      <c r="AH618" s="195">
        <f t="shared" si="735"/>
        <v>0</v>
      </c>
      <c r="AI618" s="188"/>
      <c r="AJ618" s="178"/>
      <c r="AK618" s="67"/>
      <c r="AL618" s="195">
        <f t="shared" si="736"/>
        <v>0</v>
      </c>
      <c r="AM618" s="188"/>
      <c r="AN618" s="178"/>
      <c r="AO618" s="67"/>
      <c r="AP618" s="195">
        <f t="shared" si="737"/>
        <v>0</v>
      </c>
      <c r="AQ618" s="188"/>
      <c r="AR618" s="178"/>
      <c r="AS618" s="67"/>
      <c r="AT618" s="195">
        <f t="shared" si="738"/>
        <v>0</v>
      </c>
      <c r="AU618" s="188"/>
      <c r="AV618" s="178"/>
      <c r="AW618" s="67"/>
      <c r="AX618" s="213">
        <f t="shared" si="739"/>
        <v>0</v>
      </c>
      <c r="AY618" s="304">
        <f t="shared" si="740"/>
        <v>0</v>
      </c>
      <c r="AZ618" s="305">
        <f t="shared" si="740"/>
        <v>0</v>
      </c>
      <c r="BA618" s="305">
        <f t="shared" si="740"/>
        <v>0</v>
      </c>
      <c r="BB618" s="317">
        <f t="shared" ref="BB618:BB681" si="741">IFERROR(BA618/AZ618,0)</f>
        <v>0</v>
      </c>
      <c r="BC618" s="146"/>
      <c r="BD618" s="144"/>
      <c r="BE618" s="76"/>
      <c r="BF618" s="76"/>
    </row>
    <row r="619" spans="2:58" s="76" customFormat="1" ht="14.1" customHeight="1" outlineLevel="1">
      <c r="B619" s="270" t="s">
        <v>61</v>
      </c>
      <c r="C619" s="237">
        <v>1</v>
      </c>
      <c r="D619" s="174">
        <v>0</v>
      </c>
      <c r="E619" s="90">
        <v>0</v>
      </c>
      <c r="F619" s="187">
        <f t="shared" si="728"/>
        <v>0</v>
      </c>
      <c r="G619" s="188">
        <v>1</v>
      </c>
      <c r="H619" s="174">
        <v>0</v>
      </c>
      <c r="I619" s="90">
        <v>0</v>
      </c>
      <c r="J619" s="187">
        <f t="shared" ref="J619:J682" si="742">IFERROR(I619/H619,0)</f>
        <v>0</v>
      </c>
      <c r="K619" s="186">
        <v>1</v>
      </c>
      <c r="L619" s="174">
        <v>0</v>
      </c>
      <c r="M619" s="90">
        <v>0</v>
      </c>
      <c r="N619" s="187">
        <f t="shared" ref="N619:N682" si="743">IFERROR(M619/L619,0)</f>
        <v>0</v>
      </c>
      <c r="O619" s="188"/>
      <c r="P619" s="174">
        <v>0</v>
      </c>
      <c r="Q619" s="90">
        <v>0</v>
      </c>
      <c r="R619" s="187">
        <f t="shared" ref="R619:R682" si="744">IFERROR(Q619/P619,0)</f>
        <v>0</v>
      </c>
      <c r="S619" s="188"/>
      <c r="T619" s="174">
        <v>0</v>
      </c>
      <c r="U619" s="90">
        <v>0</v>
      </c>
      <c r="V619" s="187">
        <f t="shared" ref="V619:V682" si="745">IFERROR(U619/T619,0)</f>
        <v>0</v>
      </c>
      <c r="W619" s="188"/>
      <c r="X619" s="174">
        <v>0</v>
      </c>
      <c r="Y619" s="90">
        <v>0</v>
      </c>
      <c r="Z619" s="187">
        <f t="shared" ref="Z619:Z682" si="746">IFERROR(Y619/X619,0)</f>
        <v>0</v>
      </c>
      <c r="AA619" s="188"/>
      <c r="AB619" s="174">
        <v>0</v>
      </c>
      <c r="AC619" s="90">
        <v>0</v>
      </c>
      <c r="AD619" s="187">
        <f t="shared" ref="AD619:AD682" si="747">IFERROR(AC619/AB619,0)</f>
        <v>0</v>
      </c>
      <c r="AE619" s="188"/>
      <c r="AF619" s="174">
        <v>0</v>
      </c>
      <c r="AG619" s="90">
        <v>0</v>
      </c>
      <c r="AH619" s="187">
        <f t="shared" ref="AH619:AH682" si="748">IFERROR(AG619/AF619,0)</f>
        <v>0</v>
      </c>
      <c r="AI619" s="188"/>
      <c r="AJ619" s="174">
        <v>0</v>
      </c>
      <c r="AK619" s="90">
        <v>0</v>
      </c>
      <c r="AL619" s="187">
        <f t="shared" ref="AL619:AL682" si="749">IFERROR(AK619/AJ619,0)</f>
        <v>0</v>
      </c>
      <c r="AM619" s="188"/>
      <c r="AN619" s="174">
        <v>0</v>
      </c>
      <c r="AO619" s="90">
        <v>0</v>
      </c>
      <c r="AP619" s="187">
        <f t="shared" ref="AP619:AP682" si="750">IFERROR(AO619/AN619,0)</f>
        <v>0</v>
      </c>
      <c r="AQ619" s="188"/>
      <c r="AR619" s="174">
        <v>0</v>
      </c>
      <c r="AS619" s="90">
        <v>0</v>
      </c>
      <c r="AT619" s="187">
        <f t="shared" ref="AT619:AT682" si="751">IFERROR(AS619/AR619,0)</f>
        <v>0</v>
      </c>
      <c r="AU619" s="188"/>
      <c r="AV619" s="174">
        <v>0</v>
      </c>
      <c r="AW619" s="90">
        <v>0</v>
      </c>
      <c r="AX619" s="209">
        <f t="shared" ref="AX619:AX682" si="752">IFERROR(AW619/AV619,0)</f>
        <v>0</v>
      </c>
      <c r="AY619" s="302">
        <f t="shared" si="740"/>
        <v>3</v>
      </c>
      <c r="AZ619" s="303">
        <f t="shared" si="740"/>
        <v>0</v>
      </c>
      <c r="BA619" s="303">
        <f t="shared" si="740"/>
        <v>0</v>
      </c>
      <c r="BB619" s="314">
        <f t="shared" si="741"/>
        <v>0</v>
      </c>
      <c r="BC619" s="146"/>
      <c r="BD619" s="144"/>
    </row>
    <row r="620" spans="2:58" s="76" customFormat="1" ht="14.1" customHeight="1" outlineLevel="1">
      <c r="B620" s="270" t="s">
        <v>121</v>
      </c>
      <c r="C620" s="237">
        <v>1</v>
      </c>
      <c r="D620" s="174">
        <v>0</v>
      </c>
      <c r="E620" s="90">
        <v>0</v>
      </c>
      <c r="F620" s="187">
        <f t="shared" si="728"/>
        <v>0</v>
      </c>
      <c r="G620" s="188">
        <v>1</v>
      </c>
      <c r="H620" s="174">
        <v>0</v>
      </c>
      <c r="I620" s="90">
        <v>0</v>
      </c>
      <c r="J620" s="187">
        <f t="shared" si="742"/>
        <v>0</v>
      </c>
      <c r="K620" s="186">
        <v>1</v>
      </c>
      <c r="L620" s="174">
        <v>0</v>
      </c>
      <c r="M620" s="90">
        <v>0</v>
      </c>
      <c r="N620" s="187">
        <f t="shared" si="743"/>
        <v>0</v>
      </c>
      <c r="O620" s="188"/>
      <c r="P620" s="174">
        <v>0</v>
      </c>
      <c r="Q620" s="90">
        <v>0</v>
      </c>
      <c r="R620" s="187">
        <f t="shared" si="744"/>
        <v>0</v>
      </c>
      <c r="S620" s="188"/>
      <c r="T620" s="174">
        <v>0</v>
      </c>
      <c r="U620" s="90">
        <v>0</v>
      </c>
      <c r="V620" s="187">
        <f t="shared" si="745"/>
        <v>0</v>
      </c>
      <c r="W620" s="188"/>
      <c r="X620" s="174">
        <v>0</v>
      </c>
      <c r="Y620" s="90">
        <v>0</v>
      </c>
      <c r="Z620" s="187">
        <f t="shared" si="746"/>
        <v>0</v>
      </c>
      <c r="AA620" s="188"/>
      <c r="AB620" s="174">
        <v>0</v>
      </c>
      <c r="AC620" s="90">
        <v>0</v>
      </c>
      <c r="AD620" s="187">
        <f t="shared" si="747"/>
        <v>0</v>
      </c>
      <c r="AE620" s="188"/>
      <c r="AF620" s="174">
        <v>0</v>
      </c>
      <c r="AG620" s="90">
        <v>0</v>
      </c>
      <c r="AH620" s="187">
        <f t="shared" si="748"/>
        <v>0</v>
      </c>
      <c r="AI620" s="188"/>
      <c r="AJ620" s="174">
        <v>0</v>
      </c>
      <c r="AK620" s="90">
        <v>0</v>
      </c>
      <c r="AL620" s="187">
        <f t="shared" si="749"/>
        <v>0</v>
      </c>
      <c r="AM620" s="188"/>
      <c r="AN620" s="174">
        <v>0</v>
      </c>
      <c r="AO620" s="90">
        <v>0</v>
      </c>
      <c r="AP620" s="187">
        <f t="shared" si="750"/>
        <v>0</v>
      </c>
      <c r="AQ620" s="188"/>
      <c r="AR620" s="174">
        <v>0</v>
      </c>
      <c r="AS620" s="90">
        <v>0</v>
      </c>
      <c r="AT620" s="187">
        <f t="shared" si="751"/>
        <v>0</v>
      </c>
      <c r="AU620" s="188"/>
      <c r="AV620" s="174">
        <v>0</v>
      </c>
      <c r="AW620" s="90">
        <v>0</v>
      </c>
      <c r="AX620" s="209">
        <f t="shared" si="752"/>
        <v>0</v>
      </c>
      <c r="AY620" s="302">
        <f t="shared" si="740"/>
        <v>3</v>
      </c>
      <c r="AZ620" s="303">
        <f t="shared" si="740"/>
        <v>0</v>
      </c>
      <c r="BA620" s="303">
        <f t="shared" si="740"/>
        <v>0</v>
      </c>
      <c r="BB620" s="314">
        <f t="shared" si="741"/>
        <v>0</v>
      </c>
      <c r="BC620" s="146"/>
      <c r="BD620" s="144"/>
    </row>
    <row r="621" spans="2:58" s="76" customFormat="1" ht="14.1" customHeight="1" outlineLevel="1">
      <c r="B621" s="270" t="s">
        <v>60</v>
      </c>
      <c r="C621" s="186">
        <f>SUM(C622:C624)</f>
        <v>3</v>
      </c>
      <c r="D621" s="174">
        <f>SUM(D622:D624)</f>
        <v>0</v>
      </c>
      <c r="E621" s="90">
        <f>SUM(E622:E624)</f>
        <v>0</v>
      </c>
      <c r="F621" s="187">
        <f t="shared" si="728"/>
        <v>0</v>
      </c>
      <c r="G621" s="186">
        <f>SUM(G622:G624)</f>
        <v>3</v>
      </c>
      <c r="H621" s="174">
        <f>SUM(H622:H624)</f>
        <v>0</v>
      </c>
      <c r="I621" s="90">
        <f>SUM(I622:I624)</f>
        <v>0</v>
      </c>
      <c r="J621" s="187">
        <f t="shared" si="742"/>
        <v>0</v>
      </c>
      <c r="K621" s="186">
        <f>SUM(K622:K624)</f>
        <v>3</v>
      </c>
      <c r="L621" s="174">
        <f>SUM(L622:L624)</f>
        <v>0</v>
      </c>
      <c r="M621" s="90">
        <f>SUM(M622:M624)</f>
        <v>0</v>
      </c>
      <c r="N621" s="187">
        <f t="shared" si="743"/>
        <v>0</v>
      </c>
      <c r="O621" s="186">
        <f>SUM(O622:O624)</f>
        <v>0</v>
      </c>
      <c r="P621" s="174">
        <f>SUM(P622:P624)</f>
        <v>0</v>
      </c>
      <c r="Q621" s="90">
        <f>SUM(Q622:Q624)</f>
        <v>0</v>
      </c>
      <c r="R621" s="187">
        <f t="shared" si="744"/>
        <v>0</v>
      </c>
      <c r="S621" s="186">
        <f>SUM(S622:S624)</f>
        <v>0</v>
      </c>
      <c r="T621" s="174">
        <f>SUM(T622:T624)</f>
        <v>0</v>
      </c>
      <c r="U621" s="90">
        <f>SUM(U622:U624)</f>
        <v>0</v>
      </c>
      <c r="V621" s="187">
        <f t="shared" si="745"/>
        <v>0</v>
      </c>
      <c r="W621" s="186">
        <f>SUM(W622:W624)</f>
        <v>0</v>
      </c>
      <c r="X621" s="174">
        <f>SUM(X622:X624)</f>
        <v>0</v>
      </c>
      <c r="Y621" s="90">
        <f>SUM(Y622:Y624)</f>
        <v>0</v>
      </c>
      <c r="Z621" s="187">
        <f t="shared" si="746"/>
        <v>0</v>
      </c>
      <c r="AA621" s="186">
        <f>SUM(AA622:AA624)</f>
        <v>0</v>
      </c>
      <c r="AB621" s="174">
        <f>SUM(AB622:AB624)</f>
        <v>0</v>
      </c>
      <c r="AC621" s="90">
        <f>SUM(AC622:AC624)</f>
        <v>0</v>
      </c>
      <c r="AD621" s="187">
        <f t="shared" si="747"/>
        <v>0</v>
      </c>
      <c r="AE621" s="186">
        <f>SUM(AE622:AE624)</f>
        <v>0</v>
      </c>
      <c r="AF621" s="174">
        <f>SUM(AF622:AF624)</f>
        <v>0</v>
      </c>
      <c r="AG621" s="90">
        <f>SUM(AG622:AG624)</f>
        <v>0</v>
      </c>
      <c r="AH621" s="187">
        <f t="shared" si="748"/>
        <v>0</v>
      </c>
      <c r="AI621" s="186">
        <f>SUM(AI622:AI624)</f>
        <v>0</v>
      </c>
      <c r="AJ621" s="174">
        <f>SUM(AJ622:AJ624)</f>
        <v>0</v>
      </c>
      <c r="AK621" s="90">
        <f>SUM(AK622:AK624)</f>
        <v>0</v>
      </c>
      <c r="AL621" s="187">
        <f t="shared" si="749"/>
        <v>0</v>
      </c>
      <c r="AM621" s="186">
        <f>SUM(AM622:AM624)</f>
        <v>0</v>
      </c>
      <c r="AN621" s="174">
        <f>SUM(AN622:AN624)</f>
        <v>0</v>
      </c>
      <c r="AO621" s="90">
        <f>SUM(AO622:AO624)</f>
        <v>0</v>
      </c>
      <c r="AP621" s="187">
        <f t="shared" si="750"/>
        <v>0</v>
      </c>
      <c r="AQ621" s="186">
        <f>SUM(AQ622:AQ624)</f>
        <v>0</v>
      </c>
      <c r="AR621" s="174">
        <f>SUM(AR622:AR624)</f>
        <v>0</v>
      </c>
      <c r="AS621" s="90">
        <f>SUM(AS622:AS624)</f>
        <v>0</v>
      </c>
      <c r="AT621" s="187">
        <f t="shared" si="751"/>
        <v>0</v>
      </c>
      <c r="AU621" s="186">
        <f>SUM(AU622:AU624)</f>
        <v>0</v>
      </c>
      <c r="AV621" s="174">
        <f>SUM(AV622:AV624)</f>
        <v>0</v>
      </c>
      <c r="AW621" s="90">
        <f>SUM(AW622:AW624)</f>
        <v>0</v>
      </c>
      <c r="AX621" s="209">
        <f t="shared" si="752"/>
        <v>0</v>
      </c>
      <c r="AY621" s="302">
        <f t="shared" si="740"/>
        <v>9</v>
      </c>
      <c r="AZ621" s="303">
        <f t="shared" si="740"/>
        <v>0</v>
      </c>
      <c r="BA621" s="303">
        <f t="shared" si="740"/>
        <v>0</v>
      </c>
      <c r="BB621" s="314">
        <f t="shared" si="741"/>
        <v>0</v>
      </c>
      <c r="BC621" s="146"/>
      <c r="BD621" s="144"/>
      <c r="BE621" s="56"/>
      <c r="BF621" s="56"/>
    </row>
    <row r="622" spans="2:58" ht="14.1" customHeight="1" outlineLevel="1">
      <c r="B622" s="271" t="s">
        <v>59</v>
      </c>
      <c r="C622" s="188">
        <v>3</v>
      </c>
      <c r="D622" s="178">
        <v>0</v>
      </c>
      <c r="E622" s="67">
        <v>0</v>
      </c>
      <c r="F622" s="195">
        <f t="shared" ref="F622:F682" si="753">IFERROR(E622/D622,0)</f>
        <v>0</v>
      </c>
      <c r="G622" s="188">
        <v>3</v>
      </c>
      <c r="H622" s="178">
        <v>0</v>
      </c>
      <c r="I622" s="67">
        <v>0</v>
      </c>
      <c r="J622" s="195">
        <f t="shared" si="742"/>
        <v>0</v>
      </c>
      <c r="K622" s="188">
        <v>3</v>
      </c>
      <c r="L622" s="178">
        <v>0</v>
      </c>
      <c r="M622" s="67">
        <v>0</v>
      </c>
      <c r="N622" s="195">
        <f t="shared" si="743"/>
        <v>0</v>
      </c>
      <c r="O622" s="188"/>
      <c r="P622" s="178"/>
      <c r="Q622" s="67"/>
      <c r="R622" s="195">
        <f t="shared" si="744"/>
        <v>0</v>
      </c>
      <c r="S622" s="188"/>
      <c r="T622" s="178"/>
      <c r="U622" s="67"/>
      <c r="V622" s="195">
        <f t="shared" si="745"/>
        <v>0</v>
      </c>
      <c r="W622" s="188"/>
      <c r="X622" s="178"/>
      <c r="Y622" s="67"/>
      <c r="Z622" s="195">
        <f t="shared" si="746"/>
        <v>0</v>
      </c>
      <c r="AA622" s="188"/>
      <c r="AB622" s="178"/>
      <c r="AC622" s="67"/>
      <c r="AD622" s="195">
        <f t="shared" si="747"/>
        <v>0</v>
      </c>
      <c r="AE622" s="188"/>
      <c r="AF622" s="178"/>
      <c r="AG622" s="67"/>
      <c r="AH622" s="195">
        <f t="shared" si="748"/>
        <v>0</v>
      </c>
      <c r="AI622" s="188"/>
      <c r="AJ622" s="178"/>
      <c r="AK622" s="67"/>
      <c r="AL622" s="195">
        <f t="shared" si="749"/>
        <v>0</v>
      </c>
      <c r="AM622" s="188"/>
      <c r="AN622" s="178"/>
      <c r="AO622" s="67"/>
      <c r="AP622" s="195">
        <f t="shared" si="750"/>
        <v>0</v>
      </c>
      <c r="AQ622" s="188"/>
      <c r="AR622" s="178"/>
      <c r="AS622" s="67"/>
      <c r="AT622" s="195">
        <f t="shared" si="751"/>
        <v>0</v>
      </c>
      <c r="AU622" s="188"/>
      <c r="AV622" s="178"/>
      <c r="AW622" s="67"/>
      <c r="AX622" s="213">
        <f t="shared" si="752"/>
        <v>0</v>
      </c>
      <c r="AY622" s="304">
        <f t="shared" si="740"/>
        <v>9</v>
      </c>
      <c r="AZ622" s="305">
        <f t="shared" si="740"/>
        <v>0</v>
      </c>
      <c r="BA622" s="305">
        <f t="shared" si="740"/>
        <v>0</v>
      </c>
      <c r="BB622" s="317">
        <f t="shared" si="741"/>
        <v>0</v>
      </c>
      <c r="BC622" s="146"/>
      <c r="BD622" s="144"/>
    </row>
    <row r="623" spans="2:58" ht="14.1" customHeight="1" outlineLevel="1">
      <c r="B623" s="271" t="s">
        <v>58</v>
      </c>
      <c r="C623" s="188">
        <v>0</v>
      </c>
      <c r="D623" s="178">
        <v>0</v>
      </c>
      <c r="E623" s="67">
        <v>0</v>
      </c>
      <c r="F623" s="195">
        <f t="shared" si="753"/>
        <v>0</v>
      </c>
      <c r="G623" s="188">
        <v>0</v>
      </c>
      <c r="H623" s="178">
        <v>0</v>
      </c>
      <c r="I623" s="67">
        <v>0</v>
      </c>
      <c r="J623" s="195">
        <f t="shared" si="742"/>
        <v>0</v>
      </c>
      <c r="K623" s="188">
        <v>0</v>
      </c>
      <c r="L623" s="178">
        <v>0</v>
      </c>
      <c r="M623" s="67">
        <v>0</v>
      </c>
      <c r="N623" s="195">
        <f t="shared" si="743"/>
        <v>0</v>
      </c>
      <c r="O623" s="188"/>
      <c r="P623" s="178"/>
      <c r="Q623" s="67"/>
      <c r="R623" s="195">
        <f t="shared" si="744"/>
        <v>0</v>
      </c>
      <c r="S623" s="188"/>
      <c r="T623" s="178"/>
      <c r="U623" s="67"/>
      <c r="V623" s="195">
        <f t="shared" si="745"/>
        <v>0</v>
      </c>
      <c r="W623" s="188"/>
      <c r="X623" s="178"/>
      <c r="Y623" s="67"/>
      <c r="Z623" s="195">
        <f t="shared" si="746"/>
        <v>0</v>
      </c>
      <c r="AA623" s="188"/>
      <c r="AB623" s="178"/>
      <c r="AC623" s="67"/>
      <c r="AD623" s="195">
        <f t="shared" si="747"/>
        <v>0</v>
      </c>
      <c r="AE623" s="188"/>
      <c r="AF623" s="178"/>
      <c r="AG623" s="67"/>
      <c r="AH623" s="195">
        <f t="shared" si="748"/>
        <v>0</v>
      </c>
      <c r="AI623" s="188"/>
      <c r="AJ623" s="178"/>
      <c r="AK623" s="67"/>
      <c r="AL623" s="195">
        <f t="shared" si="749"/>
        <v>0</v>
      </c>
      <c r="AM623" s="188"/>
      <c r="AN623" s="178"/>
      <c r="AO623" s="67"/>
      <c r="AP623" s="195">
        <f t="shared" si="750"/>
        <v>0</v>
      </c>
      <c r="AQ623" s="188"/>
      <c r="AR623" s="178"/>
      <c r="AS623" s="67"/>
      <c r="AT623" s="195">
        <f t="shared" si="751"/>
        <v>0</v>
      </c>
      <c r="AU623" s="188"/>
      <c r="AV623" s="178"/>
      <c r="AW623" s="67"/>
      <c r="AX623" s="213">
        <f t="shared" si="752"/>
        <v>0</v>
      </c>
      <c r="AY623" s="304">
        <f t="shared" si="740"/>
        <v>0</v>
      </c>
      <c r="AZ623" s="305">
        <f t="shared" si="740"/>
        <v>0</v>
      </c>
      <c r="BA623" s="305">
        <f t="shared" si="740"/>
        <v>0</v>
      </c>
      <c r="BB623" s="317">
        <f t="shared" si="741"/>
        <v>0</v>
      </c>
      <c r="BC623" s="146"/>
      <c r="BD623" s="144"/>
    </row>
    <row r="624" spans="2:58" ht="14.1" customHeight="1" outlineLevel="1">
      <c r="B624" s="271" t="s">
        <v>57</v>
      </c>
      <c r="C624" s="188">
        <v>0</v>
      </c>
      <c r="D624" s="178">
        <v>0</v>
      </c>
      <c r="E624" s="67">
        <v>0</v>
      </c>
      <c r="F624" s="195">
        <f t="shared" si="753"/>
        <v>0</v>
      </c>
      <c r="G624" s="188">
        <v>0</v>
      </c>
      <c r="H624" s="178">
        <v>0</v>
      </c>
      <c r="I624" s="67">
        <v>0</v>
      </c>
      <c r="J624" s="195">
        <f t="shared" si="742"/>
        <v>0</v>
      </c>
      <c r="K624" s="188">
        <v>0</v>
      </c>
      <c r="L624" s="178">
        <v>0</v>
      </c>
      <c r="M624" s="67">
        <v>0</v>
      </c>
      <c r="N624" s="195">
        <f t="shared" si="743"/>
        <v>0</v>
      </c>
      <c r="O624" s="188"/>
      <c r="P624" s="178"/>
      <c r="Q624" s="67"/>
      <c r="R624" s="195">
        <f t="shared" si="744"/>
        <v>0</v>
      </c>
      <c r="S624" s="188"/>
      <c r="T624" s="178"/>
      <c r="U624" s="67"/>
      <c r="V624" s="195">
        <f t="shared" si="745"/>
        <v>0</v>
      </c>
      <c r="W624" s="188"/>
      <c r="X624" s="178"/>
      <c r="Y624" s="67"/>
      <c r="Z624" s="195">
        <f t="shared" si="746"/>
        <v>0</v>
      </c>
      <c r="AA624" s="188"/>
      <c r="AB624" s="178"/>
      <c r="AC624" s="67"/>
      <c r="AD624" s="195">
        <f t="shared" si="747"/>
        <v>0</v>
      </c>
      <c r="AE624" s="188"/>
      <c r="AF624" s="178"/>
      <c r="AG624" s="67"/>
      <c r="AH624" s="195">
        <f t="shared" si="748"/>
        <v>0</v>
      </c>
      <c r="AI624" s="188"/>
      <c r="AJ624" s="178"/>
      <c r="AK624" s="67"/>
      <c r="AL624" s="195">
        <f t="shared" si="749"/>
        <v>0</v>
      </c>
      <c r="AM624" s="188"/>
      <c r="AN624" s="178"/>
      <c r="AO624" s="67"/>
      <c r="AP624" s="195">
        <f t="shared" si="750"/>
        <v>0</v>
      </c>
      <c r="AQ624" s="188"/>
      <c r="AR624" s="178"/>
      <c r="AS624" s="67"/>
      <c r="AT624" s="195">
        <f t="shared" si="751"/>
        <v>0</v>
      </c>
      <c r="AU624" s="188"/>
      <c r="AV624" s="178"/>
      <c r="AW624" s="67"/>
      <c r="AX624" s="213">
        <f t="shared" si="752"/>
        <v>0</v>
      </c>
      <c r="AY624" s="304">
        <f t="shared" si="740"/>
        <v>0</v>
      </c>
      <c r="AZ624" s="305">
        <f t="shared" si="740"/>
        <v>0</v>
      </c>
      <c r="BA624" s="305">
        <f t="shared" si="740"/>
        <v>0</v>
      </c>
      <c r="BB624" s="317">
        <f t="shared" si="741"/>
        <v>0</v>
      </c>
      <c r="BC624" s="146"/>
      <c r="BD624" s="144"/>
      <c r="BE624" s="122"/>
      <c r="BF624" s="122"/>
    </row>
    <row r="625" spans="2:58" s="122" customFormat="1">
      <c r="B625" s="269" t="s">
        <v>119</v>
      </c>
      <c r="C625" s="184">
        <f>SUM(C626,C627,C631,C632,C640,C644,C647,C650,C653,C656,C661,C665,C668,C671,C675)</f>
        <v>36</v>
      </c>
      <c r="D625" s="173">
        <f t="shared" ref="D625:E625" si="754">SUM(D626,D627,D631,D632,D640,D644,D647,D650,D653,D656,D661,D665,D668,D671,D675)</f>
        <v>2</v>
      </c>
      <c r="E625" s="123">
        <f t="shared" si="754"/>
        <v>11.5</v>
      </c>
      <c r="F625" s="185">
        <f t="shared" si="753"/>
        <v>5.75</v>
      </c>
      <c r="G625" s="184">
        <f t="shared" ref="G625:I625" si="755">SUM(G626,G627,G631,G632,G640,G644,G647,G650,G653,G656,G661,G665,G668,G671,G675)</f>
        <v>36</v>
      </c>
      <c r="H625" s="173">
        <f t="shared" si="755"/>
        <v>0</v>
      </c>
      <c r="I625" s="123">
        <f t="shared" si="755"/>
        <v>0</v>
      </c>
      <c r="J625" s="185">
        <f t="shared" si="742"/>
        <v>0</v>
      </c>
      <c r="K625" s="184">
        <f t="shared" ref="K625:M625" si="756">SUM(K626,K627,K631,K632,K640,K644,K647,K650,K653,K656,K661,K665,K668,K671,K675)</f>
        <v>36</v>
      </c>
      <c r="L625" s="173">
        <f t="shared" si="756"/>
        <v>1</v>
      </c>
      <c r="M625" s="123">
        <f t="shared" si="756"/>
        <v>1</v>
      </c>
      <c r="N625" s="185">
        <f t="shared" si="743"/>
        <v>1</v>
      </c>
      <c r="O625" s="184">
        <f t="shared" ref="O625:Q625" si="757">SUM(O626,O627,O631,O632,O640,O644,O647,O650,O653,O656,O661,O665,O668,O671,O675)</f>
        <v>0</v>
      </c>
      <c r="P625" s="173">
        <f t="shared" si="757"/>
        <v>0</v>
      </c>
      <c r="Q625" s="123">
        <f t="shared" si="757"/>
        <v>0</v>
      </c>
      <c r="R625" s="185">
        <f t="shared" si="744"/>
        <v>0</v>
      </c>
      <c r="S625" s="184">
        <f t="shared" ref="S625:U625" si="758">SUM(S626,S627,S631,S632,S640,S644,S647,S650,S653,S656,S661,S665,S668,S671,S675)</f>
        <v>0</v>
      </c>
      <c r="T625" s="173">
        <f t="shared" si="758"/>
        <v>0</v>
      </c>
      <c r="U625" s="123">
        <f t="shared" si="758"/>
        <v>0</v>
      </c>
      <c r="V625" s="185">
        <f t="shared" si="745"/>
        <v>0</v>
      </c>
      <c r="W625" s="184">
        <f t="shared" ref="W625:Y625" si="759">SUM(W626,W627,W631,W632,W640,W644,W647,W650,W653,W656,W661,W665,W668,W671,W675)</f>
        <v>0</v>
      </c>
      <c r="X625" s="173">
        <f t="shared" si="759"/>
        <v>0</v>
      </c>
      <c r="Y625" s="123">
        <f t="shared" si="759"/>
        <v>0</v>
      </c>
      <c r="Z625" s="185">
        <f t="shared" si="746"/>
        <v>0</v>
      </c>
      <c r="AA625" s="184">
        <f t="shared" ref="AA625:AC625" si="760">SUM(AA626,AA627,AA631,AA632,AA640,AA644,AA647,AA650,AA653,AA656,AA661,AA665,AA668,AA671,AA675)</f>
        <v>0</v>
      </c>
      <c r="AB625" s="173">
        <f t="shared" si="760"/>
        <v>0</v>
      </c>
      <c r="AC625" s="123">
        <f t="shared" si="760"/>
        <v>0</v>
      </c>
      <c r="AD625" s="185">
        <f t="shared" si="747"/>
        <v>0</v>
      </c>
      <c r="AE625" s="184">
        <f t="shared" ref="AE625:AG625" si="761">SUM(AE626,AE627,AE631,AE632,AE640,AE644,AE647,AE650,AE653,AE656,AE661,AE665,AE668,AE671,AE675)</f>
        <v>0</v>
      </c>
      <c r="AF625" s="173">
        <f t="shared" si="761"/>
        <v>0</v>
      </c>
      <c r="AG625" s="123">
        <f t="shared" si="761"/>
        <v>0</v>
      </c>
      <c r="AH625" s="185">
        <f t="shared" si="748"/>
        <v>0</v>
      </c>
      <c r="AI625" s="184">
        <f t="shared" ref="AI625:AK625" si="762">SUM(AI626,AI627,AI631,AI632,AI640,AI644,AI647,AI650,AI653,AI656,AI661,AI665,AI668,AI671,AI675)</f>
        <v>0</v>
      </c>
      <c r="AJ625" s="173">
        <f t="shared" si="762"/>
        <v>0</v>
      </c>
      <c r="AK625" s="123">
        <f t="shared" si="762"/>
        <v>0</v>
      </c>
      <c r="AL625" s="185">
        <f t="shared" si="749"/>
        <v>0</v>
      </c>
      <c r="AM625" s="184">
        <f t="shared" ref="AM625:AO625" si="763">SUM(AM626,AM627,AM631,AM632,AM640,AM644,AM647,AM650,AM653,AM656,AM661,AM665,AM668,AM671,AM675)</f>
        <v>0</v>
      </c>
      <c r="AN625" s="173">
        <f t="shared" si="763"/>
        <v>0</v>
      </c>
      <c r="AO625" s="123">
        <f t="shared" si="763"/>
        <v>0</v>
      </c>
      <c r="AP625" s="185">
        <f t="shared" si="750"/>
        <v>0</v>
      </c>
      <c r="AQ625" s="184">
        <f t="shared" ref="AQ625:AS625" si="764">SUM(AQ626,AQ627,AQ631,AQ632,AQ640,AQ644,AQ647,AQ650,AQ653,AQ656,AQ661,AQ665,AQ668,AQ671,AQ675)</f>
        <v>0</v>
      </c>
      <c r="AR625" s="173">
        <f t="shared" si="764"/>
        <v>0</v>
      </c>
      <c r="AS625" s="123">
        <f t="shared" si="764"/>
        <v>0</v>
      </c>
      <c r="AT625" s="185">
        <f t="shared" si="751"/>
        <v>0</v>
      </c>
      <c r="AU625" s="184">
        <f t="shared" ref="AU625:AW625" si="765">SUM(AU626,AU627,AU631,AU632,AU640,AU644,AU647,AU650,AU653,AU656,AU661,AU665,AU668,AU671,AU675)</f>
        <v>0</v>
      </c>
      <c r="AV625" s="173">
        <f t="shared" si="765"/>
        <v>0</v>
      </c>
      <c r="AW625" s="123">
        <f t="shared" si="765"/>
        <v>0</v>
      </c>
      <c r="AX625" s="208">
        <f t="shared" si="752"/>
        <v>0</v>
      </c>
      <c r="AY625" s="300">
        <f t="shared" si="740"/>
        <v>108</v>
      </c>
      <c r="AZ625" s="301">
        <f t="shared" si="740"/>
        <v>3</v>
      </c>
      <c r="BA625" s="301">
        <f t="shared" si="740"/>
        <v>12.5</v>
      </c>
      <c r="BB625" s="313">
        <f t="shared" si="741"/>
        <v>4.166666666666667</v>
      </c>
      <c r="BC625" s="146"/>
      <c r="BD625" s="144"/>
      <c r="BE625" s="76"/>
      <c r="BF625" s="76"/>
    </row>
    <row r="626" spans="2:58" s="76" customFormat="1" ht="14.1" customHeight="1" outlineLevel="1">
      <c r="B626" s="270" t="s">
        <v>51</v>
      </c>
      <c r="C626" s="237">
        <v>1</v>
      </c>
      <c r="D626" s="174">
        <v>0</v>
      </c>
      <c r="E626" s="90">
        <v>0</v>
      </c>
      <c r="F626" s="187">
        <f t="shared" si="753"/>
        <v>0</v>
      </c>
      <c r="G626" s="237">
        <v>1</v>
      </c>
      <c r="H626" s="174">
        <v>0</v>
      </c>
      <c r="I626" s="90">
        <v>0</v>
      </c>
      <c r="J626" s="187">
        <f t="shared" si="742"/>
        <v>0</v>
      </c>
      <c r="K626" s="237">
        <v>1</v>
      </c>
      <c r="L626" s="174">
        <v>0</v>
      </c>
      <c r="M626" s="90">
        <v>0</v>
      </c>
      <c r="N626" s="187">
        <f t="shared" si="743"/>
        <v>0</v>
      </c>
      <c r="O626" s="237"/>
      <c r="P626" s="174"/>
      <c r="Q626" s="90"/>
      <c r="R626" s="187">
        <f t="shared" si="744"/>
        <v>0</v>
      </c>
      <c r="S626" s="237"/>
      <c r="T626" s="174"/>
      <c r="U626" s="90"/>
      <c r="V626" s="187">
        <f t="shared" si="745"/>
        <v>0</v>
      </c>
      <c r="W626" s="237"/>
      <c r="X626" s="174"/>
      <c r="Y626" s="90"/>
      <c r="Z626" s="187">
        <f t="shared" si="746"/>
        <v>0</v>
      </c>
      <c r="AA626" s="237"/>
      <c r="AB626" s="174"/>
      <c r="AC626" s="90"/>
      <c r="AD626" s="187">
        <f t="shared" si="747"/>
        <v>0</v>
      </c>
      <c r="AE626" s="237"/>
      <c r="AF626" s="174"/>
      <c r="AG626" s="90"/>
      <c r="AH626" s="187">
        <f t="shared" si="748"/>
        <v>0</v>
      </c>
      <c r="AI626" s="237"/>
      <c r="AJ626" s="174"/>
      <c r="AK626" s="90"/>
      <c r="AL626" s="187">
        <f t="shared" si="749"/>
        <v>0</v>
      </c>
      <c r="AM626" s="237"/>
      <c r="AN626" s="174"/>
      <c r="AO626" s="90"/>
      <c r="AP626" s="187">
        <f t="shared" si="750"/>
        <v>0</v>
      </c>
      <c r="AQ626" s="237"/>
      <c r="AR626" s="174"/>
      <c r="AS626" s="90"/>
      <c r="AT626" s="187">
        <f t="shared" si="751"/>
        <v>0</v>
      </c>
      <c r="AU626" s="237"/>
      <c r="AV626" s="174"/>
      <c r="AW626" s="90"/>
      <c r="AX626" s="209">
        <f t="shared" si="752"/>
        <v>0</v>
      </c>
      <c r="AY626" s="302">
        <f t="shared" si="740"/>
        <v>3</v>
      </c>
      <c r="AZ626" s="303">
        <f t="shared" si="740"/>
        <v>0</v>
      </c>
      <c r="BA626" s="303">
        <f t="shared" si="740"/>
        <v>0</v>
      </c>
      <c r="BB626" s="314">
        <f t="shared" si="741"/>
        <v>0</v>
      </c>
      <c r="BC626" s="146"/>
      <c r="BD626" s="144"/>
    </row>
    <row r="627" spans="2:58" s="76" customFormat="1" ht="14.1" customHeight="1" outlineLevel="1">
      <c r="B627" s="270" t="s">
        <v>54</v>
      </c>
      <c r="C627" s="186">
        <f>SUM(C628:C630)</f>
        <v>3</v>
      </c>
      <c r="D627" s="174">
        <f>SUM(D628:D630)</f>
        <v>0</v>
      </c>
      <c r="E627" s="90">
        <f>SUM(E628:E630)</f>
        <v>0</v>
      </c>
      <c r="F627" s="187">
        <f t="shared" si="753"/>
        <v>0</v>
      </c>
      <c r="G627" s="186">
        <f>SUM(G628:G630)</f>
        <v>3</v>
      </c>
      <c r="H627" s="174">
        <f>SUM(H628:H630)</f>
        <v>0</v>
      </c>
      <c r="I627" s="90">
        <f>SUM(I628:I630)</f>
        <v>0</v>
      </c>
      <c r="J627" s="187">
        <f t="shared" si="742"/>
        <v>0</v>
      </c>
      <c r="K627" s="237">
        <f>SUM(K628:K630)</f>
        <v>3</v>
      </c>
      <c r="L627" s="174">
        <f>SUM(L628:L630)</f>
        <v>0</v>
      </c>
      <c r="M627" s="90">
        <f>SUM(M628:M630)</f>
        <v>0</v>
      </c>
      <c r="N627" s="187">
        <f t="shared" si="743"/>
        <v>0</v>
      </c>
      <c r="O627" s="186"/>
      <c r="P627" s="174">
        <f>SUM(P628:P630)</f>
        <v>0</v>
      </c>
      <c r="Q627" s="90">
        <f>SUM(Q628:Q630)</f>
        <v>0</v>
      </c>
      <c r="R627" s="187">
        <f t="shared" si="744"/>
        <v>0</v>
      </c>
      <c r="S627" s="186"/>
      <c r="T627" s="174">
        <f>SUM(T628:T630)</f>
        <v>0</v>
      </c>
      <c r="U627" s="90">
        <f>SUM(U628:U630)</f>
        <v>0</v>
      </c>
      <c r="V627" s="187">
        <f t="shared" si="745"/>
        <v>0</v>
      </c>
      <c r="W627" s="186"/>
      <c r="X627" s="174">
        <f>SUM(X628:X630)</f>
        <v>0</v>
      </c>
      <c r="Y627" s="90">
        <f>SUM(Y628:Y630)</f>
        <v>0</v>
      </c>
      <c r="Z627" s="187">
        <f t="shared" si="746"/>
        <v>0</v>
      </c>
      <c r="AA627" s="186"/>
      <c r="AB627" s="174">
        <f>SUM(AB628:AB630)</f>
        <v>0</v>
      </c>
      <c r="AC627" s="90">
        <f>SUM(AC628:AC630)</f>
        <v>0</v>
      </c>
      <c r="AD627" s="187">
        <f t="shared" si="747"/>
        <v>0</v>
      </c>
      <c r="AE627" s="186"/>
      <c r="AF627" s="174">
        <f>SUM(AF628:AF630)</f>
        <v>0</v>
      </c>
      <c r="AG627" s="90">
        <f>SUM(AG628:AG630)</f>
        <v>0</v>
      </c>
      <c r="AH627" s="187">
        <f t="shared" si="748"/>
        <v>0</v>
      </c>
      <c r="AI627" s="186"/>
      <c r="AJ627" s="174">
        <f>SUM(AJ628:AJ630)</f>
        <v>0</v>
      </c>
      <c r="AK627" s="90">
        <f>SUM(AK628:AK630)</f>
        <v>0</v>
      </c>
      <c r="AL627" s="187">
        <f t="shared" si="749"/>
        <v>0</v>
      </c>
      <c r="AM627" s="186"/>
      <c r="AN627" s="174">
        <f>SUM(AN628:AN630)</f>
        <v>0</v>
      </c>
      <c r="AO627" s="90">
        <f>SUM(AO628:AO630)</f>
        <v>0</v>
      </c>
      <c r="AP627" s="187">
        <f t="shared" si="750"/>
        <v>0</v>
      </c>
      <c r="AQ627" s="186"/>
      <c r="AR627" s="174">
        <f>SUM(AR628:AR630)</f>
        <v>0</v>
      </c>
      <c r="AS627" s="90">
        <f>SUM(AS628:AS630)</f>
        <v>0</v>
      </c>
      <c r="AT627" s="187">
        <f t="shared" si="751"/>
        <v>0</v>
      </c>
      <c r="AU627" s="186"/>
      <c r="AV627" s="174">
        <f>SUM(AV628:AV630)</f>
        <v>0</v>
      </c>
      <c r="AW627" s="90">
        <f>SUM(AW628:AW630)</f>
        <v>0</v>
      </c>
      <c r="AX627" s="209">
        <f t="shared" si="752"/>
        <v>0</v>
      </c>
      <c r="AY627" s="302">
        <f t="shared" si="740"/>
        <v>9</v>
      </c>
      <c r="AZ627" s="303">
        <f t="shared" si="740"/>
        <v>0</v>
      </c>
      <c r="BA627" s="303">
        <f t="shared" si="740"/>
        <v>0</v>
      </c>
      <c r="BB627" s="314">
        <f t="shared" si="741"/>
        <v>0</v>
      </c>
      <c r="BC627" s="146"/>
      <c r="BD627" s="144"/>
      <c r="BE627" s="56"/>
      <c r="BF627" s="56"/>
    </row>
    <row r="628" spans="2:58" ht="14.1" customHeight="1" outlineLevel="1">
      <c r="B628" s="274" t="s">
        <v>137</v>
      </c>
      <c r="C628" s="188">
        <v>0</v>
      </c>
      <c r="D628" s="178">
        <v>0</v>
      </c>
      <c r="E628" s="67">
        <v>0</v>
      </c>
      <c r="F628" s="195">
        <f t="shared" si="753"/>
        <v>0</v>
      </c>
      <c r="G628" s="188">
        <v>0</v>
      </c>
      <c r="H628" s="178">
        <v>0</v>
      </c>
      <c r="I628" s="67">
        <v>0</v>
      </c>
      <c r="J628" s="195">
        <f t="shared" si="742"/>
        <v>0</v>
      </c>
      <c r="K628" s="188">
        <v>0</v>
      </c>
      <c r="L628" s="178">
        <v>0</v>
      </c>
      <c r="M628" s="67">
        <v>0</v>
      </c>
      <c r="N628" s="195">
        <f t="shared" si="743"/>
        <v>0</v>
      </c>
      <c r="O628" s="188"/>
      <c r="P628" s="178"/>
      <c r="Q628" s="67"/>
      <c r="R628" s="195">
        <f t="shared" si="744"/>
        <v>0</v>
      </c>
      <c r="S628" s="188"/>
      <c r="T628" s="178"/>
      <c r="U628" s="67"/>
      <c r="V628" s="195">
        <f t="shared" si="745"/>
        <v>0</v>
      </c>
      <c r="W628" s="188"/>
      <c r="X628" s="178"/>
      <c r="Y628" s="67"/>
      <c r="Z628" s="195">
        <f t="shared" si="746"/>
        <v>0</v>
      </c>
      <c r="AA628" s="188"/>
      <c r="AB628" s="178"/>
      <c r="AC628" s="67"/>
      <c r="AD628" s="195">
        <f t="shared" si="747"/>
        <v>0</v>
      </c>
      <c r="AE628" s="188"/>
      <c r="AF628" s="178"/>
      <c r="AG628" s="67"/>
      <c r="AH628" s="195">
        <f t="shared" si="748"/>
        <v>0</v>
      </c>
      <c r="AI628" s="188"/>
      <c r="AJ628" s="178"/>
      <c r="AK628" s="67"/>
      <c r="AL628" s="195">
        <f t="shared" si="749"/>
        <v>0</v>
      </c>
      <c r="AM628" s="188"/>
      <c r="AN628" s="178"/>
      <c r="AO628" s="67"/>
      <c r="AP628" s="195">
        <f t="shared" si="750"/>
        <v>0</v>
      </c>
      <c r="AQ628" s="188"/>
      <c r="AR628" s="178"/>
      <c r="AS628" s="67"/>
      <c r="AT628" s="195">
        <f t="shared" si="751"/>
        <v>0</v>
      </c>
      <c r="AU628" s="188"/>
      <c r="AV628" s="178"/>
      <c r="AW628" s="67"/>
      <c r="AX628" s="213">
        <f t="shared" si="752"/>
        <v>0</v>
      </c>
      <c r="AY628" s="304">
        <f t="shared" si="740"/>
        <v>0</v>
      </c>
      <c r="AZ628" s="305">
        <f t="shared" si="740"/>
        <v>0</v>
      </c>
      <c r="BA628" s="305">
        <f t="shared" si="740"/>
        <v>0</v>
      </c>
      <c r="BB628" s="317">
        <f t="shared" si="741"/>
        <v>0</v>
      </c>
      <c r="BC628" s="146"/>
      <c r="BD628" s="144"/>
    </row>
    <row r="629" spans="2:58" ht="14.1" customHeight="1" outlineLevel="1">
      <c r="B629" s="274" t="s">
        <v>133</v>
      </c>
      <c r="C629" s="188">
        <v>1</v>
      </c>
      <c r="D629" s="178">
        <v>0</v>
      </c>
      <c r="E629" s="67">
        <v>0</v>
      </c>
      <c r="F629" s="195">
        <f t="shared" si="753"/>
        <v>0</v>
      </c>
      <c r="G629" s="188">
        <v>1</v>
      </c>
      <c r="H629" s="178">
        <v>0</v>
      </c>
      <c r="I629" s="67">
        <v>0</v>
      </c>
      <c r="J629" s="195">
        <f t="shared" si="742"/>
        <v>0</v>
      </c>
      <c r="K629" s="188">
        <v>1</v>
      </c>
      <c r="L629" s="178">
        <v>0</v>
      </c>
      <c r="M629" s="67">
        <v>0</v>
      </c>
      <c r="N629" s="195">
        <f t="shared" si="743"/>
        <v>0</v>
      </c>
      <c r="O629" s="188"/>
      <c r="P629" s="178"/>
      <c r="Q629" s="67"/>
      <c r="R629" s="195">
        <f t="shared" si="744"/>
        <v>0</v>
      </c>
      <c r="S629" s="188"/>
      <c r="T629" s="178"/>
      <c r="U629" s="67"/>
      <c r="V629" s="195">
        <f t="shared" si="745"/>
        <v>0</v>
      </c>
      <c r="W629" s="188"/>
      <c r="X629" s="178"/>
      <c r="Y629" s="67"/>
      <c r="Z629" s="195">
        <f t="shared" si="746"/>
        <v>0</v>
      </c>
      <c r="AA629" s="188"/>
      <c r="AB629" s="178"/>
      <c r="AC629" s="67"/>
      <c r="AD629" s="195">
        <f t="shared" si="747"/>
        <v>0</v>
      </c>
      <c r="AE629" s="188"/>
      <c r="AF629" s="178"/>
      <c r="AG629" s="67"/>
      <c r="AH629" s="195">
        <f t="shared" si="748"/>
        <v>0</v>
      </c>
      <c r="AI629" s="188"/>
      <c r="AJ629" s="178"/>
      <c r="AK629" s="67"/>
      <c r="AL629" s="195">
        <f t="shared" si="749"/>
        <v>0</v>
      </c>
      <c r="AM629" s="188"/>
      <c r="AN629" s="178"/>
      <c r="AO629" s="67"/>
      <c r="AP629" s="195">
        <f t="shared" si="750"/>
        <v>0</v>
      </c>
      <c r="AQ629" s="188"/>
      <c r="AR629" s="178"/>
      <c r="AS629" s="67"/>
      <c r="AT629" s="195">
        <f t="shared" si="751"/>
        <v>0</v>
      </c>
      <c r="AU629" s="188"/>
      <c r="AV629" s="178"/>
      <c r="AW629" s="67"/>
      <c r="AX629" s="213">
        <f t="shared" si="752"/>
        <v>0</v>
      </c>
      <c r="AY629" s="304">
        <f t="shared" si="740"/>
        <v>3</v>
      </c>
      <c r="AZ629" s="305">
        <f t="shared" si="740"/>
        <v>0</v>
      </c>
      <c r="BA629" s="305">
        <f t="shared" si="740"/>
        <v>0</v>
      </c>
      <c r="BB629" s="317">
        <f t="shared" si="741"/>
        <v>0</v>
      </c>
      <c r="BC629" s="146"/>
      <c r="BD629" s="144"/>
    </row>
    <row r="630" spans="2:58" ht="14.1" customHeight="1" outlineLevel="1">
      <c r="B630" s="274" t="s">
        <v>136</v>
      </c>
      <c r="C630" s="188">
        <v>2</v>
      </c>
      <c r="D630" s="178">
        <v>0</v>
      </c>
      <c r="E630" s="67">
        <v>0</v>
      </c>
      <c r="F630" s="195">
        <f t="shared" si="753"/>
        <v>0</v>
      </c>
      <c r="G630" s="188">
        <v>2</v>
      </c>
      <c r="H630" s="178">
        <v>0</v>
      </c>
      <c r="I630" s="67">
        <v>0</v>
      </c>
      <c r="J630" s="195">
        <f t="shared" si="742"/>
        <v>0</v>
      </c>
      <c r="K630" s="188">
        <v>2</v>
      </c>
      <c r="L630" s="178">
        <v>0</v>
      </c>
      <c r="M630" s="67">
        <v>0</v>
      </c>
      <c r="N630" s="195">
        <f t="shared" si="743"/>
        <v>0</v>
      </c>
      <c r="O630" s="188"/>
      <c r="P630" s="178"/>
      <c r="Q630" s="67"/>
      <c r="R630" s="195">
        <f t="shared" si="744"/>
        <v>0</v>
      </c>
      <c r="S630" s="188"/>
      <c r="T630" s="178"/>
      <c r="U630" s="67"/>
      <c r="V630" s="195">
        <f t="shared" si="745"/>
        <v>0</v>
      </c>
      <c r="W630" s="188"/>
      <c r="X630" s="178"/>
      <c r="Y630" s="67"/>
      <c r="Z630" s="195">
        <f t="shared" si="746"/>
        <v>0</v>
      </c>
      <c r="AA630" s="188"/>
      <c r="AB630" s="178"/>
      <c r="AC630" s="67"/>
      <c r="AD630" s="195">
        <f t="shared" si="747"/>
        <v>0</v>
      </c>
      <c r="AE630" s="188"/>
      <c r="AF630" s="178"/>
      <c r="AG630" s="67"/>
      <c r="AH630" s="195">
        <f t="shared" si="748"/>
        <v>0</v>
      </c>
      <c r="AI630" s="188"/>
      <c r="AJ630" s="178"/>
      <c r="AK630" s="67"/>
      <c r="AL630" s="195">
        <f t="shared" si="749"/>
        <v>0</v>
      </c>
      <c r="AM630" s="188"/>
      <c r="AN630" s="178"/>
      <c r="AO630" s="67"/>
      <c r="AP630" s="195">
        <f t="shared" si="750"/>
        <v>0</v>
      </c>
      <c r="AQ630" s="188"/>
      <c r="AR630" s="178"/>
      <c r="AS630" s="67"/>
      <c r="AT630" s="195">
        <f t="shared" si="751"/>
        <v>0</v>
      </c>
      <c r="AU630" s="188"/>
      <c r="AV630" s="178"/>
      <c r="AW630" s="67"/>
      <c r="AX630" s="213">
        <f t="shared" si="752"/>
        <v>0</v>
      </c>
      <c r="AY630" s="304">
        <f t="shared" si="740"/>
        <v>6</v>
      </c>
      <c r="AZ630" s="305">
        <f t="shared" si="740"/>
        <v>0</v>
      </c>
      <c r="BA630" s="305">
        <f t="shared" si="740"/>
        <v>0</v>
      </c>
      <c r="BB630" s="317">
        <f t="shared" si="741"/>
        <v>0</v>
      </c>
      <c r="BC630" s="146"/>
      <c r="BD630" s="144"/>
      <c r="BE630" s="76"/>
      <c r="BF630" s="76"/>
    </row>
    <row r="631" spans="2:58" s="76" customFormat="1" ht="14.1" customHeight="1" outlineLevel="1">
      <c r="B631" s="270" t="s">
        <v>45</v>
      </c>
      <c r="C631" s="237">
        <v>0</v>
      </c>
      <c r="D631" s="177">
        <v>0</v>
      </c>
      <c r="E631" s="69">
        <v>0</v>
      </c>
      <c r="F631" s="193">
        <f t="shared" si="753"/>
        <v>0</v>
      </c>
      <c r="G631" s="188">
        <v>0</v>
      </c>
      <c r="H631" s="177">
        <v>0</v>
      </c>
      <c r="I631" s="69">
        <v>0</v>
      </c>
      <c r="J631" s="193">
        <f t="shared" si="742"/>
        <v>0</v>
      </c>
      <c r="K631" s="188">
        <v>0</v>
      </c>
      <c r="L631" s="177">
        <v>0</v>
      </c>
      <c r="M631" s="69">
        <v>0</v>
      </c>
      <c r="N631" s="193">
        <f t="shared" si="743"/>
        <v>0</v>
      </c>
      <c r="O631" s="188">
        <f>IFERROR(VLOOKUP(N631,#REF!,2,0),0)</f>
        <v>0</v>
      </c>
      <c r="P631" s="177"/>
      <c r="Q631" s="69"/>
      <c r="R631" s="193">
        <f t="shared" si="744"/>
        <v>0</v>
      </c>
      <c r="S631" s="188">
        <f>IFERROR(VLOOKUP(R631,#REF!,2,0),0)</f>
        <v>0</v>
      </c>
      <c r="T631" s="177"/>
      <c r="U631" s="69"/>
      <c r="V631" s="193">
        <f t="shared" si="745"/>
        <v>0</v>
      </c>
      <c r="W631" s="188">
        <f>IFERROR(VLOOKUP(V631,#REF!,2,0),0)</f>
        <v>0</v>
      </c>
      <c r="X631" s="177"/>
      <c r="Y631" s="69"/>
      <c r="Z631" s="193">
        <f t="shared" si="746"/>
        <v>0</v>
      </c>
      <c r="AA631" s="188">
        <f>IFERROR(VLOOKUP(Z631,#REF!,2,0),0)</f>
        <v>0</v>
      </c>
      <c r="AB631" s="177"/>
      <c r="AC631" s="69"/>
      <c r="AD631" s="193">
        <f t="shared" si="747"/>
        <v>0</v>
      </c>
      <c r="AE631" s="188">
        <f>IFERROR(VLOOKUP(AD631,#REF!,2,0),0)</f>
        <v>0</v>
      </c>
      <c r="AF631" s="177"/>
      <c r="AG631" s="69"/>
      <c r="AH631" s="193">
        <f t="shared" si="748"/>
        <v>0</v>
      </c>
      <c r="AI631" s="188">
        <f>IFERROR(VLOOKUP(AH631,#REF!,2,0),0)</f>
        <v>0</v>
      </c>
      <c r="AJ631" s="177"/>
      <c r="AK631" s="69"/>
      <c r="AL631" s="193">
        <f t="shared" si="749"/>
        <v>0</v>
      </c>
      <c r="AM631" s="188">
        <f>IFERROR(VLOOKUP(AL631,#REF!,2,0),0)</f>
        <v>0</v>
      </c>
      <c r="AN631" s="177"/>
      <c r="AO631" s="69"/>
      <c r="AP631" s="193">
        <f t="shared" si="750"/>
        <v>0</v>
      </c>
      <c r="AQ631" s="188">
        <f>IFERROR(VLOOKUP(AP631,#REF!,2,0),0)</f>
        <v>0</v>
      </c>
      <c r="AR631" s="177"/>
      <c r="AS631" s="69"/>
      <c r="AT631" s="193">
        <f t="shared" si="751"/>
        <v>0</v>
      </c>
      <c r="AU631" s="188">
        <f>IFERROR(VLOOKUP(AT631,#REF!,2,0),0)</f>
        <v>0</v>
      </c>
      <c r="AV631" s="177"/>
      <c r="AW631" s="69"/>
      <c r="AX631" s="212">
        <f t="shared" si="752"/>
        <v>0</v>
      </c>
      <c r="AY631" s="302">
        <f t="shared" si="740"/>
        <v>0</v>
      </c>
      <c r="AZ631" s="303">
        <f t="shared" si="740"/>
        <v>0</v>
      </c>
      <c r="BA631" s="303">
        <f t="shared" si="740"/>
        <v>0</v>
      </c>
      <c r="BB631" s="314">
        <f t="shared" si="741"/>
        <v>0</v>
      </c>
      <c r="BC631" s="146"/>
      <c r="BD631" s="144"/>
    </row>
    <row r="632" spans="2:58" s="76" customFormat="1" ht="14.1" customHeight="1" outlineLevel="1">
      <c r="B632" s="270" t="s">
        <v>43</v>
      </c>
      <c r="C632" s="186">
        <f>SUM(C633:C639)</f>
        <v>4</v>
      </c>
      <c r="D632" s="174">
        <f>SUM(D633:D639)</f>
        <v>0</v>
      </c>
      <c r="E632" s="90">
        <f>SUM(E633:E639)</f>
        <v>0</v>
      </c>
      <c r="F632" s="187">
        <f t="shared" si="753"/>
        <v>0</v>
      </c>
      <c r="G632" s="186">
        <f>SUM(G633:G639)</f>
        <v>4</v>
      </c>
      <c r="H632" s="174">
        <f>SUM(H633:H639)</f>
        <v>0</v>
      </c>
      <c r="I632" s="90">
        <f>SUM(I633:I639)</f>
        <v>0</v>
      </c>
      <c r="J632" s="187">
        <f t="shared" si="742"/>
        <v>0</v>
      </c>
      <c r="K632" s="186">
        <f>SUM(K633:K639)</f>
        <v>4</v>
      </c>
      <c r="L632" s="174">
        <f>SUM(L633:L639)</f>
        <v>0</v>
      </c>
      <c r="M632" s="90">
        <f>SUM(M633:M639)</f>
        <v>0</v>
      </c>
      <c r="N632" s="187">
        <f t="shared" si="743"/>
        <v>0</v>
      </c>
      <c r="O632" s="186">
        <f>SUM(O633:O639)</f>
        <v>0</v>
      </c>
      <c r="P632" s="174">
        <f>SUM(P633:P639)</f>
        <v>0</v>
      </c>
      <c r="Q632" s="90">
        <f>SUM(Q633:Q639)</f>
        <v>0</v>
      </c>
      <c r="R632" s="187">
        <f t="shared" si="744"/>
        <v>0</v>
      </c>
      <c r="S632" s="186">
        <f>SUM(S633:S639)</f>
        <v>0</v>
      </c>
      <c r="T632" s="174">
        <f>SUM(T633:T639)</f>
        <v>0</v>
      </c>
      <c r="U632" s="90">
        <f>SUM(U633:U639)</f>
        <v>0</v>
      </c>
      <c r="V632" s="187">
        <f t="shared" si="745"/>
        <v>0</v>
      </c>
      <c r="W632" s="186">
        <f>SUM(W633:W639)</f>
        <v>0</v>
      </c>
      <c r="X632" s="174">
        <f>SUM(X633:X639)</f>
        <v>0</v>
      </c>
      <c r="Y632" s="90">
        <f>SUM(Y633:Y639)</f>
        <v>0</v>
      </c>
      <c r="Z632" s="187">
        <f t="shared" si="746"/>
        <v>0</v>
      </c>
      <c r="AA632" s="186">
        <f>SUM(AA633:AA639)</f>
        <v>0</v>
      </c>
      <c r="AB632" s="174">
        <f>SUM(AB633:AB639)</f>
        <v>0</v>
      </c>
      <c r="AC632" s="90">
        <f>SUM(AC633:AC639)</f>
        <v>0</v>
      </c>
      <c r="AD632" s="187">
        <f t="shared" si="747"/>
        <v>0</v>
      </c>
      <c r="AE632" s="186">
        <f>SUM(AE633:AE639)</f>
        <v>0</v>
      </c>
      <c r="AF632" s="174">
        <f>SUM(AF633:AF639)</f>
        <v>0</v>
      </c>
      <c r="AG632" s="90">
        <f>SUM(AG633:AG639)</f>
        <v>0</v>
      </c>
      <c r="AH632" s="187">
        <f t="shared" si="748"/>
        <v>0</v>
      </c>
      <c r="AI632" s="186">
        <f>SUM(AI633:AI639)</f>
        <v>0</v>
      </c>
      <c r="AJ632" s="174">
        <f>SUM(AJ633:AJ639)</f>
        <v>0</v>
      </c>
      <c r="AK632" s="90">
        <f>SUM(AK633:AK639)</f>
        <v>0</v>
      </c>
      <c r="AL632" s="187">
        <f t="shared" si="749"/>
        <v>0</v>
      </c>
      <c r="AM632" s="186">
        <f>SUM(AM633:AM639)</f>
        <v>0</v>
      </c>
      <c r="AN632" s="174">
        <f>SUM(AN633:AN639)</f>
        <v>0</v>
      </c>
      <c r="AO632" s="90">
        <f>SUM(AO633:AO639)</f>
        <v>0</v>
      </c>
      <c r="AP632" s="187">
        <f t="shared" si="750"/>
        <v>0</v>
      </c>
      <c r="AQ632" s="186">
        <f>SUM(AQ633:AQ639)</f>
        <v>0</v>
      </c>
      <c r="AR632" s="174">
        <f>SUM(AR633:AR639)</f>
        <v>0</v>
      </c>
      <c r="AS632" s="90">
        <f>SUM(AS633:AS639)</f>
        <v>0</v>
      </c>
      <c r="AT632" s="187">
        <f t="shared" si="751"/>
        <v>0</v>
      </c>
      <c r="AU632" s="186">
        <f>SUM(AU633:AU639)</f>
        <v>0</v>
      </c>
      <c r="AV632" s="174">
        <f>SUM(AV633:AV639)</f>
        <v>0</v>
      </c>
      <c r="AW632" s="90">
        <f>SUM(AW633:AW639)</f>
        <v>0</v>
      </c>
      <c r="AX632" s="209">
        <f t="shared" si="752"/>
        <v>0</v>
      </c>
      <c r="AY632" s="302">
        <f t="shared" si="740"/>
        <v>12</v>
      </c>
      <c r="AZ632" s="303">
        <f t="shared" si="740"/>
        <v>0</v>
      </c>
      <c r="BA632" s="303">
        <f t="shared" si="740"/>
        <v>0</v>
      </c>
      <c r="BB632" s="314">
        <f t="shared" si="741"/>
        <v>0</v>
      </c>
      <c r="BC632" s="146"/>
      <c r="BD632" s="144"/>
      <c r="BE632" s="56"/>
      <c r="BF632" s="56"/>
    </row>
    <row r="633" spans="2:58" ht="14.1" customHeight="1" outlineLevel="1">
      <c r="B633" s="274" t="s">
        <v>172</v>
      </c>
      <c r="C633" s="188">
        <v>1</v>
      </c>
      <c r="D633" s="178">
        <v>0</v>
      </c>
      <c r="E633" s="67">
        <v>0</v>
      </c>
      <c r="F633" s="195">
        <f t="shared" si="753"/>
        <v>0</v>
      </c>
      <c r="G633" s="188">
        <v>1</v>
      </c>
      <c r="H633" s="178">
        <v>0</v>
      </c>
      <c r="I633" s="67">
        <v>0</v>
      </c>
      <c r="J633" s="195">
        <f t="shared" si="742"/>
        <v>0</v>
      </c>
      <c r="K633" s="188">
        <v>1</v>
      </c>
      <c r="L633" s="178">
        <v>0</v>
      </c>
      <c r="M633" s="67">
        <v>0</v>
      </c>
      <c r="N633" s="195">
        <f t="shared" si="743"/>
        <v>0</v>
      </c>
      <c r="O633" s="188"/>
      <c r="P633" s="178"/>
      <c r="Q633" s="67"/>
      <c r="R633" s="195">
        <f t="shared" si="744"/>
        <v>0</v>
      </c>
      <c r="S633" s="188"/>
      <c r="T633" s="178"/>
      <c r="U633" s="67"/>
      <c r="V633" s="195">
        <f t="shared" si="745"/>
        <v>0</v>
      </c>
      <c r="W633" s="188"/>
      <c r="X633" s="178"/>
      <c r="Y633" s="67"/>
      <c r="Z633" s="195">
        <f t="shared" si="746"/>
        <v>0</v>
      </c>
      <c r="AA633" s="188"/>
      <c r="AB633" s="178"/>
      <c r="AC633" s="67"/>
      <c r="AD633" s="195">
        <f t="shared" si="747"/>
        <v>0</v>
      </c>
      <c r="AE633" s="188"/>
      <c r="AF633" s="178"/>
      <c r="AG633" s="67"/>
      <c r="AH633" s="195">
        <f t="shared" si="748"/>
        <v>0</v>
      </c>
      <c r="AI633" s="188"/>
      <c r="AJ633" s="178"/>
      <c r="AK633" s="67"/>
      <c r="AL633" s="195">
        <f t="shared" si="749"/>
        <v>0</v>
      </c>
      <c r="AM633" s="188"/>
      <c r="AN633" s="178"/>
      <c r="AO633" s="67"/>
      <c r="AP633" s="195">
        <f t="shared" si="750"/>
        <v>0</v>
      </c>
      <c r="AQ633" s="188"/>
      <c r="AR633" s="178"/>
      <c r="AS633" s="67"/>
      <c r="AT633" s="195">
        <f t="shared" si="751"/>
        <v>0</v>
      </c>
      <c r="AU633" s="188"/>
      <c r="AV633" s="178"/>
      <c r="AW633" s="67"/>
      <c r="AX633" s="213">
        <f t="shared" si="752"/>
        <v>0</v>
      </c>
      <c r="AY633" s="304">
        <f t="shared" si="740"/>
        <v>3</v>
      </c>
      <c r="AZ633" s="305">
        <f t="shared" si="740"/>
        <v>0</v>
      </c>
      <c r="BA633" s="305">
        <f t="shared" si="740"/>
        <v>0</v>
      </c>
      <c r="BB633" s="317">
        <f t="shared" si="741"/>
        <v>0</v>
      </c>
      <c r="BC633" s="146"/>
      <c r="BD633" s="144"/>
    </row>
    <row r="634" spans="2:58" ht="14.1" customHeight="1" outlineLevel="1">
      <c r="B634" s="274" t="s">
        <v>153</v>
      </c>
      <c r="C634" s="188">
        <v>1</v>
      </c>
      <c r="D634" s="178">
        <v>0</v>
      </c>
      <c r="E634" s="67">
        <v>0</v>
      </c>
      <c r="F634" s="195">
        <f t="shared" si="753"/>
        <v>0</v>
      </c>
      <c r="G634" s="188">
        <v>1</v>
      </c>
      <c r="H634" s="178">
        <v>0</v>
      </c>
      <c r="I634" s="67">
        <v>0</v>
      </c>
      <c r="J634" s="195">
        <f t="shared" si="742"/>
        <v>0</v>
      </c>
      <c r="K634" s="188">
        <v>1</v>
      </c>
      <c r="L634" s="178">
        <v>0</v>
      </c>
      <c r="M634" s="67">
        <v>0</v>
      </c>
      <c r="N634" s="195">
        <f t="shared" si="743"/>
        <v>0</v>
      </c>
      <c r="O634" s="188"/>
      <c r="P634" s="178"/>
      <c r="Q634" s="67"/>
      <c r="R634" s="195">
        <f t="shared" si="744"/>
        <v>0</v>
      </c>
      <c r="S634" s="188"/>
      <c r="T634" s="178"/>
      <c r="U634" s="67"/>
      <c r="V634" s="195">
        <f t="shared" si="745"/>
        <v>0</v>
      </c>
      <c r="W634" s="188"/>
      <c r="X634" s="178"/>
      <c r="Y634" s="67"/>
      <c r="Z634" s="195">
        <f t="shared" si="746"/>
        <v>0</v>
      </c>
      <c r="AA634" s="188"/>
      <c r="AB634" s="178"/>
      <c r="AC634" s="67"/>
      <c r="AD634" s="195">
        <f t="shared" si="747"/>
        <v>0</v>
      </c>
      <c r="AE634" s="188"/>
      <c r="AF634" s="178"/>
      <c r="AG634" s="67"/>
      <c r="AH634" s="195">
        <f t="shared" si="748"/>
        <v>0</v>
      </c>
      <c r="AI634" s="188"/>
      <c r="AJ634" s="178"/>
      <c r="AK634" s="67"/>
      <c r="AL634" s="195">
        <f t="shared" si="749"/>
        <v>0</v>
      </c>
      <c r="AM634" s="188"/>
      <c r="AN634" s="178"/>
      <c r="AO634" s="67"/>
      <c r="AP634" s="195">
        <f t="shared" si="750"/>
        <v>0</v>
      </c>
      <c r="AQ634" s="188"/>
      <c r="AR634" s="178"/>
      <c r="AS634" s="67"/>
      <c r="AT634" s="195">
        <f t="shared" si="751"/>
        <v>0</v>
      </c>
      <c r="AU634" s="188"/>
      <c r="AV634" s="178"/>
      <c r="AW634" s="67"/>
      <c r="AX634" s="213">
        <f t="shared" si="752"/>
        <v>0</v>
      </c>
      <c r="AY634" s="304">
        <f t="shared" ref="AY634:BA682" si="766">SUM(C634,G634,K634)</f>
        <v>3</v>
      </c>
      <c r="AZ634" s="305">
        <f t="shared" si="766"/>
        <v>0</v>
      </c>
      <c r="BA634" s="305">
        <f t="shared" si="766"/>
        <v>0</v>
      </c>
      <c r="BB634" s="317">
        <f t="shared" si="741"/>
        <v>0</v>
      </c>
      <c r="BC634" s="146"/>
      <c r="BD634" s="144"/>
      <c r="BE634" s="59"/>
      <c r="BF634" s="59"/>
    </row>
    <row r="635" spans="2:58" s="59" customFormat="1" ht="14.1" customHeight="1" outlineLevel="1">
      <c r="B635" s="275" t="s">
        <v>124</v>
      </c>
      <c r="C635" s="188">
        <v>0</v>
      </c>
      <c r="D635" s="179">
        <v>0</v>
      </c>
      <c r="E635" s="93">
        <v>0</v>
      </c>
      <c r="F635" s="197">
        <f t="shared" si="753"/>
        <v>0</v>
      </c>
      <c r="G635" s="188">
        <v>0</v>
      </c>
      <c r="H635" s="179">
        <v>0</v>
      </c>
      <c r="I635" s="93">
        <v>0</v>
      </c>
      <c r="J635" s="197">
        <f t="shared" si="742"/>
        <v>0</v>
      </c>
      <c r="K635" s="188">
        <v>0</v>
      </c>
      <c r="L635" s="179">
        <v>0</v>
      </c>
      <c r="M635" s="93">
        <v>0</v>
      </c>
      <c r="N635" s="197">
        <f t="shared" si="743"/>
        <v>0</v>
      </c>
      <c r="O635" s="188"/>
      <c r="P635" s="179"/>
      <c r="Q635" s="93"/>
      <c r="R635" s="197">
        <f t="shared" si="744"/>
        <v>0</v>
      </c>
      <c r="S635" s="188"/>
      <c r="T635" s="179"/>
      <c r="U635" s="93"/>
      <c r="V635" s="197">
        <f t="shared" si="745"/>
        <v>0</v>
      </c>
      <c r="W635" s="188"/>
      <c r="X635" s="179"/>
      <c r="Y635" s="93"/>
      <c r="Z635" s="197">
        <f t="shared" si="746"/>
        <v>0</v>
      </c>
      <c r="AA635" s="188"/>
      <c r="AB635" s="179"/>
      <c r="AC635" s="93"/>
      <c r="AD635" s="197">
        <f t="shared" si="747"/>
        <v>0</v>
      </c>
      <c r="AE635" s="188"/>
      <c r="AF635" s="179"/>
      <c r="AG635" s="93"/>
      <c r="AH635" s="197">
        <f t="shared" si="748"/>
        <v>0</v>
      </c>
      <c r="AI635" s="188"/>
      <c r="AJ635" s="179"/>
      <c r="AK635" s="93"/>
      <c r="AL635" s="197">
        <f t="shared" si="749"/>
        <v>0</v>
      </c>
      <c r="AM635" s="188"/>
      <c r="AN635" s="179"/>
      <c r="AO635" s="93"/>
      <c r="AP635" s="197">
        <f t="shared" si="750"/>
        <v>0</v>
      </c>
      <c r="AQ635" s="188"/>
      <c r="AR635" s="179"/>
      <c r="AS635" s="93"/>
      <c r="AT635" s="197">
        <f t="shared" si="751"/>
        <v>0</v>
      </c>
      <c r="AU635" s="188"/>
      <c r="AV635" s="179"/>
      <c r="AW635" s="93"/>
      <c r="AX635" s="214">
        <f t="shared" si="752"/>
        <v>0</v>
      </c>
      <c r="AY635" s="311">
        <f t="shared" si="766"/>
        <v>0</v>
      </c>
      <c r="AZ635" s="312">
        <f t="shared" si="766"/>
        <v>0</v>
      </c>
      <c r="BA635" s="312">
        <f t="shared" si="766"/>
        <v>0</v>
      </c>
      <c r="BB635" s="318">
        <f t="shared" si="741"/>
        <v>0</v>
      </c>
      <c r="BC635" s="146"/>
      <c r="BD635" s="144"/>
      <c r="BE635" s="56"/>
      <c r="BF635" s="56"/>
    </row>
    <row r="636" spans="2:58" ht="14.1" customHeight="1" outlineLevel="1">
      <c r="B636" s="274" t="s">
        <v>120</v>
      </c>
      <c r="C636" s="188">
        <v>1</v>
      </c>
      <c r="D636" s="178">
        <v>0</v>
      </c>
      <c r="E636" s="67">
        <v>0</v>
      </c>
      <c r="F636" s="195">
        <f t="shared" si="753"/>
        <v>0</v>
      </c>
      <c r="G636" s="188">
        <v>1</v>
      </c>
      <c r="H636" s="178">
        <v>0</v>
      </c>
      <c r="I636" s="67">
        <v>0</v>
      </c>
      <c r="J636" s="195">
        <f t="shared" si="742"/>
        <v>0</v>
      </c>
      <c r="K636" s="188">
        <v>1</v>
      </c>
      <c r="L636" s="178">
        <v>0</v>
      </c>
      <c r="M636" s="67">
        <v>0</v>
      </c>
      <c r="N636" s="195">
        <f t="shared" si="743"/>
        <v>0</v>
      </c>
      <c r="O636" s="188"/>
      <c r="P636" s="178"/>
      <c r="Q636" s="67"/>
      <c r="R636" s="195">
        <f t="shared" si="744"/>
        <v>0</v>
      </c>
      <c r="S636" s="188"/>
      <c r="T636" s="178"/>
      <c r="U636" s="67"/>
      <c r="V636" s="195">
        <f t="shared" si="745"/>
        <v>0</v>
      </c>
      <c r="W636" s="188"/>
      <c r="X636" s="178"/>
      <c r="Y636" s="67"/>
      <c r="Z636" s="195">
        <f t="shared" si="746"/>
        <v>0</v>
      </c>
      <c r="AA636" s="188"/>
      <c r="AB636" s="178"/>
      <c r="AC636" s="67"/>
      <c r="AD636" s="195">
        <f t="shared" si="747"/>
        <v>0</v>
      </c>
      <c r="AE636" s="188"/>
      <c r="AF636" s="178"/>
      <c r="AG636" s="67"/>
      <c r="AH636" s="195">
        <f t="shared" si="748"/>
        <v>0</v>
      </c>
      <c r="AI636" s="188"/>
      <c r="AJ636" s="178"/>
      <c r="AK636" s="67"/>
      <c r="AL636" s="195">
        <f t="shared" si="749"/>
        <v>0</v>
      </c>
      <c r="AM636" s="188"/>
      <c r="AN636" s="178"/>
      <c r="AO636" s="67"/>
      <c r="AP636" s="195">
        <f t="shared" si="750"/>
        <v>0</v>
      </c>
      <c r="AQ636" s="188"/>
      <c r="AR636" s="178"/>
      <c r="AS636" s="67"/>
      <c r="AT636" s="195">
        <f t="shared" si="751"/>
        <v>0</v>
      </c>
      <c r="AU636" s="188"/>
      <c r="AV636" s="178"/>
      <c r="AW636" s="67"/>
      <c r="AX636" s="213">
        <f t="shared" si="752"/>
        <v>0</v>
      </c>
      <c r="AY636" s="304">
        <f t="shared" si="766"/>
        <v>3</v>
      </c>
      <c r="AZ636" s="305">
        <f t="shared" si="766"/>
        <v>0</v>
      </c>
      <c r="BA636" s="305">
        <f t="shared" si="766"/>
        <v>0</v>
      </c>
      <c r="BB636" s="317">
        <f t="shared" si="741"/>
        <v>0</v>
      </c>
      <c r="BC636" s="146"/>
      <c r="BD636" s="144"/>
    </row>
    <row r="637" spans="2:58" ht="14.1" customHeight="1" outlineLevel="1">
      <c r="B637" s="274" t="s">
        <v>135</v>
      </c>
      <c r="C637" s="188">
        <v>0</v>
      </c>
      <c r="D637" s="178">
        <v>0</v>
      </c>
      <c r="E637" s="67">
        <v>0</v>
      </c>
      <c r="F637" s="195">
        <f t="shared" si="753"/>
        <v>0</v>
      </c>
      <c r="G637" s="188">
        <v>0</v>
      </c>
      <c r="H637" s="178">
        <v>0</v>
      </c>
      <c r="I637" s="67">
        <v>0</v>
      </c>
      <c r="J637" s="195">
        <f t="shared" si="742"/>
        <v>0</v>
      </c>
      <c r="K637" s="188">
        <v>0</v>
      </c>
      <c r="L637" s="178">
        <v>0</v>
      </c>
      <c r="M637" s="67">
        <v>0</v>
      </c>
      <c r="N637" s="195">
        <f t="shared" si="743"/>
        <v>0</v>
      </c>
      <c r="O637" s="188"/>
      <c r="P637" s="178"/>
      <c r="Q637" s="67"/>
      <c r="R637" s="195">
        <f t="shared" si="744"/>
        <v>0</v>
      </c>
      <c r="S637" s="188"/>
      <c r="T637" s="178"/>
      <c r="U637" s="67"/>
      <c r="V637" s="195">
        <f t="shared" si="745"/>
        <v>0</v>
      </c>
      <c r="W637" s="188"/>
      <c r="X637" s="178"/>
      <c r="Y637" s="67"/>
      <c r="Z637" s="195">
        <f t="shared" si="746"/>
        <v>0</v>
      </c>
      <c r="AA637" s="188"/>
      <c r="AB637" s="178"/>
      <c r="AC637" s="67"/>
      <c r="AD637" s="195">
        <f t="shared" si="747"/>
        <v>0</v>
      </c>
      <c r="AE637" s="188"/>
      <c r="AF637" s="178"/>
      <c r="AG637" s="67"/>
      <c r="AH637" s="195">
        <f t="shared" si="748"/>
        <v>0</v>
      </c>
      <c r="AI637" s="188"/>
      <c r="AJ637" s="178"/>
      <c r="AK637" s="67"/>
      <c r="AL637" s="195">
        <f t="shared" si="749"/>
        <v>0</v>
      </c>
      <c r="AM637" s="188"/>
      <c r="AN637" s="178"/>
      <c r="AO637" s="67"/>
      <c r="AP637" s="195">
        <f t="shared" si="750"/>
        <v>0</v>
      </c>
      <c r="AQ637" s="188"/>
      <c r="AR637" s="178"/>
      <c r="AS637" s="67"/>
      <c r="AT637" s="195">
        <f t="shared" si="751"/>
        <v>0</v>
      </c>
      <c r="AU637" s="188"/>
      <c r="AV637" s="178"/>
      <c r="AW637" s="67"/>
      <c r="AX637" s="213">
        <f t="shared" si="752"/>
        <v>0</v>
      </c>
      <c r="AY637" s="304">
        <f t="shared" si="766"/>
        <v>0</v>
      </c>
      <c r="AZ637" s="305">
        <f t="shared" si="766"/>
        <v>0</v>
      </c>
      <c r="BA637" s="305">
        <f t="shared" si="766"/>
        <v>0</v>
      </c>
      <c r="BB637" s="317">
        <f t="shared" si="741"/>
        <v>0</v>
      </c>
      <c r="BC637" s="146"/>
      <c r="BD637" s="144"/>
    </row>
    <row r="638" spans="2:58" ht="14.1" customHeight="1" outlineLevel="1">
      <c r="B638" s="274" t="s">
        <v>262</v>
      </c>
      <c r="C638" s="188">
        <v>1</v>
      </c>
      <c r="D638" s="178">
        <v>0</v>
      </c>
      <c r="E638" s="67">
        <v>0</v>
      </c>
      <c r="F638" s="195">
        <f t="shared" si="753"/>
        <v>0</v>
      </c>
      <c r="G638" s="188">
        <v>1</v>
      </c>
      <c r="H638" s="178">
        <v>0</v>
      </c>
      <c r="I638" s="67">
        <v>0</v>
      </c>
      <c r="J638" s="195">
        <f t="shared" si="742"/>
        <v>0</v>
      </c>
      <c r="K638" s="188">
        <v>1</v>
      </c>
      <c r="L638" s="178">
        <v>0</v>
      </c>
      <c r="M638" s="67">
        <v>0</v>
      </c>
      <c r="N638" s="195">
        <f t="shared" si="743"/>
        <v>0</v>
      </c>
      <c r="O638" s="188"/>
      <c r="P638" s="178"/>
      <c r="Q638" s="67"/>
      <c r="R638" s="195">
        <f t="shared" si="744"/>
        <v>0</v>
      </c>
      <c r="S638" s="188"/>
      <c r="T638" s="178"/>
      <c r="U638" s="67"/>
      <c r="V638" s="195">
        <f t="shared" si="745"/>
        <v>0</v>
      </c>
      <c r="W638" s="188"/>
      <c r="X638" s="178"/>
      <c r="Y638" s="67"/>
      <c r="Z638" s="195">
        <f t="shared" si="746"/>
        <v>0</v>
      </c>
      <c r="AA638" s="188"/>
      <c r="AB638" s="178"/>
      <c r="AC638" s="67"/>
      <c r="AD638" s="195">
        <f t="shared" si="747"/>
        <v>0</v>
      </c>
      <c r="AE638" s="188"/>
      <c r="AF638" s="178"/>
      <c r="AG638" s="67"/>
      <c r="AH638" s="195">
        <f t="shared" si="748"/>
        <v>0</v>
      </c>
      <c r="AI638" s="188"/>
      <c r="AJ638" s="178"/>
      <c r="AK638" s="67"/>
      <c r="AL638" s="195">
        <f t="shared" si="749"/>
        <v>0</v>
      </c>
      <c r="AM638" s="188"/>
      <c r="AN638" s="178"/>
      <c r="AO638" s="67"/>
      <c r="AP638" s="195">
        <f t="shared" si="750"/>
        <v>0</v>
      </c>
      <c r="AQ638" s="188"/>
      <c r="AR638" s="178"/>
      <c r="AS638" s="67"/>
      <c r="AT638" s="195">
        <f t="shared" si="751"/>
        <v>0</v>
      </c>
      <c r="AU638" s="188"/>
      <c r="AV638" s="178"/>
      <c r="AW638" s="67"/>
      <c r="AX638" s="213">
        <f t="shared" si="752"/>
        <v>0</v>
      </c>
      <c r="AY638" s="304">
        <f t="shared" si="766"/>
        <v>3</v>
      </c>
      <c r="AZ638" s="305">
        <f t="shared" si="766"/>
        <v>0</v>
      </c>
      <c r="BA638" s="305">
        <f t="shared" si="766"/>
        <v>0</v>
      </c>
      <c r="BB638" s="317">
        <f t="shared" si="741"/>
        <v>0</v>
      </c>
      <c r="BC638" s="146"/>
      <c r="BD638" s="144"/>
    </row>
    <row r="639" spans="2:58" ht="14.1" customHeight="1" outlineLevel="1">
      <c r="B639" s="274" t="s">
        <v>174</v>
      </c>
      <c r="C639" s="188">
        <v>0</v>
      </c>
      <c r="D639" s="178">
        <v>0</v>
      </c>
      <c r="E639" s="67">
        <v>0</v>
      </c>
      <c r="F639" s="195">
        <f t="shared" si="753"/>
        <v>0</v>
      </c>
      <c r="G639" s="188">
        <v>0</v>
      </c>
      <c r="H639" s="178">
        <v>0</v>
      </c>
      <c r="I639" s="67">
        <v>0</v>
      </c>
      <c r="J639" s="195">
        <f t="shared" si="742"/>
        <v>0</v>
      </c>
      <c r="K639" s="188">
        <v>0</v>
      </c>
      <c r="L639" s="178">
        <v>0</v>
      </c>
      <c r="M639" s="67">
        <v>0</v>
      </c>
      <c r="N639" s="195">
        <f t="shared" si="743"/>
        <v>0</v>
      </c>
      <c r="O639" s="188"/>
      <c r="P639" s="178"/>
      <c r="Q639" s="67"/>
      <c r="R639" s="195">
        <f t="shared" si="744"/>
        <v>0</v>
      </c>
      <c r="S639" s="188"/>
      <c r="T639" s="178"/>
      <c r="U639" s="67"/>
      <c r="V639" s="195">
        <f t="shared" si="745"/>
        <v>0</v>
      </c>
      <c r="W639" s="188"/>
      <c r="X639" s="178"/>
      <c r="Y639" s="67"/>
      <c r="Z639" s="195">
        <f t="shared" si="746"/>
        <v>0</v>
      </c>
      <c r="AA639" s="188"/>
      <c r="AB639" s="178"/>
      <c r="AC639" s="67"/>
      <c r="AD639" s="195">
        <f t="shared" si="747"/>
        <v>0</v>
      </c>
      <c r="AE639" s="188"/>
      <c r="AF639" s="178"/>
      <c r="AG639" s="67"/>
      <c r="AH639" s="195">
        <f t="shared" si="748"/>
        <v>0</v>
      </c>
      <c r="AI639" s="188"/>
      <c r="AJ639" s="178"/>
      <c r="AK639" s="67"/>
      <c r="AL639" s="195">
        <f t="shared" si="749"/>
        <v>0</v>
      </c>
      <c r="AM639" s="188"/>
      <c r="AN639" s="178"/>
      <c r="AO639" s="67"/>
      <c r="AP639" s="195">
        <f t="shared" si="750"/>
        <v>0</v>
      </c>
      <c r="AQ639" s="188"/>
      <c r="AR639" s="178"/>
      <c r="AS639" s="67"/>
      <c r="AT639" s="195">
        <f t="shared" si="751"/>
        <v>0</v>
      </c>
      <c r="AU639" s="188"/>
      <c r="AV639" s="178"/>
      <c r="AW639" s="67"/>
      <c r="AX639" s="213">
        <f t="shared" si="752"/>
        <v>0</v>
      </c>
      <c r="AY639" s="304">
        <f t="shared" si="766"/>
        <v>0</v>
      </c>
      <c r="AZ639" s="305">
        <f t="shared" si="766"/>
        <v>0</v>
      </c>
      <c r="BA639" s="305">
        <f t="shared" si="766"/>
        <v>0</v>
      </c>
      <c r="BB639" s="317">
        <f t="shared" si="741"/>
        <v>0</v>
      </c>
      <c r="BC639" s="146"/>
      <c r="BD639" s="144"/>
      <c r="BE639" s="76"/>
      <c r="BF639" s="76"/>
    </row>
    <row r="640" spans="2:58" s="76" customFormat="1" ht="14.1" customHeight="1" outlineLevel="1">
      <c r="B640" s="270" t="s">
        <v>44</v>
      </c>
      <c r="C640" s="192">
        <f>SUM(C641:C643)</f>
        <v>3</v>
      </c>
      <c r="D640" s="177">
        <f>SUM(D641:D643)</f>
        <v>0</v>
      </c>
      <c r="E640" s="69">
        <f>SUM(E641:E643)</f>
        <v>0</v>
      </c>
      <c r="F640" s="193">
        <f t="shared" si="753"/>
        <v>0</v>
      </c>
      <c r="G640" s="192">
        <f>SUM(G641:G643)</f>
        <v>3</v>
      </c>
      <c r="H640" s="177">
        <f>SUM(H641:H643)</f>
        <v>0</v>
      </c>
      <c r="I640" s="69">
        <f>SUM(I641:I643)</f>
        <v>0</v>
      </c>
      <c r="J640" s="193">
        <f t="shared" si="742"/>
        <v>0</v>
      </c>
      <c r="K640" s="192">
        <f>SUM(K641:K643)</f>
        <v>3</v>
      </c>
      <c r="L640" s="177">
        <f>SUM(L641:L643)</f>
        <v>0</v>
      </c>
      <c r="M640" s="69">
        <f>SUM(M641:M643)</f>
        <v>0</v>
      </c>
      <c r="N640" s="193">
        <f t="shared" si="743"/>
        <v>0</v>
      </c>
      <c r="O640" s="192">
        <f>SUM(O641:O643)</f>
        <v>0</v>
      </c>
      <c r="P640" s="177">
        <f>SUM(P641:P643)</f>
        <v>0</v>
      </c>
      <c r="Q640" s="69">
        <f>SUM(Q641:Q643)</f>
        <v>0</v>
      </c>
      <c r="R640" s="193">
        <f t="shared" si="744"/>
        <v>0</v>
      </c>
      <c r="S640" s="192">
        <f>SUM(S641:S643)</f>
        <v>0</v>
      </c>
      <c r="T640" s="177">
        <f>SUM(T641:T643)</f>
        <v>0</v>
      </c>
      <c r="U640" s="69">
        <f>SUM(U641:U643)</f>
        <v>0</v>
      </c>
      <c r="V640" s="193">
        <f t="shared" si="745"/>
        <v>0</v>
      </c>
      <c r="W640" s="192">
        <f>SUM(W641:W643)</f>
        <v>0</v>
      </c>
      <c r="X640" s="177">
        <f>SUM(X641:X643)</f>
        <v>0</v>
      </c>
      <c r="Y640" s="69">
        <f>SUM(Y641:Y643)</f>
        <v>0</v>
      </c>
      <c r="Z640" s="193">
        <f t="shared" si="746"/>
        <v>0</v>
      </c>
      <c r="AA640" s="192">
        <f>SUM(AA641:AA643)</f>
        <v>0</v>
      </c>
      <c r="AB640" s="177">
        <f>SUM(AB641:AB643)</f>
        <v>0</v>
      </c>
      <c r="AC640" s="69">
        <f>SUM(AC641:AC643)</f>
        <v>0</v>
      </c>
      <c r="AD640" s="193">
        <f t="shared" si="747"/>
        <v>0</v>
      </c>
      <c r="AE640" s="192">
        <f>SUM(AE641:AE643)</f>
        <v>0</v>
      </c>
      <c r="AF640" s="177">
        <f>SUM(AF641:AF643)</f>
        <v>0</v>
      </c>
      <c r="AG640" s="69">
        <f>SUM(AG641:AG643)</f>
        <v>0</v>
      </c>
      <c r="AH640" s="193">
        <f t="shared" si="748"/>
        <v>0</v>
      </c>
      <c r="AI640" s="192">
        <f>SUM(AI641:AI643)</f>
        <v>0</v>
      </c>
      <c r="AJ640" s="177">
        <f>SUM(AJ641:AJ643)</f>
        <v>0</v>
      </c>
      <c r="AK640" s="69">
        <f>SUM(AK641:AK643)</f>
        <v>0</v>
      </c>
      <c r="AL640" s="193">
        <f t="shared" si="749"/>
        <v>0</v>
      </c>
      <c r="AM640" s="192">
        <f>SUM(AM641:AM643)</f>
        <v>0</v>
      </c>
      <c r="AN640" s="177">
        <f>SUM(AN641:AN643)</f>
        <v>0</v>
      </c>
      <c r="AO640" s="69">
        <f>SUM(AO641:AO643)</f>
        <v>0</v>
      </c>
      <c r="AP640" s="193">
        <f t="shared" si="750"/>
        <v>0</v>
      </c>
      <c r="AQ640" s="192">
        <f>SUM(AQ641:AQ643)</f>
        <v>0</v>
      </c>
      <c r="AR640" s="177">
        <f>SUM(AR641:AR643)</f>
        <v>0</v>
      </c>
      <c r="AS640" s="69">
        <f>SUM(AS641:AS643)</f>
        <v>0</v>
      </c>
      <c r="AT640" s="193">
        <f t="shared" si="751"/>
        <v>0</v>
      </c>
      <c r="AU640" s="192">
        <f>SUM(AU641:AU643)</f>
        <v>0</v>
      </c>
      <c r="AV640" s="177">
        <f>SUM(AV641:AV643)</f>
        <v>0</v>
      </c>
      <c r="AW640" s="69">
        <f>SUM(AW641:AW643)</f>
        <v>0</v>
      </c>
      <c r="AX640" s="212">
        <f t="shared" si="752"/>
        <v>0</v>
      </c>
      <c r="AY640" s="302">
        <f t="shared" si="766"/>
        <v>9</v>
      </c>
      <c r="AZ640" s="303">
        <f t="shared" si="766"/>
        <v>0</v>
      </c>
      <c r="BA640" s="303">
        <f t="shared" si="766"/>
        <v>0</v>
      </c>
      <c r="BB640" s="314">
        <f t="shared" si="741"/>
        <v>0</v>
      </c>
      <c r="BC640" s="146"/>
      <c r="BD640" s="144"/>
      <c r="BE640" s="56"/>
      <c r="BF640" s="56"/>
    </row>
    <row r="641" spans="2:58" ht="14.1" customHeight="1" outlineLevel="1">
      <c r="B641" s="276" t="s">
        <v>150</v>
      </c>
      <c r="C641" s="188">
        <v>1</v>
      </c>
      <c r="D641" s="178">
        <v>0</v>
      </c>
      <c r="E641" s="67">
        <v>0</v>
      </c>
      <c r="F641" s="195">
        <f t="shared" si="753"/>
        <v>0</v>
      </c>
      <c r="G641" s="188">
        <v>1</v>
      </c>
      <c r="H641" s="178">
        <v>0</v>
      </c>
      <c r="I641" s="67">
        <v>0</v>
      </c>
      <c r="J641" s="195">
        <f t="shared" si="742"/>
        <v>0</v>
      </c>
      <c r="K641" s="188">
        <v>1</v>
      </c>
      <c r="L641" s="178">
        <v>0</v>
      </c>
      <c r="M641" s="67">
        <v>0</v>
      </c>
      <c r="N641" s="195">
        <f t="shared" si="743"/>
        <v>0</v>
      </c>
      <c r="O641" s="188"/>
      <c r="P641" s="178"/>
      <c r="Q641" s="67"/>
      <c r="R641" s="195">
        <f t="shared" si="744"/>
        <v>0</v>
      </c>
      <c r="S641" s="188"/>
      <c r="T641" s="178"/>
      <c r="U641" s="67"/>
      <c r="V641" s="195">
        <f t="shared" si="745"/>
        <v>0</v>
      </c>
      <c r="W641" s="188"/>
      <c r="X641" s="178"/>
      <c r="Y641" s="67"/>
      <c r="Z641" s="195">
        <f t="shared" si="746"/>
        <v>0</v>
      </c>
      <c r="AA641" s="188"/>
      <c r="AB641" s="178"/>
      <c r="AC641" s="67"/>
      <c r="AD641" s="195">
        <f t="shared" si="747"/>
        <v>0</v>
      </c>
      <c r="AE641" s="188"/>
      <c r="AF641" s="178"/>
      <c r="AG641" s="67"/>
      <c r="AH641" s="195">
        <f t="shared" si="748"/>
        <v>0</v>
      </c>
      <c r="AI641" s="188"/>
      <c r="AJ641" s="178"/>
      <c r="AK641" s="67"/>
      <c r="AL641" s="195">
        <f t="shared" si="749"/>
        <v>0</v>
      </c>
      <c r="AM641" s="188"/>
      <c r="AN641" s="178"/>
      <c r="AO641" s="67"/>
      <c r="AP641" s="195">
        <f t="shared" si="750"/>
        <v>0</v>
      </c>
      <c r="AQ641" s="188"/>
      <c r="AR641" s="178"/>
      <c r="AS641" s="67"/>
      <c r="AT641" s="195">
        <f t="shared" si="751"/>
        <v>0</v>
      </c>
      <c r="AU641" s="188"/>
      <c r="AV641" s="178"/>
      <c r="AW641" s="67"/>
      <c r="AX641" s="213">
        <f t="shared" si="752"/>
        <v>0</v>
      </c>
      <c r="AY641" s="304">
        <f t="shared" si="766"/>
        <v>3</v>
      </c>
      <c r="AZ641" s="305">
        <f t="shared" si="766"/>
        <v>0</v>
      </c>
      <c r="BA641" s="305">
        <f t="shared" si="766"/>
        <v>0</v>
      </c>
      <c r="BB641" s="317">
        <f t="shared" si="741"/>
        <v>0</v>
      </c>
      <c r="BC641" s="146"/>
      <c r="BD641" s="144"/>
    </row>
    <row r="642" spans="2:58" ht="14.1" customHeight="1" outlineLevel="1">
      <c r="B642" s="276" t="s">
        <v>155</v>
      </c>
      <c r="C642" s="188">
        <v>1</v>
      </c>
      <c r="D642" s="178">
        <v>0</v>
      </c>
      <c r="E642" s="67">
        <v>0</v>
      </c>
      <c r="F642" s="195">
        <f t="shared" si="753"/>
        <v>0</v>
      </c>
      <c r="G642" s="188">
        <v>1</v>
      </c>
      <c r="H642" s="178">
        <v>0</v>
      </c>
      <c r="I642" s="67">
        <v>0</v>
      </c>
      <c r="J642" s="195">
        <f t="shared" si="742"/>
        <v>0</v>
      </c>
      <c r="K642" s="188">
        <v>1</v>
      </c>
      <c r="L642" s="178">
        <v>0</v>
      </c>
      <c r="M642" s="67">
        <v>0</v>
      </c>
      <c r="N642" s="195">
        <f t="shared" si="743"/>
        <v>0</v>
      </c>
      <c r="O642" s="188"/>
      <c r="P642" s="178"/>
      <c r="Q642" s="67"/>
      <c r="R642" s="195">
        <f t="shared" si="744"/>
        <v>0</v>
      </c>
      <c r="S642" s="188"/>
      <c r="T642" s="178"/>
      <c r="U642" s="67"/>
      <c r="V642" s="195">
        <f t="shared" si="745"/>
        <v>0</v>
      </c>
      <c r="W642" s="188"/>
      <c r="X642" s="178"/>
      <c r="Y642" s="67"/>
      <c r="Z642" s="195">
        <f t="shared" si="746"/>
        <v>0</v>
      </c>
      <c r="AA642" s="188"/>
      <c r="AB642" s="178"/>
      <c r="AC642" s="67"/>
      <c r="AD642" s="195">
        <f t="shared" si="747"/>
        <v>0</v>
      </c>
      <c r="AE642" s="188"/>
      <c r="AF642" s="178"/>
      <c r="AG642" s="67"/>
      <c r="AH642" s="195">
        <f t="shared" si="748"/>
        <v>0</v>
      </c>
      <c r="AI642" s="188"/>
      <c r="AJ642" s="178"/>
      <c r="AK642" s="67"/>
      <c r="AL642" s="195">
        <f t="shared" si="749"/>
        <v>0</v>
      </c>
      <c r="AM642" s="188"/>
      <c r="AN642" s="178"/>
      <c r="AO642" s="67"/>
      <c r="AP642" s="195">
        <f t="shared" si="750"/>
        <v>0</v>
      </c>
      <c r="AQ642" s="188"/>
      <c r="AR642" s="178"/>
      <c r="AS642" s="67"/>
      <c r="AT642" s="195">
        <f t="shared" si="751"/>
        <v>0</v>
      </c>
      <c r="AU642" s="188"/>
      <c r="AV642" s="178"/>
      <c r="AW642" s="67"/>
      <c r="AX642" s="213">
        <f t="shared" si="752"/>
        <v>0</v>
      </c>
      <c r="AY642" s="304">
        <f t="shared" si="766"/>
        <v>3</v>
      </c>
      <c r="AZ642" s="305">
        <f t="shared" si="766"/>
        <v>0</v>
      </c>
      <c r="BA642" s="305">
        <f t="shared" si="766"/>
        <v>0</v>
      </c>
      <c r="BB642" s="317">
        <f t="shared" si="741"/>
        <v>0</v>
      </c>
      <c r="BC642" s="146"/>
      <c r="BD642" s="144"/>
    </row>
    <row r="643" spans="2:58" ht="14.1" customHeight="1" outlineLevel="1">
      <c r="B643" s="276" t="s">
        <v>188</v>
      </c>
      <c r="C643" s="188">
        <v>1</v>
      </c>
      <c r="D643" s="178">
        <v>0</v>
      </c>
      <c r="E643" s="67">
        <v>0</v>
      </c>
      <c r="F643" s="195">
        <f t="shared" si="753"/>
        <v>0</v>
      </c>
      <c r="G643" s="188">
        <v>1</v>
      </c>
      <c r="H643" s="178">
        <v>0</v>
      </c>
      <c r="I643" s="67">
        <v>0</v>
      </c>
      <c r="J643" s="195">
        <f t="shared" si="742"/>
        <v>0</v>
      </c>
      <c r="K643" s="188">
        <v>1</v>
      </c>
      <c r="L643" s="178">
        <v>0</v>
      </c>
      <c r="M643" s="67">
        <v>0</v>
      </c>
      <c r="N643" s="195">
        <f t="shared" si="743"/>
        <v>0</v>
      </c>
      <c r="O643" s="188"/>
      <c r="P643" s="178"/>
      <c r="Q643" s="67"/>
      <c r="R643" s="195">
        <f t="shared" si="744"/>
        <v>0</v>
      </c>
      <c r="S643" s="188"/>
      <c r="T643" s="178"/>
      <c r="U643" s="67"/>
      <c r="V643" s="195">
        <f t="shared" si="745"/>
        <v>0</v>
      </c>
      <c r="W643" s="188"/>
      <c r="X643" s="178"/>
      <c r="Y643" s="67"/>
      <c r="Z643" s="195">
        <f t="shared" si="746"/>
        <v>0</v>
      </c>
      <c r="AA643" s="188"/>
      <c r="AB643" s="178"/>
      <c r="AC643" s="67"/>
      <c r="AD643" s="195">
        <f t="shared" si="747"/>
        <v>0</v>
      </c>
      <c r="AE643" s="188"/>
      <c r="AF643" s="178"/>
      <c r="AG643" s="67"/>
      <c r="AH643" s="195">
        <f t="shared" si="748"/>
        <v>0</v>
      </c>
      <c r="AI643" s="188"/>
      <c r="AJ643" s="178"/>
      <c r="AK643" s="67"/>
      <c r="AL643" s="195">
        <f t="shared" si="749"/>
        <v>0</v>
      </c>
      <c r="AM643" s="188"/>
      <c r="AN643" s="178"/>
      <c r="AO643" s="67"/>
      <c r="AP643" s="195">
        <f t="shared" si="750"/>
        <v>0</v>
      </c>
      <c r="AQ643" s="188"/>
      <c r="AR643" s="178"/>
      <c r="AS643" s="67"/>
      <c r="AT643" s="195">
        <f t="shared" si="751"/>
        <v>0</v>
      </c>
      <c r="AU643" s="188"/>
      <c r="AV643" s="178"/>
      <c r="AW643" s="67"/>
      <c r="AX643" s="213">
        <f t="shared" si="752"/>
        <v>0</v>
      </c>
      <c r="AY643" s="304">
        <f t="shared" si="766"/>
        <v>3</v>
      </c>
      <c r="AZ643" s="305">
        <f t="shared" si="766"/>
        <v>0</v>
      </c>
      <c r="BA643" s="305">
        <f t="shared" si="766"/>
        <v>0</v>
      </c>
      <c r="BB643" s="317">
        <f t="shared" si="741"/>
        <v>0</v>
      </c>
      <c r="BC643" s="146"/>
      <c r="BD643" s="144"/>
      <c r="BE643" s="76"/>
      <c r="BF643" s="76"/>
    </row>
    <row r="644" spans="2:58" s="76" customFormat="1" ht="14.1" customHeight="1" outlineLevel="1">
      <c r="B644" s="270" t="s">
        <v>48</v>
      </c>
      <c r="C644" s="186">
        <f>SUM(C645:C646)</f>
        <v>1</v>
      </c>
      <c r="D644" s="174">
        <f>SUM(D645:D646)</f>
        <v>0</v>
      </c>
      <c r="E644" s="90">
        <f>SUM(E645:E646)</f>
        <v>0</v>
      </c>
      <c r="F644" s="187">
        <f t="shared" si="753"/>
        <v>0</v>
      </c>
      <c r="G644" s="186">
        <f>SUM(G645:G646)</f>
        <v>1</v>
      </c>
      <c r="H644" s="174">
        <f>SUM(H645:H646)</f>
        <v>0</v>
      </c>
      <c r="I644" s="90">
        <f>SUM(I645:I646)</f>
        <v>0</v>
      </c>
      <c r="J644" s="187">
        <f t="shared" si="742"/>
        <v>0</v>
      </c>
      <c r="K644" s="186">
        <f>SUM(K645:K646)</f>
        <v>1</v>
      </c>
      <c r="L644" s="174">
        <f>SUM(L645:L646)</f>
        <v>0</v>
      </c>
      <c r="M644" s="90">
        <f>SUM(M645:M646)</f>
        <v>0</v>
      </c>
      <c r="N644" s="187">
        <f t="shared" si="743"/>
        <v>0</v>
      </c>
      <c r="O644" s="186">
        <f>SUM(O645:O646)</f>
        <v>0</v>
      </c>
      <c r="P644" s="174">
        <f>SUM(P645:P646)</f>
        <v>0</v>
      </c>
      <c r="Q644" s="90">
        <f>SUM(Q645:Q646)</f>
        <v>0</v>
      </c>
      <c r="R644" s="187">
        <f t="shared" si="744"/>
        <v>0</v>
      </c>
      <c r="S644" s="186">
        <f>SUM(S645:S646)</f>
        <v>0</v>
      </c>
      <c r="T644" s="174">
        <f>SUM(T645:T646)</f>
        <v>0</v>
      </c>
      <c r="U644" s="90">
        <f>SUM(U645:U646)</f>
        <v>0</v>
      </c>
      <c r="V644" s="187">
        <f t="shared" si="745"/>
        <v>0</v>
      </c>
      <c r="W644" s="186">
        <f>SUM(W645:W646)</f>
        <v>0</v>
      </c>
      <c r="X644" s="174">
        <f>SUM(X645:X646)</f>
        <v>0</v>
      </c>
      <c r="Y644" s="90">
        <f>SUM(Y645:Y646)</f>
        <v>0</v>
      </c>
      <c r="Z644" s="187">
        <f t="shared" si="746"/>
        <v>0</v>
      </c>
      <c r="AA644" s="186">
        <f>SUM(AA645:AA646)</f>
        <v>0</v>
      </c>
      <c r="AB644" s="174">
        <f>SUM(AB645:AB646)</f>
        <v>0</v>
      </c>
      <c r="AC644" s="90">
        <f>SUM(AC645:AC646)</f>
        <v>0</v>
      </c>
      <c r="AD644" s="187">
        <f t="shared" si="747"/>
        <v>0</v>
      </c>
      <c r="AE644" s="186">
        <f>SUM(AE645:AE646)</f>
        <v>0</v>
      </c>
      <c r="AF644" s="174">
        <f>SUM(AF645:AF646)</f>
        <v>0</v>
      </c>
      <c r="AG644" s="90">
        <f>SUM(AG645:AG646)</f>
        <v>0</v>
      </c>
      <c r="AH644" s="187">
        <f t="shared" si="748"/>
        <v>0</v>
      </c>
      <c r="AI644" s="186">
        <f>SUM(AI645:AI646)</f>
        <v>0</v>
      </c>
      <c r="AJ644" s="174">
        <f>SUM(AJ645:AJ646)</f>
        <v>0</v>
      </c>
      <c r="AK644" s="90">
        <f>SUM(AK645:AK646)</f>
        <v>0</v>
      </c>
      <c r="AL644" s="187">
        <f t="shared" si="749"/>
        <v>0</v>
      </c>
      <c r="AM644" s="186">
        <f>SUM(AM645:AM646)</f>
        <v>0</v>
      </c>
      <c r="AN644" s="174">
        <f>SUM(AN645:AN646)</f>
        <v>0</v>
      </c>
      <c r="AO644" s="90">
        <f>SUM(AO645:AO646)</f>
        <v>0</v>
      </c>
      <c r="AP644" s="187">
        <f t="shared" si="750"/>
        <v>0</v>
      </c>
      <c r="AQ644" s="186">
        <f>SUM(AQ645:AQ646)</f>
        <v>0</v>
      </c>
      <c r="AR644" s="174">
        <f>SUM(AR645:AR646)</f>
        <v>0</v>
      </c>
      <c r="AS644" s="90">
        <f>SUM(AS645:AS646)</f>
        <v>0</v>
      </c>
      <c r="AT644" s="187">
        <f t="shared" si="751"/>
        <v>0</v>
      </c>
      <c r="AU644" s="186">
        <f>SUM(AU645:AU646)</f>
        <v>0</v>
      </c>
      <c r="AV644" s="174">
        <f>SUM(AV645:AV646)</f>
        <v>0</v>
      </c>
      <c r="AW644" s="90">
        <f>SUM(AW645:AW646)</f>
        <v>0</v>
      </c>
      <c r="AX644" s="209">
        <f t="shared" si="752"/>
        <v>0</v>
      </c>
      <c r="AY644" s="302">
        <f t="shared" si="766"/>
        <v>3</v>
      </c>
      <c r="AZ644" s="303">
        <f t="shared" si="766"/>
        <v>0</v>
      </c>
      <c r="BA644" s="303">
        <f t="shared" si="766"/>
        <v>0</v>
      </c>
      <c r="BB644" s="314">
        <f t="shared" si="741"/>
        <v>0</v>
      </c>
      <c r="BC644" s="146"/>
      <c r="BD644" s="144"/>
      <c r="BE644" s="56"/>
      <c r="BF644" s="56"/>
    </row>
    <row r="645" spans="2:58" ht="14.1" customHeight="1" outlineLevel="1">
      <c r="B645" s="276" t="s">
        <v>168</v>
      </c>
      <c r="C645" s="188">
        <v>0</v>
      </c>
      <c r="D645" s="178">
        <v>0</v>
      </c>
      <c r="E645" s="67">
        <v>0</v>
      </c>
      <c r="F645" s="195">
        <f t="shared" si="753"/>
        <v>0</v>
      </c>
      <c r="G645" s="188">
        <v>0</v>
      </c>
      <c r="H645" s="178">
        <v>0</v>
      </c>
      <c r="I645" s="67">
        <v>0</v>
      </c>
      <c r="J645" s="195">
        <f t="shared" si="742"/>
        <v>0</v>
      </c>
      <c r="K645" s="188">
        <v>0</v>
      </c>
      <c r="L645" s="178">
        <v>0</v>
      </c>
      <c r="M645" s="67">
        <v>0</v>
      </c>
      <c r="N645" s="195">
        <f t="shared" si="743"/>
        <v>0</v>
      </c>
      <c r="O645" s="188"/>
      <c r="P645" s="178"/>
      <c r="Q645" s="67"/>
      <c r="R645" s="195">
        <f t="shared" si="744"/>
        <v>0</v>
      </c>
      <c r="S645" s="188"/>
      <c r="T645" s="178"/>
      <c r="U645" s="67"/>
      <c r="V645" s="195">
        <f t="shared" si="745"/>
        <v>0</v>
      </c>
      <c r="W645" s="188"/>
      <c r="X645" s="178"/>
      <c r="Y645" s="67"/>
      <c r="Z645" s="195">
        <f t="shared" si="746"/>
        <v>0</v>
      </c>
      <c r="AA645" s="188"/>
      <c r="AB645" s="178"/>
      <c r="AC645" s="67"/>
      <c r="AD645" s="195">
        <f t="shared" si="747"/>
        <v>0</v>
      </c>
      <c r="AE645" s="188"/>
      <c r="AF645" s="178"/>
      <c r="AG645" s="67"/>
      <c r="AH645" s="195">
        <f t="shared" si="748"/>
        <v>0</v>
      </c>
      <c r="AI645" s="188"/>
      <c r="AJ645" s="178"/>
      <c r="AK645" s="67"/>
      <c r="AL645" s="195">
        <f t="shared" si="749"/>
        <v>0</v>
      </c>
      <c r="AM645" s="188"/>
      <c r="AN645" s="178"/>
      <c r="AO645" s="67"/>
      <c r="AP645" s="195">
        <f t="shared" si="750"/>
        <v>0</v>
      </c>
      <c r="AQ645" s="188"/>
      <c r="AR645" s="178"/>
      <c r="AS645" s="67"/>
      <c r="AT645" s="195">
        <f t="shared" si="751"/>
        <v>0</v>
      </c>
      <c r="AU645" s="188"/>
      <c r="AV645" s="178"/>
      <c r="AW645" s="67"/>
      <c r="AX645" s="213">
        <f t="shared" si="752"/>
        <v>0</v>
      </c>
      <c r="AY645" s="304">
        <f t="shared" si="766"/>
        <v>0</v>
      </c>
      <c r="AZ645" s="305">
        <f t="shared" si="766"/>
        <v>0</v>
      </c>
      <c r="BA645" s="305">
        <f t="shared" si="766"/>
        <v>0</v>
      </c>
      <c r="BB645" s="317">
        <f t="shared" si="741"/>
        <v>0</v>
      </c>
      <c r="BC645" s="146"/>
      <c r="BD645" s="144"/>
    </row>
    <row r="646" spans="2:58" ht="14.1" customHeight="1" outlineLevel="1">
      <c r="B646" s="276" t="s">
        <v>151</v>
      </c>
      <c r="C646" s="188">
        <v>1</v>
      </c>
      <c r="D646" s="178">
        <v>0</v>
      </c>
      <c r="E646" s="67">
        <v>0</v>
      </c>
      <c r="F646" s="195">
        <f t="shared" si="753"/>
        <v>0</v>
      </c>
      <c r="G646" s="188">
        <v>1</v>
      </c>
      <c r="H646" s="178">
        <v>0</v>
      </c>
      <c r="I646" s="67">
        <v>0</v>
      </c>
      <c r="J646" s="195">
        <f t="shared" si="742"/>
        <v>0</v>
      </c>
      <c r="K646" s="188">
        <v>1</v>
      </c>
      <c r="L646" s="178">
        <v>0</v>
      </c>
      <c r="M646" s="67">
        <v>0</v>
      </c>
      <c r="N646" s="195">
        <f t="shared" si="743"/>
        <v>0</v>
      </c>
      <c r="O646" s="188"/>
      <c r="P646" s="178"/>
      <c r="Q646" s="67"/>
      <c r="R646" s="195">
        <f t="shared" si="744"/>
        <v>0</v>
      </c>
      <c r="S646" s="188"/>
      <c r="T646" s="178"/>
      <c r="U646" s="67"/>
      <c r="V646" s="195">
        <f t="shared" si="745"/>
        <v>0</v>
      </c>
      <c r="W646" s="188"/>
      <c r="X646" s="178"/>
      <c r="Y646" s="67"/>
      <c r="Z646" s="195">
        <f t="shared" si="746"/>
        <v>0</v>
      </c>
      <c r="AA646" s="188"/>
      <c r="AB646" s="178"/>
      <c r="AC646" s="67"/>
      <c r="AD646" s="195">
        <f t="shared" si="747"/>
        <v>0</v>
      </c>
      <c r="AE646" s="188"/>
      <c r="AF646" s="178"/>
      <c r="AG646" s="67"/>
      <c r="AH646" s="195">
        <f t="shared" si="748"/>
        <v>0</v>
      </c>
      <c r="AI646" s="188"/>
      <c r="AJ646" s="178"/>
      <c r="AK646" s="67"/>
      <c r="AL646" s="195">
        <f t="shared" si="749"/>
        <v>0</v>
      </c>
      <c r="AM646" s="188"/>
      <c r="AN646" s="178"/>
      <c r="AO646" s="67"/>
      <c r="AP646" s="195">
        <f t="shared" si="750"/>
        <v>0</v>
      </c>
      <c r="AQ646" s="188"/>
      <c r="AR646" s="178"/>
      <c r="AS646" s="67"/>
      <c r="AT646" s="195">
        <f t="shared" si="751"/>
        <v>0</v>
      </c>
      <c r="AU646" s="188"/>
      <c r="AV646" s="178"/>
      <c r="AW646" s="67"/>
      <c r="AX646" s="213">
        <f t="shared" si="752"/>
        <v>0</v>
      </c>
      <c r="AY646" s="304">
        <f t="shared" si="766"/>
        <v>3</v>
      </c>
      <c r="AZ646" s="305">
        <f t="shared" si="766"/>
        <v>0</v>
      </c>
      <c r="BA646" s="305">
        <f t="shared" si="766"/>
        <v>0</v>
      </c>
      <c r="BB646" s="317">
        <f t="shared" si="741"/>
        <v>0</v>
      </c>
      <c r="BC646" s="146"/>
      <c r="BD646" s="144"/>
      <c r="BE646" s="76"/>
      <c r="BF646" s="76"/>
    </row>
    <row r="647" spans="2:58" s="76" customFormat="1" ht="14.1" customHeight="1" outlineLevel="1">
      <c r="B647" s="270" t="s">
        <v>47</v>
      </c>
      <c r="C647" s="186">
        <f>SUM(C648:C649)</f>
        <v>1</v>
      </c>
      <c r="D647" s="174">
        <f>SUM(D648:D649)</f>
        <v>0</v>
      </c>
      <c r="E647" s="90">
        <f>SUM(E648:E649)</f>
        <v>0</v>
      </c>
      <c r="F647" s="187">
        <f t="shared" si="753"/>
        <v>0</v>
      </c>
      <c r="G647" s="186">
        <f>SUM(G648:G649)</f>
        <v>1</v>
      </c>
      <c r="H647" s="174">
        <f>SUM(H648:H649)</f>
        <v>0</v>
      </c>
      <c r="I647" s="90">
        <f>SUM(I648:I649)</f>
        <v>0</v>
      </c>
      <c r="J647" s="187">
        <f t="shared" si="742"/>
        <v>0</v>
      </c>
      <c r="K647" s="186">
        <f>SUM(K648:K649)</f>
        <v>1</v>
      </c>
      <c r="L647" s="174">
        <f>SUM(L648:L649)</f>
        <v>0</v>
      </c>
      <c r="M647" s="90">
        <f>SUM(M648:M649)</f>
        <v>0</v>
      </c>
      <c r="N647" s="187">
        <f t="shared" si="743"/>
        <v>0</v>
      </c>
      <c r="O647" s="186">
        <f>SUM(O648:O649)</f>
        <v>0</v>
      </c>
      <c r="P647" s="174">
        <f>SUM(P648:P649)</f>
        <v>0</v>
      </c>
      <c r="Q647" s="90">
        <f>SUM(Q648:Q649)</f>
        <v>0</v>
      </c>
      <c r="R647" s="187">
        <f t="shared" si="744"/>
        <v>0</v>
      </c>
      <c r="S647" s="186">
        <f>SUM(S648:S649)</f>
        <v>0</v>
      </c>
      <c r="T647" s="174">
        <f>SUM(T648:T649)</f>
        <v>0</v>
      </c>
      <c r="U647" s="90">
        <f>SUM(U648:U649)</f>
        <v>0</v>
      </c>
      <c r="V647" s="187">
        <f t="shared" si="745"/>
        <v>0</v>
      </c>
      <c r="W647" s="186">
        <f>SUM(W648:W649)</f>
        <v>0</v>
      </c>
      <c r="X647" s="174">
        <f>SUM(X648:X649)</f>
        <v>0</v>
      </c>
      <c r="Y647" s="90">
        <f>SUM(Y648:Y649)</f>
        <v>0</v>
      </c>
      <c r="Z647" s="187">
        <f t="shared" si="746"/>
        <v>0</v>
      </c>
      <c r="AA647" s="186">
        <f>SUM(AA648:AA649)</f>
        <v>0</v>
      </c>
      <c r="AB647" s="174">
        <f>SUM(AB648:AB649)</f>
        <v>0</v>
      </c>
      <c r="AC647" s="90">
        <f>SUM(AC648:AC649)</f>
        <v>0</v>
      </c>
      <c r="AD647" s="187">
        <f t="shared" si="747"/>
        <v>0</v>
      </c>
      <c r="AE647" s="186">
        <f>SUM(AE648:AE649)</f>
        <v>0</v>
      </c>
      <c r="AF647" s="174">
        <f>SUM(AF648:AF649)</f>
        <v>0</v>
      </c>
      <c r="AG647" s="90">
        <f>SUM(AG648:AG649)</f>
        <v>0</v>
      </c>
      <c r="AH647" s="187">
        <f t="shared" si="748"/>
        <v>0</v>
      </c>
      <c r="AI647" s="186">
        <f>SUM(AI648:AI649)</f>
        <v>0</v>
      </c>
      <c r="AJ647" s="174">
        <f>SUM(AJ648:AJ649)</f>
        <v>0</v>
      </c>
      <c r="AK647" s="90">
        <f>SUM(AK648:AK649)</f>
        <v>0</v>
      </c>
      <c r="AL647" s="187">
        <f t="shared" si="749"/>
        <v>0</v>
      </c>
      <c r="AM647" s="186">
        <f>SUM(AM648:AM649)</f>
        <v>0</v>
      </c>
      <c r="AN647" s="174">
        <f>SUM(AN648:AN649)</f>
        <v>0</v>
      </c>
      <c r="AO647" s="90">
        <f>SUM(AO648:AO649)</f>
        <v>0</v>
      </c>
      <c r="AP647" s="187">
        <f t="shared" si="750"/>
        <v>0</v>
      </c>
      <c r="AQ647" s="186">
        <f>SUM(AQ648:AQ649)</f>
        <v>0</v>
      </c>
      <c r="AR647" s="174">
        <f>SUM(AR648:AR649)</f>
        <v>0</v>
      </c>
      <c r="AS647" s="90">
        <f>SUM(AS648:AS649)</f>
        <v>0</v>
      </c>
      <c r="AT647" s="187">
        <f t="shared" si="751"/>
        <v>0</v>
      </c>
      <c r="AU647" s="186">
        <f>SUM(AU648:AU649)</f>
        <v>0</v>
      </c>
      <c r="AV647" s="174">
        <f>SUM(AV648:AV649)</f>
        <v>0</v>
      </c>
      <c r="AW647" s="90">
        <f>SUM(AW648:AW649)</f>
        <v>0</v>
      </c>
      <c r="AX647" s="209">
        <f t="shared" si="752"/>
        <v>0</v>
      </c>
      <c r="AY647" s="302">
        <f t="shared" si="766"/>
        <v>3</v>
      </c>
      <c r="AZ647" s="303">
        <f t="shared" si="766"/>
        <v>0</v>
      </c>
      <c r="BA647" s="303">
        <f t="shared" si="766"/>
        <v>0</v>
      </c>
      <c r="BB647" s="314">
        <f t="shared" si="741"/>
        <v>0</v>
      </c>
      <c r="BC647" s="146"/>
      <c r="BD647" s="144"/>
      <c r="BE647" s="56"/>
      <c r="BF647" s="56"/>
    </row>
    <row r="648" spans="2:58" ht="14.1" customHeight="1" outlineLevel="1">
      <c r="B648" s="274" t="s">
        <v>140</v>
      </c>
      <c r="C648" s="188">
        <v>1</v>
      </c>
      <c r="D648" s="178">
        <v>0</v>
      </c>
      <c r="E648" s="67">
        <v>0</v>
      </c>
      <c r="F648" s="195">
        <f t="shared" si="753"/>
        <v>0</v>
      </c>
      <c r="G648" s="188">
        <v>1</v>
      </c>
      <c r="H648" s="178">
        <v>0</v>
      </c>
      <c r="I648" s="67">
        <v>0</v>
      </c>
      <c r="J648" s="195">
        <f t="shared" si="742"/>
        <v>0</v>
      </c>
      <c r="K648" s="188">
        <v>1</v>
      </c>
      <c r="L648" s="178">
        <v>0</v>
      </c>
      <c r="M648" s="67">
        <v>0</v>
      </c>
      <c r="N648" s="195">
        <f t="shared" si="743"/>
        <v>0</v>
      </c>
      <c r="O648" s="188"/>
      <c r="P648" s="178"/>
      <c r="Q648" s="67"/>
      <c r="R648" s="195">
        <f t="shared" si="744"/>
        <v>0</v>
      </c>
      <c r="S648" s="188"/>
      <c r="T648" s="178"/>
      <c r="U648" s="67"/>
      <c r="V648" s="195">
        <f t="shared" si="745"/>
        <v>0</v>
      </c>
      <c r="W648" s="188"/>
      <c r="X648" s="178"/>
      <c r="Y648" s="67"/>
      <c r="Z648" s="195">
        <f t="shared" si="746"/>
        <v>0</v>
      </c>
      <c r="AA648" s="188"/>
      <c r="AB648" s="178"/>
      <c r="AC648" s="67"/>
      <c r="AD648" s="195">
        <f t="shared" si="747"/>
        <v>0</v>
      </c>
      <c r="AE648" s="188"/>
      <c r="AF648" s="178"/>
      <c r="AG648" s="67"/>
      <c r="AH648" s="195">
        <f t="shared" si="748"/>
        <v>0</v>
      </c>
      <c r="AI648" s="188"/>
      <c r="AJ648" s="178"/>
      <c r="AK648" s="67"/>
      <c r="AL648" s="195">
        <f t="shared" si="749"/>
        <v>0</v>
      </c>
      <c r="AM648" s="188"/>
      <c r="AN648" s="178"/>
      <c r="AO648" s="67"/>
      <c r="AP648" s="195">
        <f t="shared" si="750"/>
        <v>0</v>
      </c>
      <c r="AQ648" s="188"/>
      <c r="AR648" s="178"/>
      <c r="AS648" s="67"/>
      <c r="AT648" s="195">
        <f t="shared" si="751"/>
        <v>0</v>
      </c>
      <c r="AU648" s="188"/>
      <c r="AV648" s="178"/>
      <c r="AW648" s="67"/>
      <c r="AX648" s="213">
        <f t="shared" si="752"/>
        <v>0</v>
      </c>
      <c r="AY648" s="304">
        <f t="shared" si="766"/>
        <v>3</v>
      </c>
      <c r="AZ648" s="305">
        <f t="shared" si="766"/>
        <v>0</v>
      </c>
      <c r="BA648" s="305">
        <f t="shared" si="766"/>
        <v>0</v>
      </c>
      <c r="BB648" s="317">
        <f t="shared" si="741"/>
        <v>0</v>
      </c>
      <c r="BC648" s="146"/>
      <c r="BD648" s="144"/>
    </row>
    <row r="649" spans="2:58" ht="14.1" customHeight="1" outlineLevel="1">
      <c r="B649" s="274" t="s">
        <v>163</v>
      </c>
      <c r="C649" s="188">
        <v>0</v>
      </c>
      <c r="D649" s="178">
        <v>0</v>
      </c>
      <c r="E649" s="67">
        <v>0</v>
      </c>
      <c r="F649" s="195">
        <f t="shared" si="753"/>
        <v>0</v>
      </c>
      <c r="G649" s="188">
        <v>0</v>
      </c>
      <c r="H649" s="178">
        <v>0</v>
      </c>
      <c r="I649" s="67">
        <v>0</v>
      </c>
      <c r="J649" s="195">
        <f t="shared" si="742"/>
        <v>0</v>
      </c>
      <c r="K649" s="188">
        <v>0</v>
      </c>
      <c r="L649" s="178">
        <v>0</v>
      </c>
      <c r="M649" s="67">
        <v>0</v>
      </c>
      <c r="N649" s="195">
        <f t="shared" si="743"/>
        <v>0</v>
      </c>
      <c r="O649" s="188"/>
      <c r="P649" s="178"/>
      <c r="Q649" s="67"/>
      <c r="R649" s="195">
        <f t="shared" si="744"/>
        <v>0</v>
      </c>
      <c r="S649" s="188"/>
      <c r="T649" s="178"/>
      <c r="U649" s="67"/>
      <c r="V649" s="195">
        <f t="shared" si="745"/>
        <v>0</v>
      </c>
      <c r="W649" s="188"/>
      <c r="X649" s="178"/>
      <c r="Y649" s="67"/>
      <c r="Z649" s="195">
        <f t="shared" si="746"/>
        <v>0</v>
      </c>
      <c r="AA649" s="188"/>
      <c r="AB649" s="178"/>
      <c r="AC649" s="67"/>
      <c r="AD649" s="195">
        <f t="shared" si="747"/>
        <v>0</v>
      </c>
      <c r="AE649" s="188"/>
      <c r="AF649" s="178"/>
      <c r="AG649" s="67"/>
      <c r="AH649" s="195">
        <f t="shared" si="748"/>
        <v>0</v>
      </c>
      <c r="AI649" s="188"/>
      <c r="AJ649" s="178"/>
      <c r="AK649" s="67"/>
      <c r="AL649" s="195">
        <f t="shared" si="749"/>
        <v>0</v>
      </c>
      <c r="AM649" s="188"/>
      <c r="AN649" s="178"/>
      <c r="AO649" s="67"/>
      <c r="AP649" s="195">
        <f t="shared" si="750"/>
        <v>0</v>
      </c>
      <c r="AQ649" s="188"/>
      <c r="AR649" s="178"/>
      <c r="AS649" s="67"/>
      <c r="AT649" s="195">
        <f t="shared" si="751"/>
        <v>0</v>
      </c>
      <c r="AU649" s="188"/>
      <c r="AV649" s="178"/>
      <c r="AW649" s="67"/>
      <c r="AX649" s="213">
        <f t="shared" si="752"/>
        <v>0</v>
      </c>
      <c r="AY649" s="304">
        <f t="shared" si="766"/>
        <v>0</v>
      </c>
      <c r="AZ649" s="305">
        <f t="shared" si="766"/>
        <v>0</v>
      </c>
      <c r="BA649" s="305">
        <f t="shared" si="766"/>
        <v>0</v>
      </c>
      <c r="BB649" s="317">
        <f t="shared" si="741"/>
        <v>0</v>
      </c>
      <c r="BC649" s="146"/>
      <c r="BD649" s="144"/>
      <c r="BE649" s="76"/>
      <c r="BF649" s="76"/>
    </row>
    <row r="650" spans="2:58" s="76" customFormat="1" ht="14.1" customHeight="1" outlineLevel="1">
      <c r="B650" s="270" t="s">
        <v>46</v>
      </c>
      <c r="C650" s="186">
        <f>SUM(C651:C652)</f>
        <v>2</v>
      </c>
      <c r="D650" s="174">
        <f>SUM(D651:D652)</f>
        <v>0</v>
      </c>
      <c r="E650" s="90">
        <f>SUM(E651:E652)</f>
        <v>0</v>
      </c>
      <c r="F650" s="187">
        <f t="shared" si="753"/>
        <v>0</v>
      </c>
      <c r="G650" s="186">
        <f>SUM(G651:G652)</f>
        <v>2</v>
      </c>
      <c r="H650" s="174">
        <f>SUM(H651:H652)</f>
        <v>0</v>
      </c>
      <c r="I650" s="90">
        <f>SUM(I651:I652)</f>
        <v>0</v>
      </c>
      <c r="J650" s="187">
        <f t="shared" si="742"/>
        <v>0</v>
      </c>
      <c r="K650" s="186">
        <f>SUM(K651:K652)</f>
        <v>2</v>
      </c>
      <c r="L650" s="174">
        <f>SUM(L651:L652)</f>
        <v>1</v>
      </c>
      <c r="M650" s="90">
        <f>SUM(M651:M652)</f>
        <v>1</v>
      </c>
      <c r="N650" s="187">
        <f t="shared" si="743"/>
        <v>1</v>
      </c>
      <c r="O650" s="186">
        <f>SUM(O651:O652)</f>
        <v>0</v>
      </c>
      <c r="P650" s="174">
        <f>SUM(P651:P652)</f>
        <v>0</v>
      </c>
      <c r="Q650" s="90">
        <f>SUM(Q651:Q652)</f>
        <v>0</v>
      </c>
      <c r="R650" s="187">
        <f t="shared" si="744"/>
        <v>0</v>
      </c>
      <c r="S650" s="186">
        <f>SUM(S651:S652)</f>
        <v>0</v>
      </c>
      <c r="T650" s="174">
        <f>SUM(T651:T652)</f>
        <v>0</v>
      </c>
      <c r="U650" s="90">
        <f>SUM(U651:U652)</f>
        <v>0</v>
      </c>
      <c r="V650" s="187">
        <f t="shared" si="745"/>
        <v>0</v>
      </c>
      <c r="W650" s="186">
        <f>SUM(W651:W652)</f>
        <v>0</v>
      </c>
      <c r="X650" s="174">
        <f>SUM(X651:X652)</f>
        <v>0</v>
      </c>
      <c r="Y650" s="90">
        <f>SUM(Y651:Y652)</f>
        <v>0</v>
      </c>
      <c r="Z650" s="187">
        <f t="shared" si="746"/>
        <v>0</v>
      </c>
      <c r="AA650" s="186">
        <f>SUM(AA651:AA652)</f>
        <v>0</v>
      </c>
      <c r="AB650" s="174">
        <f>SUM(AB651:AB652)</f>
        <v>0</v>
      </c>
      <c r="AC650" s="90">
        <f>SUM(AC651:AC652)</f>
        <v>0</v>
      </c>
      <c r="AD650" s="187">
        <f t="shared" si="747"/>
        <v>0</v>
      </c>
      <c r="AE650" s="186">
        <f>SUM(AE651:AE652)</f>
        <v>0</v>
      </c>
      <c r="AF650" s="174">
        <f>SUM(AF651:AF652)</f>
        <v>0</v>
      </c>
      <c r="AG650" s="90">
        <f>SUM(AG651:AG652)</f>
        <v>0</v>
      </c>
      <c r="AH650" s="187">
        <f t="shared" si="748"/>
        <v>0</v>
      </c>
      <c r="AI650" s="186">
        <f>SUM(AI651:AI652)</f>
        <v>0</v>
      </c>
      <c r="AJ650" s="174">
        <f>SUM(AJ651:AJ652)</f>
        <v>0</v>
      </c>
      <c r="AK650" s="90">
        <f>SUM(AK651:AK652)</f>
        <v>0</v>
      </c>
      <c r="AL650" s="187">
        <f t="shared" si="749"/>
        <v>0</v>
      </c>
      <c r="AM650" s="186">
        <f>SUM(AM651:AM652)</f>
        <v>0</v>
      </c>
      <c r="AN650" s="174">
        <f>SUM(AN651:AN652)</f>
        <v>0</v>
      </c>
      <c r="AO650" s="90">
        <f>SUM(AO651:AO652)</f>
        <v>0</v>
      </c>
      <c r="AP650" s="187">
        <f t="shared" si="750"/>
        <v>0</v>
      </c>
      <c r="AQ650" s="186">
        <f>SUM(AQ651:AQ652)</f>
        <v>0</v>
      </c>
      <c r="AR650" s="174">
        <f>SUM(AR651:AR652)</f>
        <v>0</v>
      </c>
      <c r="AS650" s="90">
        <f>SUM(AS651:AS652)</f>
        <v>0</v>
      </c>
      <c r="AT650" s="187">
        <f t="shared" si="751"/>
        <v>0</v>
      </c>
      <c r="AU650" s="186">
        <f>SUM(AU651:AU652)</f>
        <v>0</v>
      </c>
      <c r="AV650" s="174">
        <f>SUM(AV651:AV652)</f>
        <v>0</v>
      </c>
      <c r="AW650" s="90">
        <f>SUM(AW651:AW652)</f>
        <v>0</v>
      </c>
      <c r="AX650" s="209">
        <f t="shared" si="752"/>
        <v>0</v>
      </c>
      <c r="AY650" s="302">
        <f t="shared" si="766"/>
        <v>6</v>
      </c>
      <c r="AZ650" s="303">
        <f t="shared" si="766"/>
        <v>1</v>
      </c>
      <c r="BA650" s="303">
        <f t="shared" si="766"/>
        <v>1</v>
      </c>
      <c r="BB650" s="314">
        <f t="shared" si="741"/>
        <v>1</v>
      </c>
      <c r="BC650" s="146"/>
      <c r="BD650" s="144"/>
      <c r="BE650" s="56"/>
      <c r="BF650" s="56"/>
    </row>
    <row r="651" spans="2:58" ht="14.1" customHeight="1" outlineLevel="1">
      <c r="B651" s="278" t="s">
        <v>164</v>
      </c>
      <c r="C651" s="188">
        <v>0</v>
      </c>
      <c r="D651" s="178">
        <v>0</v>
      </c>
      <c r="E651" s="67">
        <v>0</v>
      </c>
      <c r="F651" s="195">
        <f t="shared" si="753"/>
        <v>0</v>
      </c>
      <c r="G651" s="188">
        <v>0</v>
      </c>
      <c r="H651" s="178">
        <v>0</v>
      </c>
      <c r="I651" s="67">
        <v>0</v>
      </c>
      <c r="J651" s="195">
        <f t="shared" si="742"/>
        <v>0</v>
      </c>
      <c r="K651" s="188">
        <v>0</v>
      </c>
      <c r="L651" s="178">
        <v>0</v>
      </c>
      <c r="M651" s="67">
        <v>0</v>
      </c>
      <c r="N651" s="195">
        <f t="shared" si="743"/>
        <v>0</v>
      </c>
      <c r="O651" s="188"/>
      <c r="P651" s="178"/>
      <c r="Q651" s="67"/>
      <c r="R651" s="195">
        <f t="shared" si="744"/>
        <v>0</v>
      </c>
      <c r="S651" s="188"/>
      <c r="T651" s="178"/>
      <c r="U651" s="67"/>
      <c r="V651" s="195">
        <f t="shared" si="745"/>
        <v>0</v>
      </c>
      <c r="W651" s="188"/>
      <c r="X651" s="178"/>
      <c r="Y651" s="67"/>
      <c r="Z651" s="195">
        <f t="shared" si="746"/>
        <v>0</v>
      </c>
      <c r="AA651" s="188"/>
      <c r="AB651" s="178"/>
      <c r="AC651" s="67"/>
      <c r="AD651" s="195">
        <f t="shared" si="747"/>
        <v>0</v>
      </c>
      <c r="AE651" s="188"/>
      <c r="AF651" s="178"/>
      <c r="AG651" s="67"/>
      <c r="AH651" s="195">
        <f t="shared" si="748"/>
        <v>0</v>
      </c>
      <c r="AI651" s="188"/>
      <c r="AJ651" s="178"/>
      <c r="AK651" s="67"/>
      <c r="AL651" s="195">
        <f t="shared" si="749"/>
        <v>0</v>
      </c>
      <c r="AM651" s="188"/>
      <c r="AN651" s="178"/>
      <c r="AO651" s="67"/>
      <c r="AP651" s="195">
        <f t="shared" si="750"/>
        <v>0</v>
      </c>
      <c r="AQ651" s="188"/>
      <c r="AR651" s="178"/>
      <c r="AS651" s="67"/>
      <c r="AT651" s="195">
        <f t="shared" si="751"/>
        <v>0</v>
      </c>
      <c r="AU651" s="188"/>
      <c r="AV651" s="178"/>
      <c r="AW651" s="67"/>
      <c r="AX651" s="213">
        <f t="shared" si="752"/>
        <v>0</v>
      </c>
      <c r="AY651" s="304">
        <f t="shared" si="766"/>
        <v>0</v>
      </c>
      <c r="AZ651" s="305">
        <f t="shared" si="766"/>
        <v>0</v>
      </c>
      <c r="BA651" s="305">
        <f t="shared" si="766"/>
        <v>0</v>
      </c>
      <c r="BB651" s="317">
        <f t="shared" si="741"/>
        <v>0</v>
      </c>
      <c r="BC651" s="146"/>
      <c r="BD651" s="144"/>
    </row>
    <row r="652" spans="2:58" ht="14.1" customHeight="1" outlineLevel="1">
      <c r="B652" s="276" t="s">
        <v>158</v>
      </c>
      <c r="C652" s="188">
        <v>2</v>
      </c>
      <c r="D652" s="178">
        <v>0</v>
      </c>
      <c r="E652" s="67">
        <v>0</v>
      </c>
      <c r="F652" s="195">
        <f t="shared" si="753"/>
        <v>0</v>
      </c>
      <c r="G652" s="188">
        <v>2</v>
      </c>
      <c r="H652" s="178">
        <v>0</v>
      </c>
      <c r="I652" s="67">
        <v>0</v>
      </c>
      <c r="J652" s="195">
        <f t="shared" si="742"/>
        <v>0</v>
      </c>
      <c r="K652" s="188">
        <v>2</v>
      </c>
      <c r="L652" s="178">
        <v>1</v>
      </c>
      <c r="M652" s="67">
        <v>1</v>
      </c>
      <c r="N652" s="195">
        <f t="shared" si="743"/>
        <v>1</v>
      </c>
      <c r="O652" s="188"/>
      <c r="P652" s="178"/>
      <c r="Q652" s="67"/>
      <c r="R652" s="195">
        <f t="shared" si="744"/>
        <v>0</v>
      </c>
      <c r="S652" s="188"/>
      <c r="T652" s="178"/>
      <c r="U652" s="67"/>
      <c r="V652" s="195">
        <f t="shared" si="745"/>
        <v>0</v>
      </c>
      <c r="W652" s="188"/>
      <c r="X652" s="178"/>
      <c r="Y652" s="67"/>
      <c r="Z652" s="195">
        <f t="shared" si="746"/>
        <v>0</v>
      </c>
      <c r="AA652" s="188"/>
      <c r="AB652" s="178"/>
      <c r="AC652" s="67"/>
      <c r="AD652" s="195">
        <f t="shared" si="747"/>
        <v>0</v>
      </c>
      <c r="AE652" s="188"/>
      <c r="AF652" s="178"/>
      <c r="AG652" s="67"/>
      <c r="AH652" s="195">
        <f t="shared" si="748"/>
        <v>0</v>
      </c>
      <c r="AI652" s="188"/>
      <c r="AJ652" s="178"/>
      <c r="AK652" s="67"/>
      <c r="AL652" s="195">
        <f t="shared" si="749"/>
        <v>0</v>
      </c>
      <c r="AM652" s="188"/>
      <c r="AN652" s="178"/>
      <c r="AO652" s="67"/>
      <c r="AP652" s="195">
        <f t="shared" si="750"/>
        <v>0</v>
      </c>
      <c r="AQ652" s="188"/>
      <c r="AR652" s="178"/>
      <c r="AS652" s="67"/>
      <c r="AT652" s="195">
        <f t="shared" si="751"/>
        <v>0</v>
      </c>
      <c r="AU652" s="188"/>
      <c r="AV652" s="178"/>
      <c r="AW652" s="67"/>
      <c r="AX652" s="213">
        <f t="shared" si="752"/>
        <v>0</v>
      </c>
      <c r="AY652" s="304">
        <f t="shared" si="766"/>
        <v>6</v>
      </c>
      <c r="AZ652" s="305">
        <f t="shared" si="766"/>
        <v>1</v>
      </c>
      <c r="BA652" s="305">
        <f t="shared" si="766"/>
        <v>1</v>
      </c>
      <c r="BB652" s="317">
        <f t="shared" si="741"/>
        <v>1</v>
      </c>
      <c r="BC652" s="146"/>
      <c r="BD652" s="144"/>
      <c r="BE652" s="76"/>
      <c r="BF652" s="76"/>
    </row>
    <row r="653" spans="2:58" s="76" customFormat="1" ht="14.1" customHeight="1" outlineLevel="1">
      <c r="B653" s="270" t="s">
        <v>55</v>
      </c>
      <c r="C653" s="186">
        <f>SUM(C654:C655)</f>
        <v>3</v>
      </c>
      <c r="D653" s="174">
        <f>SUM(D654:D655)</f>
        <v>0</v>
      </c>
      <c r="E653" s="90">
        <f>SUM(E654:E655)</f>
        <v>0</v>
      </c>
      <c r="F653" s="187">
        <f t="shared" si="753"/>
        <v>0</v>
      </c>
      <c r="G653" s="186">
        <f>SUM(G654:G655)</f>
        <v>3</v>
      </c>
      <c r="H653" s="174">
        <f>SUM(H654:H655)</f>
        <v>0</v>
      </c>
      <c r="I653" s="90">
        <f>SUM(I654:I655)</f>
        <v>0</v>
      </c>
      <c r="J653" s="187">
        <f t="shared" si="742"/>
        <v>0</v>
      </c>
      <c r="K653" s="186">
        <f>SUM(K654:K655)</f>
        <v>3</v>
      </c>
      <c r="L653" s="174">
        <f>SUM(L654:L655)</f>
        <v>0</v>
      </c>
      <c r="M653" s="90">
        <f>SUM(M654:M655)</f>
        <v>0</v>
      </c>
      <c r="N653" s="187">
        <f t="shared" si="743"/>
        <v>0</v>
      </c>
      <c r="O653" s="186">
        <f>SUM(O654:O655)</f>
        <v>0</v>
      </c>
      <c r="P653" s="174">
        <f>SUM(P654:P655)</f>
        <v>0</v>
      </c>
      <c r="Q653" s="90">
        <f>SUM(Q654:Q655)</f>
        <v>0</v>
      </c>
      <c r="R653" s="187">
        <f t="shared" si="744"/>
        <v>0</v>
      </c>
      <c r="S653" s="186">
        <f>SUM(S654:S655)</f>
        <v>0</v>
      </c>
      <c r="T653" s="174">
        <f>SUM(T654:T655)</f>
        <v>0</v>
      </c>
      <c r="U653" s="90">
        <f>SUM(U654:U655)</f>
        <v>0</v>
      </c>
      <c r="V653" s="187">
        <f t="shared" si="745"/>
        <v>0</v>
      </c>
      <c r="W653" s="186">
        <f>SUM(W654:W655)</f>
        <v>0</v>
      </c>
      <c r="X653" s="174">
        <f>SUM(X654:X655)</f>
        <v>0</v>
      </c>
      <c r="Y653" s="90">
        <f>SUM(Y654:Y655)</f>
        <v>0</v>
      </c>
      <c r="Z653" s="187">
        <f t="shared" si="746"/>
        <v>0</v>
      </c>
      <c r="AA653" s="186">
        <f>SUM(AA654:AA655)</f>
        <v>0</v>
      </c>
      <c r="AB653" s="174">
        <f>SUM(AB654:AB655)</f>
        <v>0</v>
      </c>
      <c r="AC653" s="90">
        <f>SUM(AC654:AC655)</f>
        <v>0</v>
      </c>
      <c r="AD653" s="187">
        <f t="shared" si="747"/>
        <v>0</v>
      </c>
      <c r="AE653" s="186">
        <f>SUM(AE654:AE655)</f>
        <v>0</v>
      </c>
      <c r="AF653" s="174">
        <f>SUM(AF654:AF655)</f>
        <v>0</v>
      </c>
      <c r="AG653" s="90">
        <f>SUM(AG654:AG655)</f>
        <v>0</v>
      </c>
      <c r="AH653" s="187">
        <f t="shared" si="748"/>
        <v>0</v>
      </c>
      <c r="AI653" s="186">
        <f>SUM(AI654:AI655)</f>
        <v>0</v>
      </c>
      <c r="AJ653" s="174">
        <f>SUM(AJ654:AJ655)</f>
        <v>0</v>
      </c>
      <c r="AK653" s="90">
        <f>SUM(AK654:AK655)</f>
        <v>0</v>
      </c>
      <c r="AL653" s="187">
        <f t="shared" si="749"/>
        <v>0</v>
      </c>
      <c r="AM653" s="186">
        <f>SUM(AM654:AM655)</f>
        <v>0</v>
      </c>
      <c r="AN653" s="174">
        <f>SUM(AN654:AN655)</f>
        <v>0</v>
      </c>
      <c r="AO653" s="90">
        <f>SUM(AO654:AO655)</f>
        <v>0</v>
      </c>
      <c r="AP653" s="187">
        <f t="shared" si="750"/>
        <v>0</v>
      </c>
      <c r="AQ653" s="186">
        <f>SUM(AQ654:AQ655)</f>
        <v>0</v>
      </c>
      <c r="AR653" s="174">
        <f>SUM(AR654:AR655)</f>
        <v>0</v>
      </c>
      <c r="AS653" s="90">
        <f>SUM(AS654:AS655)</f>
        <v>0</v>
      </c>
      <c r="AT653" s="187">
        <f t="shared" si="751"/>
        <v>0</v>
      </c>
      <c r="AU653" s="186">
        <f>SUM(AU654:AU655)</f>
        <v>0</v>
      </c>
      <c r="AV653" s="174">
        <f>SUM(AV654:AV655)</f>
        <v>0</v>
      </c>
      <c r="AW653" s="90">
        <f>SUM(AW654:AW655)</f>
        <v>0</v>
      </c>
      <c r="AX653" s="209">
        <f t="shared" si="752"/>
        <v>0</v>
      </c>
      <c r="AY653" s="302">
        <f t="shared" si="766"/>
        <v>9</v>
      </c>
      <c r="AZ653" s="303">
        <f t="shared" si="766"/>
        <v>0</v>
      </c>
      <c r="BA653" s="303">
        <f t="shared" si="766"/>
        <v>0</v>
      </c>
      <c r="BB653" s="314">
        <f t="shared" si="741"/>
        <v>0</v>
      </c>
      <c r="BC653" s="146"/>
      <c r="BD653" s="144"/>
      <c r="BE653" s="56"/>
      <c r="BF653" s="56"/>
    </row>
    <row r="654" spans="2:58" ht="14.1" customHeight="1" outlineLevel="1">
      <c r="B654" s="274" t="s">
        <v>263</v>
      </c>
      <c r="C654" s="188">
        <v>1</v>
      </c>
      <c r="D654" s="178">
        <v>0</v>
      </c>
      <c r="E654" s="67">
        <v>0</v>
      </c>
      <c r="F654" s="195">
        <f t="shared" si="753"/>
        <v>0</v>
      </c>
      <c r="G654" s="188">
        <v>1</v>
      </c>
      <c r="H654" s="178">
        <v>0</v>
      </c>
      <c r="I654" s="67">
        <v>0</v>
      </c>
      <c r="J654" s="195">
        <f t="shared" si="742"/>
        <v>0</v>
      </c>
      <c r="K654" s="188">
        <v>1</v>
      </c>
      <c r="L654" s="178">
        <v>0</v>
      </c>
      <c r="M654" s="67">
        <v>0</v>
      </c>
      <c r="N654" s="195">
        <f t="shared" si="743"/>
        <v>0</v>
      </c>
      <c r="O654" s="188"/>
      <c r="P654" s="178"/>
      <c r="Q654" s="67"/>
      <c r="R654" s="195">
        <f t="shared" si="744"/>
        <v>0</v>
      </c>
      <c r="S654" s="188"/>
      <c r="T654" s="178"/>
      <c r="U654" s="67"/>
      <c r="V654" s="195">
        <f t="shared" si="745"/>
        <v>0</v>
      </c>
      <c r="W654" s="188"/>
      <c r="X654" s="178"/>
      <c r="Y654" s="67"/>
      <c r="Z654" s="195">
        <f t="shared" si="746"/>
        <v>0</v>
      </c>
      <c r="AA654" s="188"/>
      <c r="AB654" s="178"/>
      <c r="AC654" s="67"/>
      <c r="AD654" s="195">
        <f t="shared" si="747"/>
        <v>0</v>
      </c>
      <c r="AE654" s="188"/>
      <c r="AF654" s="178"/>
      <c r="AG654" s="67"/>
      <c r="AH654" s="195">
        <f t="shared" si="748"/>
        <v>0</v>
      </c>
      <c r="AI654" s="188"/>
      <c r="AJ654" s="178"/>
      <c r="AK654" s="67"/>
      <c r="AL654" s="195">
        <f t="shared" si="749"/>
        <v>0</v>
      </c>
      <c r="AM654" s="188"/>
      <c r="AN654" s="178"/>
      <c r="AO654" s="67"/>
      <c r="AP654" s="195">
        <f t="shared" si="750"/>
        <v>0</v>
      </c>
      <c r="AQ654" s="188"/>
      <c r="AR654" s="178"/>
      <c r="AS654" s="67"/>
      <c r="AT654" s="195">
        <f t="shared" si="751"/>
        <v>0</v>
      </c>
      <c r="AU654" s="188"/>
      <c r="AV654" s="178"/>
      <c r="AW654" s="67"/>
      <c r="AX654" s="213">
        <f t="shared" si="752"/>
        <v>0</v>
      </c>
      <c r="AY654" s="304">
        <f t="shared" si="766"/>
        <v>3</v>
      </c>
      <c r="AZ654" s="305">
        <f t="shared" si="766"/>
        <v>0</v>
      </c>
      <c r="BA654" s="305">
        <f t="shared" si="766"/>
        <v>0</v>
      </c>
      <c r="BB654" s="317">
        <f t="shared" si="741"/>
        <v>0</v>
      </c>
      <c r="BC654" s="146"/>
      <c r="BD654" s="144"/>
    </row>
    <row r="655" spans="2:58" ht="14.1" customHeight="1" outlineLevel="1">
      <c r="B655" s="274" t="s">
        <v>127</v>
      </c>
      <c r="C655" s="188">
        <v>2</v>
      </c>
      <c r="D655" s="178">
        <v>0</v>
      </c>
      <c r="E655" s="67">
        <v>0</v>
      </c>
      <c r="F655" s="195">
        <f t="shared" si="753"/>
        <v>0</v>
      </c>
      <c r="G655" s="188">
        <v>2</v>
      </c>
      <c r="H655" s="178">
        <v>0</v>
      </c>
      <c r="I655" s="67">
        <v>0</v>
      </c>
      <c r="J655" s="195">
        <f t="shared" si="742"/>
        <v>0</v>
      </c>
      <c r="K655" s="188">
        <v>2</v>
      </c>
      <c r="L655" s="178">
        <v>0</v>
      </c>
      <c r="M655" s="67">
        <v>0</v>
      </c>
      <c r="N655" s="195">
        <f t="shared" si="743"/>
        <v>0</v>
      </c>
      <c r="O655" s="188"/>
      <c r="P655" s="178"/>
      <c r="Q655" s="67"/>
      <c r="R655" s="195">
        <f t="shared" si="744"/>
        <v>0</v>
      </c>
      <c r="S655" s="188"/>
      <c r="T655" s="178"/>
      <c r="U655" s="67"/>
      <c r="V655" s="195">
        <f t="shared" si="745"/>
        <v>0</v>
      </c>
      <c r="W655" s="188"/>
      <c r="X655" s="178"/>
      <c r="Y655" s="67"/>
      <c r="Z655" s="195">
        <f t="shared" si="746"/>
        <v>0</v>
      </c>
      <c r="AA655" s="188"/>
      <c r="AB655" s="178"/>
      <c r="AC655" s="67"/>
      <c r="AD655" s="195">
        <f t="shared" si="747"/>
        <v>0</v>
      </c>
      <c r="AE655" s="188"/>
      <c r="AF655" s="178"/>
      <c r="AG655" s="67"/>
      <c r="AH655" s="195">
        <f t="shared" si="748"/>
        <v>0</v>
      </c>
      <c r="AI655" s="188"/>
      <c r="AJ655" s="178"/>
      <c r="AK655" s="67"/>
      <c r="AL655" s="195">
        <f t="shared" si="749"/>
        <v>0</v>
      </c>
      <c r="AM655" s="188"/>
      <c r="AN655" s="178"/>
      <c r="AO655" s="67"/>
      <c r="AP655" s="195">
        <f t="shared" si="750"/>
        <v>0</v>
      </c>
      <c r="AQ655" s="188"/>
      <c r="AR655" s="178"/>
      <c r="AS655" s="67"/>
      <c r="AT655" s="195">
        <f t="shared" si="751"/>
        <v>0</v>
      </c>
      <c r="AU655" s="188"/>
      <c r="AV655" s="178"/>
      <c r="AW655" s="67"/>
      <c r="AX655" s="213">
        <f t="shared" si="752"/>
        <v>0</v>
      </c>
      <c r="AY655" s="304">
        <f t="shared" si="766"/>
        <v>6</v>
      </c>
      <c r="AZ655" s="305">
        <f t="shared" si="766"/>
        <v>0</v>
      </c>
      <c r="BA655" s="305">
        <f t="shared" si="766"/>
        <v>0</v>
      </c>
      <c r="BB655" s="317">
        <f t="shared" si="741"/>
        <v>0</v>
      </c>
      <c r="BC655" s="146"/>
      <c r="BD655" s="144"/>
      <c r="BE655" s="76"/>
      <c r="BF655" s="76"/>
    </row>
    <row r="656" spans="2:58" s="76" customFormat="1" ht="14.1" customHeight="1" outlineLevel="1">
      <c r="B656" s="270" t="s">
        <v>50</v>
      </c>
      <c r="C656" s="186">
        <f>SUM(C657:C660)</f>
        <v>4</v>
      </c>
      <c r="D656" s="174">
        <f>SUM(D657:D660)</f>
        <v>0</v>
      </c>
      <c r="E656" s="90">
        <f>SUM(E657:E660)</f>
        <v>0</v>
      </c>
      <c r="F656" s="187">
        <f t="shared" si="753"/>
        <v>0</v>
      </c>
      <c r="G656" s="186">
        <f>SUM(G657:G660)</f>
        <v>4</v>
      </c>
      <c r="H656" s="174">
        <f>SUM(H657:H660)</f>
        <v>0</v>
      </c>
      <c r="I656" s="90">
        <f>SUM(I657:I660)</f>
        <v>0</v>
      </c>
      <c r="J656" s="187">
        <f t="shared" si="742"/>
        <v>0</v>
      </c>
      <c r="K656" s="186">
        <f>SUM(K657:K660)</f>
        <v>4</v>
      </c>
      <c r="L656" s="174">
        <f>SUM(L657:L660)</f>
        <v>0</v>
      </c>
      <c r="M656" s="90">
        <f>SUM(M657:M660)</f>
        <v>0</v>
      </c>
      <c r="N656" s="187">
        <f t="shared" si="743"/>
        <v>0</v>
      </c>
      <c r="O656" s="186">
        <f>SUM(O657:O660)</f>
        <v>0</v>
      </c>
      <c r="P656" s="174">
        <f>SUM(P657:P660)</f>
        <v>0</v>
      </c>
      <c r="Q656" s="90">
        <f>SUM(Q657:Q660)</f>
        <v>0</v>
      </c>
      <c r="R656" s="187">
        <f t="shared" si="744"/>
        <v>0</v>
      </c>
      <c r="S656" s="186">
        <f>SUM(S657:S660)</f>
        <v>0</v>
      </c>
      <c r="T656" s="174">
        <f>SUM(T657:T660)</f>
        <v>0</v>
      </c>
      <c r="U656" s="90">
        <f>SUM(U657:U660)</f>
        <v>0</v>
      </c>
      <c r="V656" s="187">
        <f t="shared" si="745"/>
        <v>0</v>
      </c>
      <c r="W656" s="186">
        <f>SUM(W657:W660)</f>
        <v>0</v>
      </c>
      <c r="X656" s="174">
        <f>SUM(X657:X660)</f>
        <v>0</v>
      </c>
      <c r="Y656" s="90">
        <f>SUM(Y657:Y660)</f>
        <v>0</v>
      </c>
      <c r="Z656" s="187">
        <f t="shared" si="746"/>
        <v>0</v>
      </c>
      <c r="AA656" s="186">
        <f>SUM(AA657:AA660)</f>
        <v>0</v>
      </c>
      <c r="AB656" s="174">
        <f>SUM(AB657:AB660)</f>
        <v>0</v>
      </c>
      <c r="AC656" s="90">
        <f>SUM(AC657:AC660)</f>
        <v>0</v>
      </c>
      <c r="AD656" s="187">
        <f t="shared" si="747"/>
        <v>0</v>
      </c>
      <c r="AE656" s="186">
        <f>SUM(AE657:AE660)</f>
        <v>0</v>
      </c>
      <c r="AF656" s="174">
        <f>SUM(AF657:AF660)</f>
        <v>0</v>
      </c>
      <c r="AG656" s="90">
        <f>SUM(AG657:AG660)</f>
        <v>0</v>
      </c>
      <c r="AH656" s="187">
        <f t="shared" si="748"/>
        <v>0</v>
      </c>
      <c r="AI656" s="186">
        <f>SUM(AI657:AI660)</f>
        <v>0</v>
      </c>
      <c r="AJ656" s="174">
        <f>SUM(AJ657:AJ660)</f>
        <v>0</v>
      </c>
      <c r="AK656" s="90">
        <f>SUM(AK657:AK660)</f>
        <v>0</v>
      </c>
      <c r="AL656" s="187">
        <f t="shared" si="749"/>
        <v>0</v>
      </c>
      <c r="AM656" s="186">
        <f>SUM(AM657:AM660)</f>
        <v>0</v>
      </c>
      <c r="AN656" s="174">
        <f>SUM(AN657:AN660)</f>
        <v>0</v>
      </c>
      <c r="AO656" s="90">
        <f>SUM(AO657:AO660)</f>
        <v>0</v>
      </c>
      <c r="AP656" s="187">
        <f t="shared" si="750"/>
        <v>0</v>
      </c>
      <c r="AQ656" s="186">
        <f>SUM(AQ657:AQ660)</f>
        <v>0</v>
      </c>
      <c r="AR656" s="174">
        <f>SUM(AR657:AR660)</f>
        <v>0</v>
      </c>
      <c r="AS656" s="90">
        <f>SUM(AS657:AS660)</f>
        <v>0</v>
      </c>
      <c r="AT656" s="187">
        <f t="shared" si="751"/>
        <v>0</v>
      </c>
      <c r="AU656" s="186">
        <f>SUM(AU657:AU660)</f>
        <v>0</v>
      </c>
      <c r="AV656" s="174">
        <f>SUM(AV657:AV660)</f>
        <v>0</v>
      </c>
      <c r="AW656" s="90">
        <f>SUM(AW657:AW660)</f>
        <v>0</v>
      </c>
      <c r="AX656" s="209">
        <f t="shared" si="752"/>
        <v>0</v>
      </c>
      <c r="AY656" s="302">
        <f t="shared" si="766"/>
        <v>12</v>
      </c>
      <c r="AZ656" s="303">
        <f t="shared" si="766"/>
        <v>0</v>
      </c>
      <c r="BA656" s="303">
        <f t="shared" si="766"/>
        <v>0</v>
      </c>
      <c r="BB656" s="314">
        <f t="shared" si="741"/>
        <v>0</v>
      </c>
      <c r="BC656" s="146"/>
      <c r="BD656" s="144"/>
      <c r="BE656" s="56"/>
      <c r="BF656" s="56"/>
    </row>
    <row r="657" spans="2:58" ht="14.1" customHeight="1" outlineLevel="1">
      <c r="B657" s="276" t="s">
        <v>152</v>
      </c>
      <c r="C657" s="188">
        <v>0</v>
      </c>
      <c r="D657" s="178">
        <v>0</v>
      </c>
      <c r="E657" s="67">
        <v>0</v>
      </c>
      <c r="F657" s="195">
        <f t="shared" si="753"/>
        <v>0</v>
      </c>
      <c r="G657" s="188">
        <v>0</v>
      </c>
      <c r="H657" s="178">
        <v>0</v>
      </c>
      <c r="I657" s="67">
        <v>0</v>
      </c>
      <c r="J657" s="195">
        <f t="shared" si="742"/>
        <v>0</v>
      </c>
      <c r="K657" s="188">
        <v>0</v>
      </c>
      <c r="L657" s="178">
        <v>0</v>
      </c>
      <c r="M657" s="67">
        <v>0</v>
      </c>
      <c r="N657" s="195">
        <f t="shared" si="743"/>
        <v>0</v>
      </c>
      <c r="O657" s="188"/>
      <c r="P657" s="178"/>
      <c r="Q657" s="67"/>
      <c r="R657" s="195">
        <f t="shared" si="744"/>
        <v>0</v>
      </c>
      <c r="S657" s="188"/>
      <c r="T657" s="178"/>
      <c r="U657" s="67"/>
      <c r="V657" s="195">
        <f t="shared" si="745"/>
        <v>0</v>
      </c>
      <c r="W657" s="188"/>
      <c r="X657" s="178"/>
      <c r="Y657" s="67"/>
      <c r="Z657" s="195">
        <f t="shared" si="746"/>
        <v>0</v>
      </c>
      <c r="AA657" s="188"/>
      <c r="AB657" s="178"/>
      <c r="AC657" s="67"/>
      <c r="AD657" s="195">
        <f t="shared" si="747"/>
        <v>0</v>
      </c>
      <c r="AE657" s="188"/>
      <c r="AF657" s="178"/>
      <c r="AG657" s="67"/>
      <c r="AH657" s="195">
        <f t="shared" si="748"/>
        <v>0</v>
      </c>
      <c r="AI657" s="188"/>
      <c r="AJ657" s="178"/>
      <c r="AK657" s="67"/>
      <c r="AL657" s="195">
        <f t="shared" si="749"/>
        <v>0</v>
      </c>
      <c r="AM657" s="188"/>
      <c r="AN657" s="178"/>
      <c r="AO657" s="67"/>
      <c r="AP657" s="195">
        <f t="shared" si="750"/>
        <v>0</v>
      </c>
      <c r="AQ657" s="188"/>
      <c r="AR657" s="178"/>
      <c r="AS657" s="67"/>
      <c r="AT657" s="195">
        <f t="shared" si="751"/>
        <v>0</v>
      </c>
      <c r="AU657" s="188"/>
      <c r="AV657" s="178"/>
      <c r="AW657" s="67"/>
      <c r="AX657" s="213">
        <f t="shared" si="752"/>
        <v>0</v>
      </c>
      <c r="AY657" s="304">
        <f t="shared" si="766"/>
        <v>0</v>
      </c>
      <c r="AZ657" s="305">
        <f t="shared" si="766"/>
        <v>0</v>
      </c>
      <c r="BA657" s="305">
        <f t="shared" si="766"/>
        <v>0</v>
      </c>
      <c r="BB657" s="317">
        <f t="shared" si="741"/>
        <v>0</v>
      </c>
      <c r="BC657" s="146"/>
      <c r="BD657" s="144"/>
    </row>
    <row r="658" spans="2:58" ht="14.1" customHeight="1" outlineLevel="1">
      <c r="B658" s="276" t="s">
        <v>147</v>
      </c>
      <c r="C658" s="188">
        <v>1</v>
      </c>
      <c r="D658" s="178">
        <v>0</v>
      </c>
      <c r="E658" s="67">
        <v>0</v>
      </c>
      <c r="F658" s="195">
        <f t="shared" si="753"/>
        <v>0</v>
      </c>
      <c r="G658" s="188">
        <v>1</v>
      </c>
      <c r="H658" s="178">
        <v>0</v>
      </c>
      <c r="I658" s="67">
        <v>0</v>
      </c>
      <c r="J658" s="195">
        <f t="shared" si="742"/>
        <v>0</v>
      </c>
      <c r="K658" s="188">
        <v>1</v>
      </c>
      <c r="L658" s="178">
        <v>0</v>
      </c>
      <c r="M658" s="67">
        <v>0</v>
      </c>
      <c r="N658" s="195">
        <f t="shared" si="743"/>
        <v>0</v>
      </c>
      <c r="O658" s="188"/>
      <c r="P658" s="178"/>
      <c r="Q658" s="67"/>
      <c r="R658" s="195">
        <f t="shared" si="744"/>
        <v>0</v>
      </c>
      <c r="S658" s="188"/>
      <c r="T658" s="178"/>
      <c r="U658" s="67"/>
      <c r="V658" s="195">
        <f t="shared" si="745"/>
        <v>0</v>
      </c>
      <c r="W658" s="188"/>
      <c r="X658" s="178"/>
      <c r="Y658" s="67"/>
      <c r="Z658" s="195">
        <f t="shared" si="746"/>
        <v>0</v>
      </c>
      <c r="AA658" s="188"/>
      <c r="AB658" s="178"/>
      <c r="AC658" s="67"/>
      <c r="AD658" s="195">
        <f t="shared" si="747"/>
        <v>0</v>
      </c>
      <c r="AE658" s="188"/>
      <c r="AF658" s="178"/>
      <c r="AG658" s="67"/>
      <c r="AH658" s="195">
        <f t="shared" si="748"/>
        <v>0</v>
      </c>
      <c r="AI658" s="188"/>
      <c r="AJ658" s="178"/>
      <c r="AK658" s="67"/>
      <c r="AL658" s="195">
        <f t="shared" si="749"/>
        <v>0</v>
      </c>
      <c r="AM658" s="188"/>
      <c r="AN658" s="178"/>
      <c r="AO658" s="67"/>
      <c r="AP658" s="195">
        <f t="shared" si="750"/>
        <v>0</v>
      </c>
      <c r="AQ658" s="188"/>
      <c r="AR658" s="178"/>
      <c r="AS658" s="67"/>
      <c r="AT658" s="195">
        <f t="shared" si="751"/>
        <v>0</v>
      </c>
      <c r="AU658" s="188"/>
      <c r="AV658" s="178"/>
      <c r="AW658" s="67"/>
      <c r="AX658" s="213">
        <f t="shared" si="752"/>
        <v>0</v>
      </c>
      <c r="AY658" s="304">
        <f t="shared" si="766"/>
        <v>3</v>
      </c>
      <c r="AZ658" s="305">
        <f t="shared" si="766"/>
        <v>0</v>
      </c>
      <c r="BA658" s="305">
        <f t="shared" si="766"/>
        <v>0</v>
      </c>
      <c r="BB658" s="317">
        <f t="shared" si="741"/>
        <v>0</v>
      </c>
      <c r="BC658" s="146"/>
      <c r="BD658" s="144"/>
    </row>
    <row r="659" spans="2:58" ht="14.1" customHeight="1" outlineLevel="1">
      <c r="B659" s="276" t="s">
        <v>159</v>
      </c>
      <c r="C659" s="188">
        <v>1</v>
      </c>
      <c r="D659" s="178">
        <v>0</v>
      </c>
      <c r="E659" s="67">
        <v>0</v>
      </c>
      <c r="F659" s="195">
        <f t="shared" si="753"/>
        <v>0</v>
      </c>
      <c r="G659" s="188">
        <v>1</v>
      </c>
      <c r="H659" s="178">
        <v>0</v>
      </c>
      <c r="I659" s="67">
        <v>0</v>
      </c>
      <c r="J659" s="195">
        <f t="shared" si="742"/>
        <v>0</v>
      </c>
      <c r="K659" s="188">
        <v>1</v>
      </c>
      <c r="L659" s="178">
        <v>0</v>
      </c>
      <c r="M659" s="67">
        <v>0</v>
      </c>
      <c r="N659" s="195">
        <f t="shared" si="743"/>
        <v>0</v>
      </c>
      <c r="O659" s="188"/>
      <c r="P659" s="178"/>
      <c r="Q659" s="67"/>
      <c r="R659" s="195">
        <f t="shared" si="744"/>
        <v>0</v>
      </c>
      <c r="S659" s="188"/>
      <c r="T659" s="178"/>
      <c r="U659" s="67"/>
      <c r="V659" s="195">
        <f t="shared" si="745"/>
        <v>0</v>
      </c>
      <c r="W659" s="188"/>
      <c r="X659" s="178"/>
      <c r="Y659" s="67"/>
      <c r="Z659" s="195">
        <f t="shared" si="746"/>
        <v>0</v>
      </c>
      <c r="AA659" s="188"/>
      <c r="AB659" s="178"/>
      <c r="AC659" s="67"/>
      <c r="AD659" s="195">
        <f t="shared" si="747"/>
        <v>0</v>
      </c>
      <c r="AE659" s="188"/>
      <c r="AF659" s="178"/>
      <c r="AG659" s="67"/>
      <c r="AH659" s="195">
        <f t="shared" si="748"/>
        <v>0</v>
      </c>
      <c r="AI659" s="188"/>
      <c r="AJ659" s="178"/>
      <c r="AK659" s="67"/>
      <c r="AL659" s="195">
        <f t="shared" si="749"/>
        <v>0</v>
      </c>
      <c r="AM659" s="188"/>
      <c r="AN659" s="178"/>
      <c r="AO659" s="67"/>
      <c r="AP659" s="195">
        <f t="shared" si="750"/>
        <v>0</v>
      </c>
      <c r="AQ659" s="188"/>
      <c r="AR659" s="178"/>
      <c r="AS659" s="67"/>
      <c r="AT659" s="195">
        <f t="shared" si="751"/>
        <v>0</v>
      </c>
      <c r="AU659" s="188"/>
      <c r="AV659" s="178"/>
      <c r="AW659" s="67"/>
      <c r="AX659" s="213">
        <f t="shared" si="752"/>
        <v>0</v>
      </c>
      <c r="AY659" s="304">
        <f t="shared" si="766"/>
        <v>3</v>
      </c>
      <c r="AZ659" s="305">
        <f t="shared" si="766"/>
        <v>0</v>
      </c>
      <c r="BA659" s="305">
        <f t="shared" si="766"/>
        <v>0</v>
      </c>
      <c r="BB659" s="317">
        <f t="shared" si="741"/>
        <v>0</v>
      </c>
      <c r="BC659" s="146"/>
      <c r="BD659" s="144"/>
    </row>
    <row r="660" spans="2:58" ht="14.1" customHeight="1" outlineLevel="1">
      <c r="B660" s="276" t="s">
        <v>149</v>
      </c>
      <c r="C660" s="188">
        <v>2</v>
      </c>
      <c r="D660" s="178">
        <v>0</v>
      </c>
      <c r="E660" s="67">
        <v>0</v>
      </c>
      <c r="F660" s="195">
        <f t="shared" si="753"/>
        <v>0</v>
      </c>
      <c r="G660" s="188">
        <v>2</v>
      </c>
      <c r="H660" s="178">
        <v>0</v>
      </c>
      <c r="I660" s="67">
        <v>0</v>
      </c>
      <c r="J660" s="195">
        <f t="shared" si="742"/>
        <v>0</v>
      </c>
      <c r="K660" s="188">
        <v>2</v>
      </c>
      <c r="L660" s="178">
        <v>0</v>
      </c>
      <c r="M660" s="67">
        <v>0</v>
      </c>
      <c r="N660" s="195">
        <f t="shared" si="743"/>
        <v>0</v>
      </c>
      <c r="O660" s="188"/>
      <c r="P660" s="178"/>
      <c r="Q660" s="67"/>
      <c r="R660" s="195">
        <f t="shared" si="744"/>
        <v>0</v>
      </c>
      <c r="S660" s="188"/>
      <c r="T660" s="178"/>
      <c r="U660" s="67"/>
      <c r="V660" s="195">
        <f t="shared" si="745"/>
        <v>0</v>
      </c>
      <c r="W660" s="188"/>
      <c r="X660" s="178"/>
      <c r="Y660" s="67"/>
      <c r="Z660" s="195">
        <f t="shared" si="746"/>
        <v>0</v>
      </c>
      <c r="AA660" s="188"/>
      <c r="AB660" s="178"/>
      <c r="AC660" s="67"/>
      <c r="AD660" s="195">
        <f t="shared" si="747"/>
        <v>0</v>
      </c>
      <c r="AE660" s="188"/>
      <c r="AF660" s="178"/>
      <c r="AG660" s="67"/>
      <c r="AH660" s="195">
        <f t="shared" si="748"/>
        <v>0</v>
      </c>
      <c r="AI660" s="188"/>
      <c r="AJ660" s="178"/>
      <c r="AK660" s="67"/>
      <c r="AL660" s="195">
        <f t="shared" si="749"/>
        <v>0</v>
      </c>
      <c r="AM660" s="188"/>
      <c r="AN660" s="178"/>
      <c r="AO660" s="67"/>
      <c r="AP660" s="195">
        <f t="shared" si="750"/>
        <v>0</v>
      </c>
      <c r="AQ660" s="188"/>
      <c r="AR660" s="178"/>
      <c r="AS660" s="67"/>
      <c r="AT660" s="195">
        <f t="shared" si="751"/>
        <v>0</v>
      </c>
      <c r="AU660" s="188"/>
      <c r="AV660" s="178"/>
      <c r="AW660" s="67"/>
      <c r="AX660" s="213">
        <f t="shared" si="752"/>
        <v>0</v>
      </c>
      <c r="AY660" s="304">
        <f t="shared" si="766"/>
        <v>6</v>
      </c>
      <c r="AZ660" s="305">
        <f t="shared" si="766"/>
        <v>0</v>
      </c>
      <c r="BA660" s="305">
        <f t="shared" si="766"/>
        <v>0</v>
      </c>
      <c r="BB660" s="317">
        <f t="shared" si="741"/>
        <v>0</v>
      </c>
      <c r="BC660" s="146"/>
      <c r="BD660" s="144"/>
      <c r="BE660" s="76"/>
      <c r="BF660" s="76"/>
    </row>
    <row r="661" spans="2:58" s="76" customFormat="1" ht="14.1" customHeight="1" outlineLevel="1">
      <c r="B661" s="270" t="s">
        <v>53</v>
      </c>
      <c r="C661" s="186">
        <f>SUM(C662:C664)</f>
        <v>3</v>
      </c>
      <c r="D661" s="174">
        <f>SUM(D662:D664)</f>
        <v>0</v>
      </c>
      <c r="E661" s="90">
        <f>SUM(E662:E664)</f>
        <v>0</v>
      </c>
      <c r="F661" s="187">
        <f t="shared" si="753"/>
        <v>0</v>
      </c>
      <c r="G661" s="186">
        <f>SUM(G662:G664)</f>
        <v>3</v>
      </c>
      <c r="H661" s="174">
        <f>SUM(H662:H664)</f>
        <v>0</v>
      </c>
      <c r="I661" s="90">
        <f>SUM(I662:I664)</f>
        <v>0</v>
      </c>
      <c r="J661" s="187">
        <f t="shared" si="742"/>
        <v>0</v>
      </c>
      <c r="K661" s="186">
        <f>SUM(K662:K664)</f>
        <v>3</v>
      </c>
      <c r="L661" s="174">
        <f>SUM(L662:L664)</f>
        <v>0</v>
      </c>
      <c r="M661" s="90">
        <f>SUM(M662:M664)</f>
        <v>0</v>
      </c>
      <c r="N661" s="187">
        <f t="shared" si="743"/>
        <v>0</v>
      </c>
      <c r="O661" s="186">
        <f>SUM(O662:O664)</f>
        <v>0</v>
      </c>
      <c r="P661" s="174">
        <f>SUM(P662:P664)</f>
        <v>0</v>
      </c>
      <c r="Q661" s="90">
        <f>SUM(Q662:Q664)</f>
        <v>0</v>
      </c>
      <c r="R661" s="187">
        <f t="shared" si="744"/>
        <v>0</v>
      </c>
      <c r="S661" s="186">
        <f>SUM(S662:S664)</f>
        <v>0</v>
      </c>
      <c r="T661" s="174">
        <f>SUM(T662:T664)</f>
        <v>0</v>
      </c>
      <c r="U661" s="90">
        <f>SUM(U662:U664)</f>
        <v>0</v>
      </c>
      <c r="V661" s="187">
        <f t="shared" si="745"/>
        <v>0</v>
      </c>
      <c r="W661" s="186">
        <f>SUM(W662:W664)</f>
        <v>0</v>
      </c>
      <c r="X661" s="174">
        <f>SUM(X662:X664)</f>
        <v>0</v>
      </c>
      <c r="Y661" s="90">
        <f>SUM(Y662:Y664)</f>
        <v>0</v>
      </c>
      <c r="Z661" s="187">
        <f t="shared" si="746"/>
        <v>0</v>
      </c>
      <c r="AA661" s="186">
        <f>SUM(AA662:AA664)</f>
        <v>0</v>
      </c>
      <c r="AB661" s="174">
        <f>SUM(AB662:AB664)</f>
        <v>0</v>
      </c>
      <c r="AC661" s="90">
        <f>SUM(AC662:AC664)</f>
        <v>0</v>
      </c>
      <c r="AD661" s="187">
        <f t="shared" si="747"/>
        <v>0</v>
      </c>
      <c r="AE661" s="186">
        <f>SUM(AE662:AE664)</f>
        <v>0</v>
      </c>
      <c r="AF661" s="174">
        <f>SUM(AF662:AF664)</f>
        <v>0</v>
      </c>
      <c r="AG661" s="90">
        <f>SUM(AG662:AG664)</f>
        <v>0</v>
      </c>
      <c r="AH661" s="187">
        <f t="shared" si="748"/>
        <v>0</v>
      </c>
      <c r="AI661" s="186">
        <f>SUM(AI662:AI664)</f>
        <v>0</v>
      </c>
      <c r="AJ661" s="174">
        <f>SUM(AJ662:AJ664)</f>
        <v>0</v>
      </c>
      <c r="AK661" s="90">
        <f>SUM(AK662:AK664)</f>
        <v>0</v>
      </c>
      <c r="AL661" s="187">
        <f t="shared" si="749"/>
        <v>0</v>
      </c>
      <c r="AM661" s="186">
        <f>SUM(AM662:AM664)</f>
        <v>0</v>
      </c>
      <c r="AN661" s="174">
        <f>SUM(AN662:AN664)</f>
        <v>0</v>
      </c>
      <c r="AO661" s="90">
        <f>SUM(AO662:AO664)</f>
        <v>0</v>
      </c>
      <c r="AP661" s="187">
        <f t="shared" si="750"/>
        <v>0</v>
      </c>
      <c r="AQ661" s="186">
        <f>SUM(AQ662:AQ664)</f>
        <v>0</v>
      </c>
      <c r="AR661" s="174">
        <f>SUM(AR662:AR664)</f>
        <v>0</v>
      </c>
      <c r="AS661" s="90">
        <f>SUM(AS662:AS664)</f>
        <v>0</v>
      </c>
      <c r="AT661" s="187">
        <f t="shared" si="751"/>
        <v>0</v>
      </c>
      <c r="AU661" s="186">
        <f>SUM(AU662:AU664)</f>
        <v>0</v>
      </c>
      <c r="AV661" s="174">
        <f>SUM(AV662:AV664)</f>
        <v>0</v>
      </c>
      <c r="AW661" s="90">
        <f>SUM(AW662:AW664)</f>
        <v>0</v>
      </c>
      <c r="AX661" s="209">
        <f t="shared" si="752"/>
        <v>0</v>
      </c>
      <c r="AY661" s="302">
        <f t="shared" si="766"/>
        <v>9</v>
      </c>
      <c r="AZ661" s="303">
        <f t="shared" si="766"/>
        <v>0</v>
      </c>
      <c r="BA661" s="303">
        <f t="shared" si="766"/>
        <v>0</v>
      </c>
      <c r="BB661" s="314">
        <f t="shared" si="741"/>
        <v>0</v>
      </c>
      <c r="BC661" s="146"/>
      <c r="BD661" s="144"/>
      <c r="BE661" s="56"/>
      <c r="BF661" s="56"/>
    </row>
    <row r="662" spans="2:58" ht="14.1" customHeight="1" outlineLevel="1">
      <c r="B662" s="276" t="s">
        <v>142</v>
      </c>
      <c r="C662" s="188">
        <v>0</v>
      </c>
      <c r="D662" s="178">
        <v>0</v>
      </c>
      <c r="E662" s="67">
        <v>0</v>
      </c>
      <c r="F662" s="195">
        <f t="shared" si="753"/>
        <v>0</v>
      </c>
      <c r="G662" s="188">
        <v>0</v>
      </c>
      <c r="H662" s="178">
        <v>0</v>
      </c>
      <c r="I662" s="67">
        <v>0</v>
      </c>
      <c r="J662" s="195">
        <f t="shared" si="742"/>
        <v>0</v>
      </c>
      <c r="K662" s="188">
        <v>0</v>
      </c>
      <c r="L662" s="178">
        <v>0</v>
      </c>
      <c r="M662" s="67">
        <v>0</v>
      </c>
      <c r="N662" s="195">
        <f t="shared" si="743"/>
        <v>0</v>
      </c>
      <c r="O662" s="188"/>
      <c r="P662" s="178"/>
      <c r="Q662" s="67"/>
      <c r="R662" s="195">
        <f t="shared" si="744"/>
        <v>0</v>
      </c>
      <c r="S662" s="188"/>
      <c r="T662" s="178"/>
      <c r="U662" s="67"/>
      <c r="V662" s="195">
        <f t="shared" si="745"/>
        <v>0</v>
      </c>
      <c r="W662" s="188"/>
      <c r="X662" s="178"/>
      <c r="Y662" s="67"/>
      <c r="Z662" s="195">
        <f t="shared" si="746"/>
        <v>0</v>
      </c>
      <c r="AA662" s="188"/>
      <c r="AB662" s="178"/>
      <c r="AC662" s="67"/>
      <c r="AD662" s="195">
        <f t="shared" si="747"/>
        <v>0</v>
      </c>
      <c r="AE662" s="188"/>
      <c r="AF662" s="178"/>
      <c r="AG662" s="67"/>
      <c r="AH662" s="195">
        <f t="shared" si="748"/>
        <v>0</v>
      </c>
      <c r="AI662" s="188"/>
      <c r="AJ662" s="178"/>
      <c r="AK662" s="67"/>
      <c r="AL662" s="195">
        <f t="shared" si="749"/>
        <v>0</v>
      </c>
      <c r="AM662" s="188"/>
      <c r="AN662" s="178"/>
      <c r="AO662" s="67"/>
      <c r="AP662" s="195">
        <f t="shared" si="750"/>
        <v>0</v>
      </c>
      <c r="AQ662" s="188"/>
      <c r="AR662" s="178"/>
      <c r="AS662" s="67"/>
      <c r="AT662" s="195">
        <f t="shared" si="751"/>
        <v>0</v>
      </c>
      <c r="AU662" s="188"/>
      <c r="AV662" s="178"/>
      <c r="AW662" s="67"/>
      <c r="AX662" s="213">
        <f t="shared" si="752"/>
        <v>0</v>
      </c>
      <c r="AY662" s="304">
        <f t="shared" si="766"/>
        <v>0</v>
      </c>
      <c r="AZ662" s="305">
        <f t="shared" si="766"/>
        <v>0</v>
      </c>
      <c r="BA662" s="305">
        <f t="shared" si="766"/>
        <v>0</v>
      </c>
      <c r="BB662" s="317">
        <f t="shared" si="741"/>
        <v>0</v>
      </c>
      <c r="BC662" s="146"/>
      <c r="BD662" s="144"/>
    </row>
    <row r="663" spans="2:58" ht="14.1" customHeight="1" outlineLevel="1">
      <c r="B663" s="276" t="s">
        <v>128</v>
      </c>
      <c r="C663" s="188">
        <v>2</v>
      </c>
      <c r="D663" s="178">
        <v>0</v>
      </c>
      <c r="E663" s="67">
        <v>0</v>
      </c>
      <c r="F663" s="195">
        <f t="shared" si="753"/>
        <v>0</v>
      </c>
      <c r="G663" s="188">
        <v>2</v>
      </c>
      <c r="H663" s="178">
        <v>0</v>
      </c>
      <c r="I663" s="67">
        <v>0</v>
      </c>
      <c r="J663" s="195">
        <f t="shared" si="742"/>
        <v>0</v>
      </c>
      <c r="K663" s="188">
        <v>2</v>
      </c>
      <c r="L663" s="178">
        <v>0</v>
      </c>
      <c r="M663" s="67">
        <v>0</v>
      </c>
      <c r="N663" s="195">
        <f t="shared" si="743"/>
        <v>0</v>
      </c>
      <c r="O663" s="188"/>
      <c r="P663" s="178"/>
      <c r="Q663" s="67"/>
      <c r="R663" s="195">
        <f t="shared" si="744"/>
        <v>0</v>
      </c>
      <c r="S663" s="188"/>
      <c r="T663" s="178"/>
      <c r="U663" s="67"/>
      <c r="V663" s="195">
        <f t="shared" si="745"/>
        <v>0</v>
      </c>
      <c r="W663" s="188"/>
      <c r="X663" s="178"/>
      <c r="Y663" s="67"/>
      <c r="Z663" s="195">
        <f t="shared" si="746"/>
        <v>0</v>
      </c>
      <c r="AA663" s="188"/>
      <c r="AB663" s="178"/>
      <c r="AC663" s="67"/>
      <c r="AD663" s="195">
        <f t="shared" si="747"/>
        <v>0</v>
      </c>
      <c r="AE663" s="188"/>
      <c r="AF663" s="178"/>
      <c r="AG663" s="67"/>
      <c r="AH663" s="195">
        <f t="shared" si="748"/>
        <v>0</v>
      </c>
      <c r="AI663" s="188"/>
      <c r="AJ663" s="178"/>
      <c r="AK663" s="67"/>
      <c r="AL663" s="195">
        <f t="shared" si="749"/>
        <v>0</v>
      </c>
      <c r="AM663" s="188"/>
      <c r="AN663" s="178"/>
      <c r="AO663" s="67"/>
      <c r="AP663" s="195">
        <f t="shared" si="750"/>
        <v>0</v>
      </c>
      <c r="AQ663" s="188"/>
      <c r="AR663" s="178"/>
      <c r="AS663" s="67"/>
      <c r="AT663" s="195">
        <f t="shared" si="751"/>
        <v>0</v>
      </c>
      <c r="AU663" s="188"/>
      <c r="AV663" s="178"/>
      <c r="AW663" s="67"/>
      <c r="AX663" s="213">
        <f t="shared" si="752"/>
        <v>0</v>
      </c>
      <c r="AY663" s="304">
        <f t="shared" si="766"/>
        <v>6</v>
      </c>
      <c r="AZ663" s="305">
        <f t="shared" si="766"/>
        <v>0</v>
      </c>
      <c r="BA663" s="305">
        <f t="shared" si="766"/>
        <v>0</v>
      </c>
      <c r="BB663" s="317">
        <f t="shared" si="741"/>
        <v>0</v>
      </c>
      <c r="BC663" s="146"/>
      <c r="BD663" s="144"/>
    </row>
    <row r="664" spans="2:58" ht="14.1" customHeight="1" outlineLevel="1">
      <c r="B664" s="276" t="s">
        <v>129</v>
      </c>
      <c r="C664" s="188">
        <v>1</v>
      </c>
      <c r="D664" s="178">
        <v>0</v>
      </c>
      <c r="E664" s="67">
        <v>0</v>
      </c>
      <c r="F664" s="195">
        <f t="shared" si="753"/>
        <v>0</v>
      </c>
      <c r="G664" s="188">
        <v>1</v>
      </c>
      <c r="H664" s="178">
        <v>0</v>
      </c>
      <c r="I664" s="67">
        <v>0</v>
      </c>
      <c r="J664" s="195">
        <f t="shared" si="742"/>
        <v>0</v>
      </c>
      <c r="K664" s="188">
        <v>1</v>
      </c>
      <c r="L664" s="178">
        <v>0</v>
      </c>
      <c r="M664" s="67">
        <v>0</v>
      </c>
      <c r="N664" s="195">
        <f t="shared" si="743"/>
        <v>0</v>
      </c>
      <c r="O664" s="188"/>
      <c r="P664" s="178"/>
      <c r="Q664" s="67"/>
      <c r="R664" s="195">
        <f t="shared" si="744"/>
        <v>0</v>
      </c>
      <c r="S664" s="188"/>
      <c r="T664" s="178"/>
      <c r="U664" s="67"/>
      <c r="V664" s="195">
        <f t="shared" si="745"/>
        <v>0</v>
      </c>
      <c r="W664" s="188"/>
      <c r="X664" s="178"/>
      <c r="Y664" s="67"/>
      <c r="Z664" s="195">
        <f t="shared" si="746"/>
        <v>0</v>
      </c>
      <c r="AA664" s="188"/>
      <c r="AB664" s="178"/>
      <c r="AC664" s="67"/>
      <c r="AD664" s="195">
        <f t="shared" si="747"/>
        <v>0</v>
      </c>
      <c r="AE664" s="188"/>
      <c r="AF664" s="178"/>
      <c r="AG664" s="67"/>
      <c r="AH664" s="195">
        <f t="shared" si="748"/>
        <v>0</v>
      </c>
      <c r="AI664" s="188"/>
      <c r="AJ664" s="178"/>
      <c r="AK664" s="67"/>
      <c r="AL664" s="195">
        <f t="shared" si="749"/>
        <v>0</v>
      </c>
      <c r="AM664" s="188"/>
      <c r="AN664" s="178"/>
      <c r="AO664" s="67"/>
      <c r="AP664" s="195">
        <f t="shared" si="750"/>
        <v>0</v>
      </c>
      <c r="AQ664" s="188"/>
      <c r="AR664" s="178"/>
      <c r="AS664" s="67"/>
      <c r="AT664" s="195">
        <f t="shared" si="751"/>
        <v>0</v>
      </c>
      <c r="AU664" s="188"/>
      <c r="AV664" s="178"/>
      <c r="AW664" s="67"/>
      <c r="AX664" s="213">
        <f t="shared" si="752"/>
        <v>0</v>
      </c>
      <c r="AY664" s="304">
        <f t="shared" si="766"/>
        <v>3</v>
      </c>
      <c r="AZ664" s="305">
        <f t="shared" si="766"/>
        <v>0</v>
      </c>
      <c r="BA664" s="305">
        <f t="shared" si="766"/>
        <v>0</v>
      </c>
      <c r="BB664" s="317">
        <f t="shared" si="741"/>
        <v>0</v>
      </c>
      <c r="BC664" s="146"/>
      <c r="BD664" s="144"/>
      <c r="BE664" s="76"/>
      <c r="BF664" s="76"/>
    </row>
    <row r="665" spans="2:58" s="76" customFormat="1" ht="14.1" customHeight="1" outlineLevel="1">
      <c r="B665" s="270" t="s">
        <v>52</v>
      </c>
      <c r="C665" s="192">
        <f>SUM(C666:C667)</f>
        <v>3</v>
      </c>
      <c r="D665" s="177">
        <f>SUM(D666:D667)</f>
        <v>1</v>
      </c>
      <c r="E665" s="69">
        <f>SUM(E666:E667)</f>
        <v>5.5</v>
      </c>
      <c r="F665" s="193">
        <f t="shared" si="753"/>
        <v>5.5</v>
      </c>
      <c r="G665" s="192">
        <f>SUM(G666:G667)</f>
        <v>3</v>
      </c>
      <c r="H665" s="177">
        <f>SUM(H666:H667)</f>
        <v>0</v>
      </c>
      <c r="I665" s="69">
        <f>SUM(I666:I667)</f>
        <v>0</v>
      </c>
      <c r="J665" s="193">
        <f t="shared" si="742"/>
        <v>0</v>
      </c>
      <c r="K665" s="192">
        <f>SUM(K666:K667)</f>
        <v>3</v>
      </c>
      <c r="L665" s="177">
        <f>SUM(L666:L667)</f>
        <v>0</v>
      </c>
      <c r="M665" s="69">
        <f>SUM(M666:M667)</f>
        <v>0</v>
      </c>
      <c r="N665" s="193">
        <f t="shared" si="743"/>
        <v>0</v>
      </c>
      <c r="O665" s="192">
        <f>SUM(O666:O667)</f>
        <v>0</v>
      </c>
      <c r="P665" s="177">
        <f>SUM(P666:P667)</f>
        <v>0</v>
      </c>
      <c r="Q665" s="69">
        <f>SUM(Q666:Q667)</f>
        <v>0</v>
      </c>
      <c r="R665" s="193">
        <f t="shared" si="744"/>
        <v>0</v>
      </c>
      <c r="S665" s="192">
        <f>SUM(S666:S667)</f>
        <v>0</v>
      </c>
      <c r="T665" s="177">
        <f>SUM(T666:T667)</f>
        <v>0</v>
      </c>
      <c r="U665" s="69">
        <f>SUM(U666:U667)</f>
        <v>0</v>
      </c>
      <c r="V665" s="193">
        <f t="shared" si="745"/>
        <v>0</v>
      </c>
      <c r="W665" s="192">
        <f>SUM(W666:W667)</f>
        <v>0</v>
      </c>
      <c r="X665" s="177">
        <f>SUM(X666:X667)</f>
        <v>0</v>
      </c>
      <c r="Y665" s="69">
        <f>SUM(Y666:Y667)</f>
        <v>0</v>
      </c>
      <c r="Z665" s="193">
        <f t="shared" si="746"/>
        <v>0</v>
      </c>
      <c r="AA665" s="192">
        <f>SUM(AA666:AA667)</f>
        <v>0</v>
      </c>
      <c r="AB665" s="177">
        <f>SUM(AB666:AB667)</f>
        <v>0</v>
      </c>
      <c r="AC665" s="69">
        <f>SUM(AC666:AC667)</f>
        <v>0</v>
      </c>
      <c r="AD665" s="193">
        <f t="shared" si="747"/>
        <v>0</v>
      </c>
      <c r="AE665" s="192">
        <f>SUM(AE666:AE667)</f>
        <v>0</v>
      </c>
      <c r="AF665" s="177">
        <f>SUM(AF666:AF667)</f>
        <v>0</v>
      </c>
      <c r="AG665" s="69">
        <f>SUM(AG666:AG667)</f>
        <v>0</v>
      </c>
      <c r="AH665" s="193">
        <f t="shared" si="748"/>
        <v>0</v>
      </c>
      <c r="AI665" s="192">
        <f>SUM(AI666:AI667)</f>
        <v>0</v>
      </c>
      <c r="AJ665" s="177">
        <f>SUM(AJ666:AJ667)</f>
        <v>0</v>
      </c>
      <c r="AK665" s="69">
        <f>SUM(AK666:AK667)</f>
        <v>0</v>
      </c>
      <c r="AL665" s="193">
        <f t="shared" si="749"/>
        <v>0</v>
      </c>
      <c r="AM665" s="192">
        <f>SUM(AM666:AM667)</f>
        <v>0</v>
      </c>
      <c r="AN665" s="177">
        <f>SUM(AN666:AN667)</f>
        <v>0</v>
      </c>
      <c r="AO665" s="69">
        <f>SUM(AO666:AO667)</f>
        <v>0</v>
      </c>
      <c r="AP665" s="193">
        <f t="shared" si="750"/>
        <v>0</v>
      </c>
      <c r="AQ665" s="192">
        <f>SUM(AQ666:AQ667)</f>
        <v>0</v>
      </c>
      <c r="AR665" s="177">
        <f>SUM(AR666:AR667)</f>
        <v>0</v>
      </c>
      <c r="AS665" s="69">
        <f>SUM(AS666:AS667)</f>
        <v>0</v>
      </c>
      <c r="AT665" s="193">
        <f t="shared" si="751"/>
        <v>0</v>
      </c>
      <c r="AU665" s="192">
        <f>SUM(AU666:AU667)</f>
        <v>0</v>
      </c>
      <c r="AV665" s="177">
        <f>SUM(AV666:AV667)</f>
        <v>0</v>
      </c>
      <c r="AW665" s="69">
        <f>SUM(AW666:AW667)</f>
        <v>0</v>
      </c>
      <c r="AX665" s="212">
        <f t="shared" si="752"/>
        <v>0</v>
      </c>
      <c r="AY665" s="302">
        <f t="shared" si="766"/>
        <v>9</v>
      </c>
      <c r="AZ665" s="303">
        <f t="shared" si="766"/>
        <v>1</v>
      </c>
      <c r="BA665" s="303">
        <f t="shared" si="766"/>
        <v>5.5</v>
      </c>
      <c r="BB665" s="314">
        <f t="shared" si="741"/>
        <v>5.5</v>
      </c>
      <c r="BC665" s="146"/>
      <c r="BD665" s="144"/>
      <c r="BE665" s="56"/>
      <c r="BF665" s="56"/>
    </row>
    <row r="666" spans="2:58" ht="14.1" customHeight="1" outlineLevel="1">
      <c r="B666" s="276" t="s">
        <v>134</v>
      </c>
      <c r="C666" s="188">
        <v>2</v>
      </c>
      <c r="D666" s="178">
        <v>0</v>
      </c>
      <c r="E666" s="67">
        <v>0</v>
      </c>
      <c r="F666" s="195">
        <f t="shared" si="753"/>
        <v>0</v>
      </c>
      <c r="G666" s="188">
        <v>2</v>
      </c>
      <c r="H666" s="178">
        <v>0</v>
      </c>
      <c r="I666" s="67">
        <v>0</v>
      </c>
      <c r="J666" s="195">
        <f t="shared" si="742"/>
        <v>0</v>
      </c>
      <c r="K666" s="188">
        <v>2</v>
      </c>
      <c r="L666" s="178">
        <v>0</v>
      </c>
      <c r="M666" s="67">
        <v>0</v>
      </c>
      <c r="N666" s="195">
        <f t="shared" si="743"/>
        <v>0</v>
      </c>
      <c r="O666" s="188"/>
      <c r="P666" s="178"/>
      <c r="Q666" s="67"/>
      <c r="R666" s="195">
        <f t="shared" si="744"/>
        <v>0</v>
      </c>
      <c r="S666" s="188"/>
      <c r="T666" s="178"/>
      <c r="U666" s="67"/>
      <c r="V666" s="195">
        <f t="shared" si="745"/>
        <v>0</v>
      </c>
      <c r="W666" s="188"/>
      <c r="X666" s="178"/>
      <c r="Y666" s="67"/>
      <c r="Z666" s="195">
        <f t="shared" si="746"/>
        <v>0</v>
      </c>
      <c r="AA666" s="188"/>
      <c r="AB666" s="178"/>
      <c r="AC666" s="67"/>
      <c r="AD666" s="195">
        <f t="shared" si="747"/>
        <v>0</v>
      </c>
      <c r="AE666" s="188"/>
      <c r="AF666" s="178"/>
      <c r="AG666" s="67"/>
      <c r="AH666" s="195">
        <f t="shared" si="748"/>
        <v>0</v>
      </c>
      <c r="AI666" s="188"/>
      <c r="AJ666" s="178"/>
      <c r="AK666" s="67"/>
      <c r="AL666" s="195">
        <f t="shared" si="749"/>
        <v>0</v>
      </c>
      <c r="AM666" s="188"/>
      <c r="AN666" s="178"/>
      <c r="AO666" s="67"/>
      <c r="AP666" s="195">
        <f t="shared" si="750"/>
        <v>0</v>
      </c>
      <c r="AQ666" s="188"/>
      <c r="AR666" s="178"/>
      <c r="AS666" s="67"/>
      <c r="AT666" s="195">
        <f t="shared" si="751"/>
        <v>0</v>
      </c>
      <c r="AU666" s="188"/>
      <c r="AV666" s="178"/>
      <c r="AW666" s="67"/>
      <c r="AX666" s="213">
        <f t="shared" si="752"/>
        <v>0</v>
      </c>
      <c r="AY666" s="304">
        <f t="shared" si="766"/>
        <v>6</v>
      </c>
      <c r="AZ666" s="305">
        <f t="shared" si="766"/>
        <v>0</v>
      </c>
      <c r="BA666" s="305">
        <f t="shared" si="766"/>
        <v>0</v>
      </c>
      <c r="BB666" s="317">
        <f t="shared" si="741"/>
        <v>0</v>
      </c>
      <c r="BC666" s="146"/>
      <c r="BD666" s="144"/>
    </row>
    <row r="667" spans="2:58" ht="14.1" customHeight="1" outlineLevel="1">
      <c r="B667" s="276" t="s">
        <v>131</v>
      </c>
      <c r="C667" s="188">
        <v>1</v>
      </c>
      <c r="D667" s="178">
        <v>1</v>
      </c>
      <c r="E667" s="67">
        <v>5.5</v>
      </c>
      <c r="F667" s="195">
        <f>IFERROR(E667/D667,0)</f>
        <v>5.5</v>
      </c>
      <c r="G667" s="188">
        <v>1</v>
      </c>
      <c r="H667" s="178">
        <v>0</v>
      </c>
      <c r="I667" s="67">
        <v>0</v>
      </c>
      <c r="J667" s="195">
        <f>IFERROR(I667/H667,0)</f>
        <v>0</v>
      </c>
      <c r="K667" s="188">
        <v>1</v>
      </c>
      <c r="L667" s="178">
        <v>0</v>
      </c>
      <c r="M667" s="67">
        <v>0</v>
      </c>
      <c r="N667" s="195">
        <f>IFERROR(M667/L667,0)</f>
        <v>0</v>
      </c>
      <c r="O667" s="188"/>
      <c r="P667" s="178"/>
      <c r="Q667" s="67"/>
      <c r="R667" s="195">
        <f>IFERROR(Q667/P667,0)</f>
        <v>0</v>
      </c>
      <c r="S667" s="188"/>
      <c r="T667" s="178"/>
      <c r="U667" s="67"/>
      <c r="V667" s="195">
        <f>IFERROR(U667/T667,0)</f>
        <v>0</v>
      </c>
      <c r="W667" s="188"/>
      <c r="X667" s="178"/>
      <c r="Y667" s="67"/>
      <c r="Z667" s="195">
        <f>IFERROR(Y667/X667,0)</f>
        <v>0</v>
      </c>
      <c r="AA667" s="188"/>
      <c r="AB667" s="178"/>
      <c r="AC667" s="67"/>
      <c r="AD667" s="195">
        <f>IFERROR(AC667/AB667,0)</f>
        <v>0</v>
      </c>
      <c r="AE667" s="188"/>
      <c r="AF667" s="178"/>
      <c r="AG667" s="67"/>
      <c r="AH667" s="195">
        <f>IFERROR(AG667/AF667,0)</f>
        <v>0</v>
      </c>
      <c r="AI667" s="188"/>
      <c r="AJ667" s="178"/>
      <c r="AK667" s="67"/>
      <c r="AL667" s="195">
        <f>IFERROR(AK667/AJ667,0)</f>
        <v>0</v>
      </c>
      <c r="AM667" s="188"/>
      <c r="AN667" s="178"/>
      <c r="AO667" s="67"/>
      <c r="AP667" s="195">
        <f>IFERROR(AO667/AN667,0)</f>
        <v>0</v>
      </c>
      <c r="AQ667" s="188"/>
      <c r="AR667" s="178"/>
      <c r="AS667" s="67"/>
      <c r="AT667" s="195">
        <f>IFERROR(AS667/AR667,0)</f>
        <v>0</v>
      </c>
      <c r="AU667" s="188"/>
      <c r="AV667" s="178"/>
      <c r="AW667" s="67"/>
      <c r="AX667" s="213">
        <f>IFERROR(AW667/AV667,0)</f>
        <v>0</v>
      </c>
      <c r="AY667" s="304">
        <f t="shared" si="766"/>
        <v>3</v>
      </c>
      <c r="AZ667" s="305">
        <f t="shared" si="766"/>
        <v>1</v>
      </c>
      <c r="BA667" s="305">
        <f t="shared" si="766"/>
        <v>5.5</v>
      </c>
      <c r="BB667" s="317">
        <f t="shared" si="741"/>
        <v>5.5</v>
      </c>
      <c r="BC667" s="146"/>
      <c r="BD667" s="144"/>
      <c r="BE667" s="76"/>
      <c r="BF667" s="76"/>
    </row>
    <row r="668" spans="2:58" s="76" customFormat="1" ht="14.1" customHeight="1" outlineLevel="1">
      <c r="B668" s="270" t="s">
        <v>266</v>
      </c>
      <c r="C668" s="192">
        <f>SUM(C669:C670)</f>
        <v>4</v>
      </c>
      <c r="D668" s="177">
        <f>SUM(D669:D670)</f>
        <v>0</v>
      </c>
      <c r="E668" s="69">
        <f>SUM(E669:E670)</f>
        <v>0</v>
      </c>
      <c r="F668" s="193">
        <f t="shared" si="753"/>
        <v>0</v>
      </c>
      <c r="G668" s="192">
        <f>SUM(G669:G670)</f>
        <v>4</v>
      </c>
      <c r="H668" s="177">
        <f>SUM(H669:H670)</f>
        <v>0</v>
      </c>
      <c r="I668" s="69">
        <f>SUM(I669:I670)</f>
        <v>0</v>
      </c>
      <c r="J668" s="193">
        <f t="shared" si="742"/>
        <v>0</v>
      </c>
      <c r="K668" s="192">
        <f>SUM(K669:K670)</f>
        <v>4</v>
      </c>
      <c r="L668" s="177">
        <f>SUM(L669:L670)</f>
        <v>0</v>
      </c>
      <c r="M668" s="69">
        <f>SUM(M669:M670)</f>
        <v>0</v>
      </c>
      <c r="N668" s="193">
        <f t="shared" si="743"/>
        <v>0</v>
      </c>
      <c r="O668" s="192">
        <f>SUM(O669:O670)</f>
        <v>0</v>
      </c>
      <c r="P668" s="177">
        <f>SUM(P669:P670)</f>
        <v>0</v>
      </c>
      <c r="Q668" s="69">
        <f>SUM(Q669:Q670)</f>
        <v>0</v>
      </c>
      <c r="R668" s="193">
        <f t="shared" si="744"/>
        <v>0</v>
      </c>
      <c r="S668" s="192">
        <f>SUM(S669:S670)</f>
        <v>0</v>
      </c>
      <c r="T668" s="177">
        <f>SUM(T669:T670)</f>
        <v>0</v>
      </c>
      <c r="U668" s="69">
        <f>SUM(U669:U670)</f>
        <v>0</v>
      </c>
      <c r="V668" s="193">
        <f t="shared" si="745"/>
        <v>0</v>
      </c>
      <c r="W668" s="192">
        <f>SUM(W669:W670)</f>
        <v>0</v>
      </c>
      <c r="X668" s="177">
        <f>SUM(X669:X670)</f>
        <v>0</v>
      </c>
      <c r="Y668" s="69">
        <f>SUM(Y669:Y670)</f>
        <v>0</v>
      </c>
      <c r="Z668" s="193">
        <f t="shared" si="746"/>
        <v>0</v>
      </c>
      <c r="AA668" s="192">
        <f>SUM(AA669:AA670)</f>
        <v>0</v>
      </c>
      <c r="AB668" s="177">
        <f>SUM(AB669:AB670)</f>
        <v>0</v>
      </c>
      <c r="AC668" s="69">
        <f>SUM(AC669:AC670)</f>
        <v>0</v>
      </c>
      <c r="AD668" s="193">
        <f t="shared" si="747"/>
        <v>0</v>
      </c>
      <c r="AE668" s="192">
        <f>SUM(AE669:AE670)</f>
        <v>0</v>
      </c>
      <c r="AF668" s="177">
        <f>SUM(AF669:AF670)</f>
        <v>0</v>
      </c>
      <c r="AG668" s="69">
        <f>SUM(AG669:AG670)</f>
        <v>0</v>
      </c>
      <c r="AH668" s="193">
        <f t="shared" si="748"/>
        <v>0</v>
      </c>
      <c r="AI668" s="192">
        <f>SUM(AI669:AI670)</f>
        <v>0</v>
      </c>
      <c r="AJ668" s="177">
        <f>SUM(AJ669:AJ670)</f>
        <v>0</v>
      </c>
      <c r="AK668" s="69">
        <f>SUM(AK669:AK670)</f>
        <v>0</v>
      </c>
      <c r="AL668" s="193">
        <f t="shared" si="749"/>
        <v>0</v>
      </c>
      <c r="AM668" s="192">
        <f>SUM(AM669:AM670)</f>
        <v>0</v>
      </c>
      <c r="AN668" s="177">
        <f>SUM(AN669:AN670)</f>
        <v>0</v>
      </c>
      <c r="AO668" s="69">
        <f>SUM(AO669:AO670)</f>
        <v>0</v>
      </c>
      <c r="AP668" s="193">
        <f t="shared" si="750"/>
        <v>0</v>
      </c>
      <c r="AQ668" s="192">
        <f>SUM(AQ669:AQ670)</f>
        <v>0</v>
      </c>
      <c r="AR668" s="177">
        <f>SUM(AR669:AR670)</f>
        <v>0</v>
      </c>
      <c r="AS668" s="69">
        <f>SUM(AS669:AS670)</f>
        <v>0</v>
      </c>
      <c r="AT668" s="193">
        <f t="shared" si="751"/>
        <v>0</v>
      </c>
      <c r="AU668" s="192">
        <f>SUM(AU669:AU670)</f>
        <v>0</v>
      </c>
      <c r="AV668" s="177">
        <f>SUM(AV669:AV670)</f>
        <v>0</v>
      </c>
      <c r="AW668" s="69">
        <f>SUM(AW669:AW670)</f>
        <v>0</v>
      </c>
      <c r="AX668" s="212">
        <f t="shared" si="752"/>
        <v>0</v>
      </c>
      <c r="AY668" s="302">
        <f t="shared" si="766"/>
        <v>12</v>
      </c>
      <c r="AZ668" s="303">
        <f t="shared" si="766"/>
        <v>0</v>
      </c>
      <c r="BA668" s="303">
        <f t="shared" si="766"/>
        <v>0</v>
      </c>
      <c r="BB668" s="314">
        <f t="shared" si="741"/>
        <v>0</v>
      </c>
      <c r="BC668" s="146"/>
      <c r="BD668" s="144"/>
      <c r="BE668" s="56"/>
      <c r="BF668" s="56"/>
    </row>
    <row r="669" spans="2:58" ht="14.1" customHeight="1" outlineLevel="1">
      <c r="B669" s="276" t="s">
        <v>49</v>
      </c>
      <c r="C669" s="188">
        <v>3</v>
      </c>
      <c r="D669" s="178">
        <v>0</v>
      </c>
      <c r="E669" s="67">
        <v>0</v>
      </c>
      <c r="F669" s="195">
        <f t="shared" si="753"/>
        <v>0</v>
      </c>
      <c r="G669" s="188">
        <v>3</v>
      </c>
      <c r="H669" s="178">
        <v>0</v>
      </c>
      <c r="I669" s="67">
        <v>0</v>
      </c>
      <c r="J669" s="195">
        <f t="shared" si="742"/>
        <v>0</v>
      </c>
      <c r="K669" s="188">
        <v>3</v>
      </c>
      <c r="L669" s="178">
        <v>0</v>
      </c>
      <c r="M669" s="67">
        <v>0</v>
      </c>
      <c r="N669" s="195">
        <f t="shared" si="743"/>
        <v>0</v>
      </c>
      <c r="O669" s="188"/>
      <c r="P669" s="178"/>
      <c r="Q669" s="67"/>
      <c r="R669" s="195">
        <f t="shared" si="744"/>
        <v>0</v>
      </c>
      <c r="S669" s="188"/>
      <c r="T669" s="178"/>
      <c r="U669" s="67"/>
      <c r="V669" s="195">
        <f t="shared" si="745"/>
        <v>0</v>
      </c>
      <c r="W669" s="188"/>
      <c r="X669" s="178"/>
      <c r="Y669" s="67"/>
      <c r="Z669" s="195">
        <f t="shared" si="746"/>
        <v>0</v>
      </c>
      <c r="AA669" s="188"/>
      <c r="AB669" s="178"/>
      <c r="AC669" s="67"/>
      <c r="AD669" s="195">
        <f t="shared" si="747"/>
        <v>0</v>
      </c>
      <c r="AE669" s="188"/>
      <c r="AF669" s="178"/>
      <c r="AG669" s="67"/>
      <c r="AH669" s="195">
        <f t="shared" si="748"/>
        <v>0</v>
      </c>
      <c r="AI669" s="188"/>
      <c r="AJ669" s="178"/>
      <c r="AK669" s="67"/>
      <c r="AL669" s="195">
        <f t="shared" si="749"/>
        <v>0</v>
      </c>
      <c r="AM669" s="188"/>
      <c r="AN669" s="178"/>
      <c r="AO669" s="67"/>
      <c r="AP669" s="195">
        <f t="shared" si="750"/>
        <v>0</v>
      </c>
      <c r="AQ669" s="188"/>
      <c r="AR669" s="178"/>
      <c r="AS669" s="67"/>
      <c r="AT669" s="195">
        <f t="shared" si="751"/>
        <v>0</v>
      </c>
      <c r="AU669" s="188"/>
      <c r="AV669" s="178"/>
      <c r="AW669" s="67"/>
      <c r="AX669" s="213">
        <f t="shared" si="752"/>
        <v>0</v>
      </c>
      <c r="AY669" s="304">
        <f t="shared" si="766"/>
        <v>9</v>
      </c>
      <c r="AZ669" s="305">
        <f t="shared" si="766"/>
        <v>0</v>
      </c>
      <c r="BA669" s="305">
        <f t="shared" si="766"/>
        <v>0</v>
      </c>
      <c r="BB669" s="317">
        <f t="shared" si="741"/>
        <v>0</v>
      </c>
      <c r="BC669" s="146"/>
      <c r="BD669" s="144"/>
    </row>
    <row r="670" spans="2:58" ht="14.1" customHeight="1" outlineLevel="1">
      <c r="B670" s="276" t="s">
        <v>146</v>
      </c>
      <c r="C670" s="188">
        <v>1</v>
      </c>
      <c r="D670" s="178">
        <v>0</v>
      </c>
      <c r="E670" s="67">
        <v>0</v>
      </c>
      <c r="F670" s="195">
        <f t="shared" si="753"/>
        <v>0</v>
      </c>
      <c r="G670" s="188">
        <v>1</v>
      </c>
      <c r="H670" s="178">
        <v>0</v>
      </c>
      <c r="I670" s="67">
        <v>0</v>
      </c>
      <c r="J670" s="195">
        <f t="shared" si="742"/>
        <v>0</v>
      </c>
      <c r="K670" s="188">
        <v>1</v>
      </c>
      <c r="L670" s="178">
        <v>0</v>
      </c>
      <c r="M670" s="67">
        <v>0</v>
      </c>
      <c r="N670" s="195">
        <f t="shared" si="743"/>
        <v>0</v>
      </c>
      <c r="O670" s="188"/>
      <c r="P670" s="178"/>
      <c r="Q670" s="67"/>
      <c r="R670" s="195">
        <f t="shared" si="744"/>
        <v>0</v>
      </c>
      <c r="S670" s="188"/>
      <c r="T670" s="178"/>
      <c r="U670" s="67"/>
      <c r="V670" s="195">
        <f t="shared" si="745"/>
        <v>0</v>
      </c>
      <c r="W670" s="188"/>
      <c r="X670" s="178"/>
      <c r="Y670" s="67"/>
      <c r="Z670" s="195">
        <f t="shared" si="746"/>
        <v>0</v>
      </c>
      <c r="AA670" s="188"/>
      <c r="AB670" s="178"/>
      <c r="AC670" s="67"/>
      <c r="AD670" s="195">
        <f t="shared" si="747"/>
        <v>0</v>
      </c>
      <c r="AE670" s="188"/>
      <c r="AF670" s="178"/>
      <c r="AG670" s="67"/>
      <c r="AH670" s="195">
        <f t="shared" si="748"/>
        <v>0</v>
      </c>
      <c r="AI670" s="188"/>
      <c r="AJ670" s="178"/>
      <c r="AK670" s="67"/>
      <c r="AL670" s="195">
        <f t="shared" si="749"/>
        <v>0</v>
      </c>
      <c r="AM670" s="188"/>
      <c r="AN670" s="178"/>
      <c r="AO670" s="67"/>
      <c r="AP670" s="195">
        <f t="shared" si="750"/>
        <v>0</v>
      </c>
      <c r="AQ670" s="188"/>
      <c r="AR670" s="178"/>
      <c r="AS670" s="67"/>
      <c r="AT670" s="195">
        <f t="shared" si="751"/>
        <v>0</v>
      </c>
      <c r="AU670" s="188"/>
      <c r="AV670" s="178"/>
      <c r="AW670" s="67"/>
      <c r="AX670" s="213">
        <f t="shared" si="752"/>
        <v>0</v>
      </c>
      <c r="AY670" s="304">
        <f t="shared" si="766"/>
        <v>3</v>
      </c>
      <c r="AZ670" s="305">
        <f t="shared" si="766"/>
        <v>0</v>
      </c>
      <c r="BA670" s="305">
        <f t="shared" si="766"/>
        <v>0</v>
      </c>
      <c r="BB670" s="317">
        <f t="shared" si="741"/>
        <v>0</v>
      </c>
      <c r="BC670" s="146"/>
      <c r="BD670" s="144"/>
      <c r="BE670" s="76"/>
      <c r="BF670" s="76"/>
    </row>
    <row r="671" spans="2:58" s="76" customFormat="1" ht="14.1" customHeight="1" outlineLevel="1">
      <c r="B671" s="270" t="s">
        <v>56</v>
      </c>
      <c r="C671" s="192">
        <f>SUM(C672:C674)</f>
        <v>3</v>
      </c>
      <c r="D671" s="177">
        <f>SUM(D672:D674)</f>
        <v>1</v>
      </c>
      <c r="E671" s="69">
        <f>SUM(E672:E674)</f>
        <v>6</v>
      </c>
      <c r="F671" s="193">
        <f t="shared" si="753"/>
        <v>6</v>
      </c>
      <c r="G671" s="192">
        <f>SUM(G672:G674)</f>
        <v>3</v>
      </c>
      <c r="H671" s="177">
        <f>SUM(H672:H674)</f>
        <v>0</v>
      </c>
      <c r="I671" s="69">
        <f>SUM(I672:I674)</f>
        <v>0</v>
      </c>
      <c r="J671" s="193">
        <f t="shared" si="742"/>
        <v>0</v>
      </c>
      <c r="K671" s="192">
        <f>SUM(K672:K674)</f>
        <v>3</v>
      </c>
      <c r="L671" s="177">
        <f>SUM(L672:L674)</f>
        <v>0</v>
      </c>
      <c r="M671" s="69">
        <f>SUM(M672:M674)</f>
        <v>0</v>
      </c>
      <c r="N671" s="193">
        <f t="shared" si="743"/>
        <v>0</v>
      </c>
      <c r="O671" s="192">
        <f>SUM(O672:O674)</f>
        <v>0</v>
      </c>
      <c r="P671" s="177">
        <f>SUM(P672:P674)</f>
        <v>0</v>
      </c>
      <c r="Q671" s="69">
        <f>SUM(Q672:Q674)</f>
        <v>0</v>
      </c>
      <c r="R671" s="193">
        <f t="shared" si="744"/>
        <v>0</v>
      </c>
      <c r="S671" s="192">
        <f>SUM(S672:S674)</f>
        <v>0</v>
      </c>
      <c r="T671" s="177">
        <f>SUM(T672:T674)</f>
        <v>0</v>
      </c>
      <c r="U671" s="69">
        <f>SUM(U672:U674)</f>
        <v>0</v>
      </c>
      <c r="V671" s="193">
        <f t="shared" si="745"/>
        <v>0</v>
      </c>
      <c r="W671" s="192">
        <f>SUM(W672:W674)</f>
        <v>0</v>
      </c>
      <c r="X671" s="177">
        <f>SUM(X672:X674)</f>
        <v>0</v>
      </c>
      <c r="Y671" s="69">
        <f>SUM(Y672:Y674)</f>
        <v>0</v>
      </c>
      <c r="Z671" s="193">
        <f t="shared" si="746"/>
        <v>0</v>
      </c>
      <c r="AA671" s="192">
        <f>SUM(AA672:AA674)</f>
        <v>0</v>
      </c>
      <c r="AB671" s="177">
        <f>SUM(AB672:AB674)</f>
        <v>0</v>
      </c>
      <c r="AC671" s="69">
        <f>SUM(AC672:AC674)</f>
        <v>0</v>
      </c>
      <c r="AD671" s="193">
        <f t="shared" si="747"/>
        <v>0</v>
      </c>
      <c r="AE671" s="192">
        <f>SUM(AE672:AE674)</f>
        <v>0</v>
      </c>
      <c r="AF671" s="177">
        <f>SUM(AF672:AF674)</f>
        <v>0</v>
      </c>
      <c r="AG671" s="69">
        <f>SUM(AG672:AG674)</f>
        <v>0</v>
      </c>
      <c r="AH671" s="193">
        <f t="shared" si="748"/>
        <v>0</v>
      </c>
      <c r="AI671" s="192">
        <f>SUM(AI672:AI674)</f>
        <v>0</v>
      </c>
      <c r="AJ671" s="177">
        <f>SUM(AJ672:AJ674)</f>
        <v>0</v>
      </c>
      <c r="AK671" s="69">
        <f>SUM(AK672:AK674)</f>
        <v>0</v>
      </c>
      <c r="AL671" s="193">
        <f t="shared" si="749"/>
        <v>0</v>
      </c>
      <c r="AM671" s="192">
        <f>SUM(AM672:AM674)</f>
        <v>0</v>
      </c>
      <c r="AN671" s="177">
        <f>SUM(AN672:AN674)</f>
        <v>0</v>
      </c>
      <c r="AO671" s="69">
        <f>SUM(AO672:AO674)</f>
        <v>0</v>
      </c>
      <c r="AP671" s="193">
        <f t="shared" si="750"/>
        <v>0</v>
      </c>
      <c r="AQ671" s="192">
        <f>SUM(AQ672:AQ674)</f>
        <v>0</v>
      </c>
      <c r="AR671" s="177">
        <f>SUM(AR672:AR674)</f>
        <v>0</v>
      </c>
      <c r="AS671" s="69">
        <f>SUM(AS672:AS674)</f>
        <v>0</v>
      </c>
      <c r="AT671" s="193">
        <f t="shared" si="751"/>
        <v>0</v>
      </c>
      <c r="AU671" s="192">
        <f>SUM(AU672:AU674)</f>
        <v>0</v>
      </c>
      <c r="AV671" s="177">
        <f>SUM(AV672:AV674)</f>
        <v>0</v>
      </c>
      <c r="AW671" s="69">
        <f>SUM(AW672:AW674)</f>
        <v>0</v>
      </c>
      <c r="AX671" s="212">
        <f t="shared" si="752"/>
        <v>0</v>
      </c>
      <c r="AY671" s="302">
        <f t="shared" si="766"/>
        <v>9</v>
      </c>
      <c r="AZ671" s="303">
        <f t="shared" si="766"/>
        <v>1</v>
      </c>
      <c r="BA671" s="303">
        <f t="shared" si="766"/>
        <v>6</v>
      </c>
      <c r="BB671" s="314">
        <f t="shared" si="741"/>
        <v>6</v>
      </c>
      <c r="BC671" s="146"/>
      <c r="BD671" s="144"/>
      <c r="BE671" s="56"/>
      <c r="BF671" s="56"/>
    </row>
    <row r="672" spans="2:58" ht="14.1" customHeight="1" outlineLevel="1">
      <c r="B672" s="276" t="s">
        <v>144</v>
      </c>
      <c r="C672" s="188">
        <v>0</v>
      </c>
      <c r="D672" s="178">
        <v>0</v>
      </c>
      <c r="E672" s="67">
        <v>0</v>
      </c>
      <c r="F672" s="195">
        <f t="shared" si="753"/>
        <v>0</v>
      </c>
      <c r="G672" s="188">
        <v>0</v>
      </c>
      <c r="H672" s="178">
        <v>0</v>
      </c>
      <c r="I672" s="67">
        <v>0</v>
      </c>
      <c r="J672" s="195">
        <f t="shared" si="742"/>
        <v>0</v>
      </c>
      <c r="K672" s="188">
        <v>0</v>
      </c>
      <c r="L672" s="178">
        <v>0</v>
      </c>
      <c r="M672" s="67">
        <v>0</v>
      </c>
      <c r="N672" s="195">
        <f t="shared" si="743"/>
        <v>0</v>
      </c>
      <c r="O672" s="188"/>
      <c r="P672" s="178"/>
      <c r="Q672" s="67"/>
      <c r="R672" s="195">
        <f t="shared" si="744"/>
        <v>0</v>
      </c>
      <c r="S672" s="188"/>
      <c r="T672" s="178"/>
      <c r="U672" s="67"/>
      <c r="V672" s="195">
        <f t="shared" si="745"/>
        <v>0</v>
      </c>
      <c r="W672" s="188"/>
      <c r="X672" s="178"/>
      <c r="Y672" s="67"/>
      <c r="Z672" s="195">
        <f t="shared" si="746"/>
        <v>0</v>
      </c>
      <c r="AA672" s="188"/>
      <c r="AB672" s="178"/>
      <c r="AC672" s="67"/>
      <c r="AD672" s="195">
        <f t="shared" si="747"/>
        <v>0</v>
      </c>
      <c r="AE672" s="188"/>
      <c r="AF672" s="178"/>
      <c r="AG672" s="67"/>
      <c r="AH672" s="195">
        <f t="shared" si="748"/>
        <v>0</v>
      </c>
      <c r="AI672" s="188"/>
      <c r="AJ672" s="178"/>
      <c r="AK672" s="67"/>
      <c r="AL672" s="195">
        <f t="shared" si="749"/>
        <v>0</v>
      </c>
      <c r="AM672" s="188"/>
      <c r="AN672" s="178"/>
      <c r="AO672" s="67"/>
      <c r="AP672" s="195">
        <f t="shared" si="750"/>
        <v>0</v>
      </c>
      <c r="AQ672" s="188"/>
      <c r="AR672" s="178"/>
      <c r="AS672" s="67"/>
      <c r="AT672" s="195">
        <f t="shared" si="751"/>
        <v>0</v>
      </c>
      <c r="AU672" s="188"/>
      <c r="AV672" s="178"/>
      <c r="AW672" s="67"/>
      <c r="AX672" s="213">
        <f t="shared" si="752"/>
        <v>0</v>
      </c>
      <c r="AY672" s="304">
        <f t="shared" si="766"/>
        <v>0</v>
      </c>
      <c r="AZ672" s="305">
        <f t="shared" si="766"/>
        <v>0</v>
      </c>
      <c r="BA672" s="305">
        <f t="shared" si="766"/>
        <v>0</v>
      </c>
      <c r="BB672" s="317">
        <f t="shared" si="741"/>
        <v>0</v>
      </c>
      <c r="BC672" s="146"/>
      <c r="BD672" s="144"/>
    </row>
    <row r="673" spans="1:58" ht="14.1" customHeight="1" outlineLevel="1">
      <c r="B673" s="276" t="s">
        <v>126</v>
      </c>
      <c r="C673" s="188">
        <v>2</v>
      </c>
      <c r="D673" s="178">
        <v>1</v>
      </c>
      <c r="E673" s="67">
        <v>6</v>
      </c>
      <c r="F673" s="195">
        <f t="shared" si="753"/>
        <v>6</v>
      </c>
      <c r="G673" s="188">
        <v>2</v>
      </c>
      <c r="H673" s="178">
        <v>0</v>
      </c>
      <c r="I673" s="67">
        <v>0</v>
      </c>
      <c r="J673" s="195">
        <f t="shared" si="742"/>
        <v>0</v>
      </c>
      <c r="K673" s="188">
        <v>2</v>
      </c>
      <c r="L673" s="178">
        <v>0</v>
      </c>
      <c r="M673" s="67">
        <v>0</v>
      </c>
      <c r="N673" s="195">
        <f t="shared" si="743"/>
        <v>0</v>
      </c>
      <c r="O673" s="188"/>
      <c r="P673" s="178"/>
      <c r="Q673" s="67"/>
      <c r="R673" s="195">
        <f t="shared" si="744"/>
        <v>0</v>
      </c>
      <c r="S673" s="188"/>
      <c r="T673" s="178"/>
      <c r="U673" s="67"/>
      <c r="V673" s="195">
        <f t="shared" si="745"/>
        <v>0</v>
      </c>
      <c r="W673" s="188"/>
      <c r="X673" s="178"/>
      <c r="Y673" s="67"/>
      <c r="Z673" s="195">
        <f t="shared" si="746"/>
        <v>0</v>
      </c>
      <c r="AA673" s="188"/>
      <c r="AB673" s="178"/>
      <c r="AC673" s="67"/>
      <c r="AD673" s="195">
        <f t="shared" si="747"/>
        <v>0</v>
      </c>
      <c r="AE673" s="188"/>
      <c r="AF673" s="178"/>
      <c r="AG673" s="67"/>
      <c r="AH673" s="195">
        <f t="shared" si="748"/>
        <v>0</v>
      </c>
      <c r="AI673" s="188"/>
      <c r="AJ673" s="178"/>
      <c r="AK673" s="67"/>
      <c r="AL673" s="195">
        <f t="shared" si="749"/>
        <v>0</v>
      </c>
      <c r="AM673" s="188"/>
      <c r="AN673" s="178"/>
      <c r="AO673" s="67"/>
      <c r="AP673" s="195">
        <f t="shared" si="750"/>
        <v>0</v>
      </c>
      <c r="AQ673" s="188"/>
      <c r="AR673" s="178"/>
      <c r="AS673" s="67"/>
      <c r="AT673" s="195">
        <f t="shared" si="751"/>
        <v>0</v>
      </c>
      <c r="AU673" s="188"/>
      <c r="AV673" s="178"/>
      <c r="AW673" s="67"/>
      <c r="AX673" s="213">
        <f t="shared" si="752"/>
        <v>0</v>
      </c>
      <c r="AY673" s="304">
        <f t="shared" si="766"/>
        <v>6</v>
      </c>
      <c r="AZ673" s="305">
        <f t="shared" si="766"/>
        <v>1</v>
      </c>
      <c r="BA673" s="305">
        <f t="shared" si="766"/>
        <v>6</v>
      </c>
      <c r="BB673" s="317">
        <f t="shared" si="741"/>
        <v>6</v>
      </c>
      <c r="BC673" s="146"/>
      <c r="BD673" s="144"/>
    </row>
    <row r="674" spans="1:58" ht="14.1" customHeight="1" outlineLevel="1">
      <c r="B674" s="276" t="s">
        <v>132</v>
      </c>
      <c r="C674" s="188">
        <v>1</v>
      </c>
      <c r="D674" s="178">
        <v>0</v>
      </c>
      <c r="E674" s="67">
        <v>0</v>
      </c>
      <c r="F674" s="195">
        <f t="shared" si="753"/>
        <v>0</v>
      </c>
      <c r="G674" s="188">
        <v>1</v>
      </c>
      <c r="H674" s="178">
        <v>0</v>
      </c>
      <c r="I674" s="67">
        <v>0</v>
      </c>
      <c r="J674" s="195">
        <f t="shared" si="742"/>
        <v>0</v>
      </c>
      <c r="K674" s="188">
        <v>1</v>
      </c>
      <c r="L674" s="178">
        <v>0</v>
      </c>
      <c r="M674" s="67">
        <v>0</v>
      </c>
      <c r="N674" s="195">
        <f t="shared" si="743"/>
        <v>0</v>
      </c>
      <c r="O674" s="188"/>
      <c r="P674" s="178"/>
      <c r="Q674" s="67"/>
      <c r="R674" s="195">
        <f t="shared" si="744"/>
        <v>0</v>
      </c>
      <c r="S674" s="188"/>
      <c r="T674" s="178"/>
      <c r="U674" s="67"/>
      <c r="V674" s="195">
        <f t="shared" si="745"/>
        <v>0</v>
      </c>
      <c r="W674" s="188"/>
      <c r="X674" s="178"/>
      <c r="Y674" s="67"/>
      <c r="Z674" s="195">
        <f t="shared" si="746"/>
        <v>0</v>
      </c>
      <c r="AA674" s="188"/>
      <c r="AB674" s="178"/>
      <c r="AC674" s="67"/>
      <c r="AD674" s="195">
        <f t="shared" si="747"/>
        <v>0</v>
      </c>
      <c r="AE674" s="188"/>
      <c r="AF674" s="178"/>
      <c r="AG674" s="67"/>
      <c r="AH674" s="195">
        <f t="shared" si="748"/>
        <v>0</v>
      </c>
      <c r="AI674" s="188"/>
      <c r="AJ674" s="178"/>
      <c r="AK674" s="67"/>
      <c r="AL674" s="195">
        <f t="shared" si="749"/>
        <v>0</v>
      </c>
      <c r="AM674" s="188"/>
      <c r="AN674" s="178"/>
      <c r="AO674" s="67"/>
      <c r="AP674" s="195">
        <f t="shared" si="750"/>
        <v>0</v>
      </c>
      <c r="AQ674" s="188"/>
      <c r="AR674" s="178"/>
      <c r="AS674" s="67"/>
      <c r="AT674" s="195">
        <f t="shared" si="751"/>
        <v>0</v>
      </c>
      <c r="AU674" s="188"/>
      <c r="AV674" s="178"/>
      <c r="AW674" s="67"/>
      <c r="AX674" s="213">
        <f t="shared" si="752"/>
        <v>0</v>
      </c>
      <c r="AY674" s="304">
        <f t="shared" si="766"/>
        <v>3</v>
      </c>
      <c r="AZ674" s="305">
        <f t="shared" si="766"/>
        <v>0</v>
      </c>
      <c r="BA674" s="305">
        <f t="shared" si="766"/>
        <v>0</v>
      </c>
      <c r="BB674" s="317">
        <f t="shared" si="741"/>
        <v>0</v>
      </c>
      <c r="BC674" s="146"/>
      <c r="BD674" s="144"/>
      <c r="BE674" s="78"/>
      <c r="BF674" s="78"/>
    </row>
    <row r="675" spans="1:58" s="78" customFormat="1" ht="12.95" customHeight="1" outlineLevel="1">
      <c r="A675" s="79"/>
      <c r="B675" s="277" t="s">
        <v>161</v>
      </c>
      <c r="C675" s="237">
        <v>1</v>
      </c>
      <c r="D675" s="177">
        <v>0</v>
      </c>
      <c r="E675" s="69">
        <v>0</v>
      </c>
      <c r="F675" s="193">
        <f>IFERROR(E675/D675,0)</f>
        <v>0</v>
      </c>
      <c r="G675" s="237">
        <v>1</v>
      </c>
      <c r="H675" s="177">
        <v>0</v>
      </c>
      <c r="I675" s="69">
        <v>0</v>
      </c>
      <c r="J675" s="193">
        <f>IFERROR(I675/H675,0)</f>
        <v>0</v>
      </c>
      <c r="K675" s="237">
        <v>1</v>
      </c>
      <c r="L675" s="177">
        <v>0</v>
      </c>
      <c r="M675" s="69">
        <v>0</v>
      </c>
      <c r="N675" s="193">
        <f>IFERROR(M675/L675,0)</f>
        <v>0</v>
      </c>
      <c r="O675" s="237"/>
      <c r="P675" s="177"/>
      <c r="Q675" s="69"/>
      <c r="R675" s="193">
        <f>IFERROR(Q675/P675,0)</f>
        <v>0</v>
      </c>
      <c r="S675" s="237"/>
      <c r="T675" s="177"/>
      <c r="U675" s="69"/>
      <c r="V675" s="193">
        <f>IFERROR(U675/T675,0)</f>
        <v>0</v>
      </c>
      <c r="W675" s="237"/>
      <c r="X675" s="177"/>
      <c r="Y675" s="69"/>
      <c r="Z675" s="193">
        <f>IFERROR(Y675/X675,0)</f>
        <v>0</v>
      </c>
      <c r="AA675" s="237"/>
      <c r="AB675" s="177"/>
      <c r="AC675" s="69"/>
      <c r="AD675" s="193">
        <f>IFERROR(AC675/AB675,0)</f>
        <v>0</v>
      </c>
      <c r="AE675" s="237"/>
      <c r="AF675" s="177"/>
      <c r="AG675" s="69"/>
      <c r="AH675" s="193">
        <f>IFERROR(AG675/AF675,0)</f>
        <v>0</v>
      </c>
      <c r="AI675" s="237"/>
      <c r="AJ675" s="177"/>
      <c r="AK675" s="69"/>
      <c r="AL675" s="193">
        <f>IFERROR(AK675/AJ675,0)</f>
        <v>0</v>
      </c>
      <c r="AM675" s="237"/>
      <c r="AN675" s="177"/>
      <c r="AO675" s="69"/>
      <c r="AP675" s="193">
        <f>IFERROR(AO675/AN675,0)</f>
        <v>0</v>
      </c>
      <c r="AQ675" s="237"/>
      <c r="AR675" s="177"/>
      <c r="AS675" s="69"/>
      <c r="AT675" s="193">
        <f>IFERROR(AS675/AR675,0)</f>
        <v>0</v>
      </c>
      <c r="AU675" s="237"/>
      <c r="AV675" s="177"/>
      <c r="AW675" s="69"/>
      <c r="AX675" s="212">
        <f>IFERROR(AW675/AV675,0)</f>
        <v>0</v>
      </c>
      <c r="AY675" s="302">
        <f t="shared" si="766"/>
        <v>3</v>
      </c>
      <c r="AZ675" s="303">
        <f t="shared" si="766"/>
        <v>0</v>
      </c>
      <c r="BA675" s="303">
        <f t="shared" si="766"/>
        <v>0</v>
      </c>
      <c r="BB675" s="314">
        <f t="shared" si="741"/>
        <v>0</v>
      </c>
      <c r="BC675" s="146"/>
      <c r="BD675" s="144"/>
      <c r="BE675" s="66"/>
      <c r="BF675" s="66"/>
    </row>
    <row r="676" spans="1:58" s="66" customFormat="1">
      <c r="B676" s="272" t="s">
        <v>244</v>
      </c>
      <c r="C676" s="190">
        <f>SUM(C677,C678,C682)</f>
        <v>7</v>
      </c>
      <c r="D676" s="176">
        <f>SUM(D677,D678,D682)</f>
        <v>0</v>
      </c>
      <c r="E676" s="89">
        <f>SUM(E677,E678,E682)</f>
        <v>0</v>
      </c>
      <c r="F676" s="191">
        <f t="shared" si="753"/>
        <v>0</v>
      </c>
      <c r="G676" s="190">
        <f t="shared" ref="G676:I676" si="767">SUM(G677,G678,G682)</f>
        <v>7</v>
      </c>
      <c r="H676" s="176">
        <f t="shared" si="767"/>
        <v>0</v>
      </c>
      <c r="I676" s="89">
        <f t="shared" si="767"/>
        <v>0</v>
      </c>
      <c r="J676" s="191">
        <f t="shared" ref="J676" si="768">IFERROR(I676/H676,0)</f>
        <v>0</v>
      </c>
      <c r="K676" s="190">
        <f t="shared" ref="K676:M676" si="769">SUM(K677,K678,K682)</f>
        <v>7</v>
      </c>
      <c r="L676" s="176">
        <f t="shared" si="769"/>
        <v>0</v>
      </c>
      <c r="M676" s="89">
        <f t="shared" si="769"/>
        <v>0</v>
      </c>
      <c r="N676" s="191">
        <f t="shared" ref="N676" si="770">IFERROR(M676/L676,0)</f>
        <v>0</v>
      </c>
      <c r="O676" s="190">
        <f t="shared" ref="O676:Q676" si="771">SUM(O677,O678,O682)</f>
        <v>0</v>
      </c>
      <c r="P676" s="176">
        <f t="shared" si="771"/>
        <v>0</v>
      </c>
      <c r="Q676" s="89">
        <f t="shared" si="771"/>
        <v>0</v>
      </c>
      <c r="R676" s="191">
        <f t="shared" ref="R676" si="772">IFERROR(Q676/P676,0)</f>
        <v>0</v>
      </c>
      <c r="S676" s="190">
        <f t="shared" ref="S676:U676" si="773">SUM(S677,S678,S682)</f>
        <v>0</v>
      </c>
      <c r="T676" s="176">
        <f t="shared" si="773"/>
        <v>0</v>
      </c>
      <c r="U676" s="89">
        <f t="shared" si="773"/>
        <v>0</v>
      </c>
      <c r="V676" s="191">
        <f t="shared" ref="V676" si="774">IFERROR(U676/T676,0)</f>
        <v>0</v>
      </c>
      <c r="W676" s="190">
        <f t="shared" ref="W676:Y676" si="775">SUM(W677,W678,W682)</f>
        <v>0</v>
      </c>
      <c r="X676" s="176">
        <f t="shared" si="775"/>
        <v>0</v>
      </c>
      <c r="Y676" s="89">
        <f t="shared" si="775"/>
        <v>0</v>
      </c>
      <c r="Z676" s="191">
        <f t="shared" ref="Z676" si="776">IFERROR(Y676/X676,0)</f>
        <v>0</v>
      </c>
      <c r="AA676" s="190">
        <f t="shared" ref="AA676:AC676" si="777">SUM(AA677,AA678,AA682)</f>
        <v>0</v>
      </c>
      <c r="AB676" s="176">
        <f t="shared" si="777"/>
        <v>0</v>
      </c>
      <c r="AC676" s="89">
        <f t="shared" si="777"/>
        <v>0</v>
      </c>
      <c r="AD676" s="191">
        <f t="shared" ref="AD676" si="778">IFERROR(AC676/AB676,0)</f>
        <v>0</v>
      </c>
      <c r="AE676" s="190">
        <f t="shared" ref="AE676:AG676" si="779">SUM(AE677,AE678,AE682)</f>
        <v>0</v>
      </c>
      <c r="AF676" s="176">
        <f t="shared" si="779"/>
        <v>0</v>
      </c>
      <c r="AG676" s="89">
        <f t="shared" si="779"/>
        <v>0</v>
      </c>
      <c r="AH676" s="191">
        <f t="shared" ref="AH676" si="780">IFERROR(AG676/AF676,0)</f>
        <v>0</v>
      </c>
      <c r="AI676" s="190">
        <f t="shared" ref="AI676:AK676" si="781">SUM(AI677,AI678,AI682)</f>
        <v>0</v>
      </c>
      <c r="AJ676" s="176">
        <f t="shared" si="781"/>
        <v>0</v>
      </c>
      <c r="AK676" s="89">
        <f t="shared" si="781"/>
        <v>0</v>
      </c>
      <c r="AL676" s="191">
        <f t="shared" ref="AL676" si="782">IFERROR(AK676/AJ676,0)</f>
        <v>0</v>
      </c>
      <c r="AM676" s="190">
        <f t="shared" ref="AM676:AO676" si="783">SUM(AM677,AM678,AM682)</f>
        <v>0</v>
      </c>
      <c r="AN676" s="176">
        <f t="shared" si="783"/>
        <v>0</v>
      </c>
      <c r="AO676" s="89">
        <f t="shared" si="783"/>
        <v>0</v>
      </c>
      <c r="AP676" s="191">
        <f t="shared" ref="AP676" si="784">IFERROR(AO676/AN676,0)</f>
        <v>0</v>
      </c>
      <c r="AQ676" s="190">
        <f t="shared" ref="AQ676:AS676" si="785">SUM(AQ677,AQ678,AQ682)</f>
        <v>0</v>
      </c>
      <c r="AR676" s="176">
        <f t="shared" si="785"/>
        <v>0</v>
      </c>
      <c r="AS676" s="89">
        <f t="shared" si="785"/>
        <v>0</v>
      </c>
      <c r="AT676" s="191">
        <f t="shared" ref="AT676" si="786">IFERROR(AS676/AR676,0)</f>
        <v>0</v>
      </c>
      <c r="AU676" s="190">
        <f t="shared" ref="AU676:AW676" si="787">SUM(AU677,AU678,AU682)</f>
        <v>0</v>
      </c>
      <c r="AV676" s="176">
        <f t="shared" si="787"/>
        <v>0</v>
      </c>
      <c r="AW676" s="89">
        <f t="shared" si="787"/>
        <v>0</v>
      </c>
      <c r="AX676" s="211">
        <f t="shared" ref="AX676" si="788">IFERROR(AW676/AV676,0)</f>
        <v>0</v>
      </c>
      <c r="AY676" s="306">
        <f t="shared" si="766"/>
        <v>21</v>
      </c>
      <c r="AZ676" s="307">
        <f t="shared" si="766"/>
        <v>0</v>
      </c>
      <c r="BA676" s="307">
        <f t="shared" si="766"/>
        <v>0</v>
      </c>
      <c r="BB676" s="316">
        <f t="shared" si="741"/>
        <v>0</v>
      </c>
      <c r="BC676" s="146"/>
      <c r="BD676" s="144"/>
      <c r="BE676" s="78"/>
      <c r="BF676" s="78"/>
    </row>
    <row r="677" spans="1:58" s="78" customFormat="1" ht="12.95" customHeight="1">
      <c r="A677" s="79"/>
      <c r="B677" s="277" t="s">
        <v>42</v>
      </c>
      <c r="C677" s="237">
        <v>1</v>
      </c>
      <c r="D677" s="177">
        <v>0</v>
      </c>
      <c r="E677" s="69">
        <v>0</v>
      </c>
      <c r="F677" s="193">
        <f>IFERROR(E677/D677,0)</f>
        <v>0</v>
      </c>
      <c r="G677" s="237">
        <v>1</v>
      </c>
      <c r="H677" s="177">
        <v>0</v>
      </c>
      <c r="I677" s="69">
        <v>0</v>
      </c>
      <c r="J677" s="193">
        <f>IFERROR(I677/H677,0)</f>
        <v>0</v>
      </c>
      <c r="K677" s="237">
        <v>1</v>
      </c>
      <c r="L677" s="177">
        <v>0</v>
      </c>
      <c r="M677" s="69">
        <v>0</v>
      </c>
      <c r="N677" s="193">
        <f>IFERROR(M677/L677,0)</f>
        <v>0</v>
      </c>
      <c r="O677" s="237"/>
      <c r="P677" s="177"/>
      <c r="Q677" s="69"/>
      <c r="R677" s="193">
        <f>IFERROR(Q677/P677,0)</f>
        <v>0</v>
      </c>
      <c r="S677" s="237"/>
      <c r="T677" s="177"/>
      <c r="U677" s="69"/>
      <c r="V677" s="193">
        <f>IFERROR(U677/T677,0)</f>
        <v>0</v>
      </c>
      <c r="W677" s="237"/>
      <c r="X677" s="177"/>
      <c r="Y677" s="69"/>
      <c r="Z677" s="193">
        <f>IFERROR(Y677/X677,0)</f>
        <v>0</v>
      </c>
      <c r="AA677" s="237"/>
      <c r="AB677" s="177"/>
      <c r="AC677" s="69"/>
      <c r="AD677" s="193">
        <f>IFERROR(AC677/AB677,0)</f>
        <v>0</v>
      </c>
      <c r="AE677" s="237"/>
      <c r="AF677" s="177"/>
      <c r="AG677" s="69"/>
      <c r="AH677" s="193">
        <f>IFERROR(AG677/AF677,0)</f>
        <v>0</v>
      </c>
      <c r="AI677" s="237"/>
      <c r="AJ677" s="177"/>
      <c r="AK677" s="69"/>
      <c r="AL677" s="193">
        <f>IFERROR(AK677/AJ677,0)</f>
        <v>0</v>
      </c>
      <c r="AM677" s="237"/>
      <c r="AN677" s="177"/>
      <c r="AO677" s="69"/>
      <c r="AP677" s="193">
        <f>IFERROR(AO677/AN677,0)</f>
        <v>0</v>
      </c>
      <c r="AQ677" s="237"/>
      <c r="AR677" s="177"/>
      <c r="AS677" s="69"/>
      <c r="AT677" s="193">
        <f>IFERROR(AS677/AR677,0)</f>
        <v>0</v>
      </c>
      <c r="AU677" s="237"/>
      <c r="AV677" s="177"/>
      <c r="AW677" s="69"/>
      <c r="AX677" s="212">
        <f>IFERROR(AW677/AV677,0)</f>
        <v>0</v>
      </c>
      <c r="AY677" s="302">
        <f t="shared" si="766"/>
        <v>3</v>
      </c>
      <c r="AZ677" s="303">
        <f t="shared" si="766"/>
        <v>0</v>
      </c>
      <c r="BA677" s="303">
        <f t="shared" si="766"/>
        <v>0</v>
      </c>
      <c r="BB677" s="314">
        <f t="shared" si="741"/>
        <v>0</v>
      </c>
      <c r="BC677" s="146"/>
      <c r="BD677" s="144"/>
    </row>
    <row r="678" spans="1:58" s="78" customFormat="1" ht="12.95" customHeight="1">
      <c r="A678" s="79"/>
      <c r="B678" s="277" t="s">
        <v>41</v>
      </c>
      <c r="C678" s="192">
        <f>SUM(C679:C681)</f>
        <v>3</v>
      </c>
      <c r="D678" s="177">
        <f>SUM(D679:D681)</f>
        <v>0</v>
      </c>
      <c r="E678" s="69">
        <f>SUM(E679:E681)</f>
        <v>0</v>
      </c>
      <c r="F678" s="193">
        <f t="shared" si="753"/>
        <v>0</v>
      </c>
      <c r="G678" s="192">
        <f>SUM(G679:G681)</f>
        <v>3</v>
      </c>
      <c r="H678" s="177">
        <f>SUM(H679:H681)</f>
        <v>0</v>
      </c>
      <c r="I678" s="69">
        <f>SUM(I679:I681)</f>
        <v>0</v>
      </c>
      <c r="J678" s="193">
        <f t="shared" si="742"/>
        <v>0</v>
      </c>
      <c r="K678" s="192">
        <f>SUM(K679:K681)</f>
        <v>3</v>
      </c>
      <c r="L678" s="177">
        <f>SUM(L679:L681)</f>
        <v>0</v>
      </c>
      <c r="M678" s="69">
        <f>SUM(M679:M681)</f>
        <v>0</v>
      </c>
      <c r="N678" s="193">
        <f t="shared" si="743"/>
        <v>0</v>
      </c>
      <c r="O678" s="192">
        <f>SUM(O679:O681)</f>
        <v>0</v>
      </c>
      <c r="P678" s="177">
        <f>SUM(P679:P681)</f>
        <v>0</v>
      </c>
      <c r="Q678" s="69">
        <f>SUM(Q679:Q681)</f>
        <v>0</v>
      </c>
      <c r="R678" s="193">
        <f t="shared" si="744"/>
        <v>0</v>
      </c>
      <c r="S678" s="192">
        <f>SUM(S679:S681)</f>
        <v>0</v>
      </c>
      <c r="T678" s="177">
        <f>SUM(T679:T681)</f>
        <v>0</v>
      </c>
      <c r="U678" s="69">
        <f>SUM(U679:U681)</f>
        <v>0</v>
      </c>
      <c r="V678" s="193">
        <f t="shared" si="745"/>
        <v>0</v>
      </c>
      <c r="W678" s="192">
        <f>SUM(W679:W681)</f>
        <v>0</v>
      </c>
      <c r="X678" s="177">
        <f>SUM(X679:X681)</f>
        <v>0</v>
      </c>
      <c r="Y678" s="69">
        <f>SUM(Y679:Y681)</f>
        <v>0</v>
      </c>
      <c r="Z678" s="193">
        <f t="shared" si="746"/>
        <v>0</v>
      </c>
      <c r="AA678" s="192">
        <f>SUM(AA679:AA681)</f>
        <v>0</v>
      </c>
      <c r="AB678" s="177">
        <f>SUM(AB679:AB681)</f>
        <v>0</v>
      </c>
      <c r="AC678" s="69">
        <f>SUM(AC679:AC681)</f>
        <v>0</v>
      </c>
      <c r="AD678" s="193">
        <f t="shared" si="747"/>
        <v>0</v>
      </c>
      <c r="AE678" s="192">
        <f>SUM(AE679:AE681)</f>
        <v>0</v>
      </c>
      <c r="AF678" s="177">
        <f>SUM(AF679:AF681)</f>
        <v>0</v>
      </c>
      <c r="AG678" s="69">
        <f>SUM(AG679:AG681)</f>
        <v>0</v>
      </c>
      <c r="AH678" s="193">
        <f t="shared" si="748"/>
        <v>0</v>
      </c>
      <c r="AI678" s="192">
        <f>SUM(AI679:AI681)</f>
        <v>0</v>
      </c>
      <c r="AJ678" s="177">
        <f>SUM(AJ679:AJ681)</f>
        <v>0</v>
      </c>
      <c r="AK678" s="69">
        <f>SUM(AK679:AK681)</f>
        <v>0</v>
      </c>
      <c r="AL678" s="193">
        <f t="shared" si="749"/>
        <v>0</v>
      </c>
      <c r="AM678" s="192">
        <f>SUM(AM679:AM681)</f>
        <v>0</v>
      </c>
      <c r="AN678" s="177">
        <f>SUM(AN679:AN681)</f>
        <v>0</v>
      </c>
      <c r="AO678" s="69">
        <f>SUM(AO679:AO681)</f>
        <v>0</v>
      </c>
      <c r="AP678" s="193">
        <f t="shared" si="750"/>
        <v>0</v>
      </c>
      <c r="AQ678" s="192">
        <f>SUM(AQ679:AQ681)</f>
        <v>0</v>
      </c>
      <c r="AR678" s="177">
        <f>SUM(AR679:AR681)</f>
        <v>0</v>
      </c>
      <c r="AS678" s="69">
        <f>SUM(AS679:AS681)</f>
        <v>0</v>
      </c>
      <c r="AT678" s="193">
        <f t="shared" si="751"/>
        <v>0</v>
      </c>
      <c r="AU678" s="192">
        <f>SUM(AU679:AU681)</f>
        <v>0</v>
      </c>
      <c r="AV678" s="177">
        <f>SUM(AV679:AV681)</f>
        <v>0</v>
      </c>
      <c r="AW678" s="69">
        <f>SUM(AW679:AW681)</f>
        <v>0</v>
      </c>
      <c r="AX678" s="212">
        <f t="shared" si="752"/>
        <v>0</v>
      </c>
      <c r="AY678" s="302">
        <f t="shared" si="766"/>
        <v>9</v>
      </c>
      <c r="AZ678" s="303">
        <f t="shared" si="766"/>
        <v>0</v>
      </c>
      <c r="BA678" s="303">
        <f t="shared" si="766"/>
        <v>0</v>
      </c>
      <c r="BB678" s="314">
        <f t="shared" si="741"/>
        <v>0</v>
      </c>
      <c r="BC678" s="146"/>
      <c r="BD678" s="144"/>
      <c r="BE678" s="82"/>
      <c r="BF678" s="82"/>
    </row>
    <row r="679" spans="1:58" s="82" customFormat="1" ht="12.95" customHeight="1">
      <c r="A679" s="81"/>
      <c r="B679" s="278" t="s">
        <v>160</v>
      </c>
      <c r="C679" s="188">
        <v>1</v>
      </c>
      <c r="D679" s="180">
        <v>0</v>
      </c>
      <c r="E679" s="73">
        <v>0</v>
      </c>
      <c r="F679" s="197">
        <f t="shared" si="753"/>
        <v>0</v>
      </c>
      <c r="G679" s="188">
        <v>1</v>
      </c>
      <c r="H679" s="180">
        <v>0</v>
      </c>
      <c r="I679" s="73">
        <v>0</v>
      </c>
      <c r="J679" s="197">
        <f t="shared" si="742"/>
        <v>0</v>
      </c>
      <c r="K679" s="188">
        <v>1</v>
      </c>
      <c r="L679" s="180">
        <v>0</v>
      </c>
      <c r="M679" s="73">
        <v>0</v>
      </c>
      <c r="N679" s="197">
        <f t="shared" si="743"/>
        <v>0</v>
      </c>
      <c r="O679" s="188"/>
      <c r="P679" s="180"/>
      <c r="Q679" s="73"/>
      <c r="R679" s="197">
        <f t="shared" si="744"/>
        <v>0</v>
      </c>
      <c r="S679" s="188"/>
      <c r="T679" s="180"/>
      <c r="U679" s="73"/>
      <c r="V679" s="197">
        <f t="shared" si="745"/>
        <v>0</v>
      </c>
      <c r="W679" s="188"/>
      <c r="X679" s="180"/>
      <c r="Y679" s="73"/>
      <c r="Z679" s="197">
        <f t="shared" si="746"/>
        <v>0</v>
      </c>
      <c r="AA679" s="188"/>
      <c r="AB679" s="180"/>
      <c r="AC679" s="73"/>
      <c r="AD679" s="197">
        <f t="shared" si="747"/>
        <v>0</v>
      </c>
      <c r="AE679" s="188"/>
      <c r="AF679" s="180"/>
      <c r="AG679" s="73"/>
      <c r="AH679" s="197">
        <f t="shared" si="748"/>
        <v>0</v>
      </c>
      <c r="AI679" s="188"/>
      <c r="AJ679" s="180"/>
      <c r="AK679" s="73"/>
      <c r="AL679" s="197">
        <f t="shared" si="749"/>
        <v>0</v>
      </c>
      <c r="AM679" s="188"/>
      <c r="AN679" s="180"/>
      <c r="AO679" s="73"/>
      <c r="AP679" s="197">
        <f t="shared" si="750"/>
        <v>0</v>
      </c>
      <c r="AQ679" s="188"/>
      <c r="AR679" s="180"/>
      <c r="AS679" s="73"/>
      <c r="AT679" s="197">
        <f t="shared" si="751"/>
        <v>0</v>
      </c>
      <c r="AU679" s="188"/>
      <c r="AV679" s="180"/>
      <c r="AW679" s="73"/>
      <c r="AX679" s="214">
        <f t="shared" si="752"/>
        <v>0</v>
      </c>
      <c r="AY679" s="311">
        <f t="shared" si="766"/>
        <v>3</v>
      </c>
      <c r="AZ679" s="312">
        <f t="shared" si="766"/>
        <v>0</v>
      </c>
      <c r="BA679" s="312">
        <f t="shared" si="766"/>
        <v>0</v>
      </c>
      <c r="BB679" s="318">
        <f t="shared" si="741"/>
        <v>0</v>
      </c>
      <c r="BC679" s="146"/>
      <c r="BD679" s="144"/>
    </row>
    <row r="680" spans="1:58" s="82" customFormat="1" ht="12.95" customHeight="1">
      <c r="A680" s="81"/>
      <c r="B680" s="278" t="s">
        <v>167</v>
      </c>
      <c r="C680" s="188">
        <v>1</v>
      </c>
      <c r="D680" s="180">
        <v>0</v>
      </c>
      <c r="E680" s="73">
        <v>0</v>
      </c>
      <c r="F680" s="197">
        <f t="shared" si="753"/>
        <v>0</v>
      </c>
      <c r="G680" s="188">
        <v>1</v>
      </c>
      <c r="H680" s="180">
        <v>0</v>
      </c>
      <c r="I680" s="73">
        <v>0</v>
      </c>
      <c r="J680" s="197">
        <f t="shared" si="742"/>
        <v>0</v>
      </c>
      <c r="K680" s="188">
        <v>1</v>
      </c>
      <c r="L680" s="180">
        <v>0</v>
      </c>
      <c r="M680" s="73">
        <v>0</v>
      </c>
      <c r="N680" s="197">
        <f t="shared" si="743"/>
        <v>0</v>
      </c>
      <c r="O680" s="188"/>
      <c r="P680" s="180"/>
      <c r="Q680" s="73"/>
      <c r="R680" s="197">
        <f t="shared" si="744"/>
        <v>0</v>
      </c>
      <c r="S680" s="188"/>
      <c r="T680" s="180"/>
      <c r="U680" s="73"/>
      <c r="V680" s="197">
        <f t="shared" si="745"/>
        <v>0</v>
      </c>
      <c r="W680" s="188"/>
      <c r="X680" s="180"/>
      <c r="Y680" s="73"/>
      <c r="Z680" s="197">
        <f t="shared" si="746"/>
        <v>0</v>
      </c>
      <c r="AA680" s="188"/>
      <c r="AB680" s="180"/>
      <c r="AC680" s="73"/>
      <c r="AD680" s="197">
        <f t="shared" si="747"/>
        <v>0</v>
      </c>
      <c r="AE680" s="188"/>
      <c r="AF680" s="180"/>
      <c r="AG680" s="73"/>
      <c r="AH680" s="197">
        <f t="shared" si="748"/>
        <v>0</v>
      </c>
      <c r="AI680" s="188"/>
      <c r="AJ680" s="180"/>
      <c r="AK680" s="73"/>
      <c r="AL680" s="197">
        <f t="shared" si="749"/>
        <v>0</v>
      </c>
      <c r="AM680" s="188"/>
      <c r="AN680" s="180"/>
      <c r="AO680" s="73"/>
      <c r="AP680" s="197">
        <f t="shared" si="750"/>
        <v>0</v>
      </c>
      <c r="AQ680" s="188"/>
      <c r="AR680" s="180"/>
      <c r="AS680" s="73"/>
      <c r="AT680" s="197">
        <f t="shared" si="751"/>
        <v>0</v>
      </c>
      <c r="AU680" s="188"/>
      <c r="AV680" s="180"/>
      <c r="AW680" s="73"/>
      <c r="AX680" s="214">
        <f t="shared" si="752"/>
        <v>0</v>
      </c>
      <c r="AY680" s="311">
        <f t="shared" si="766"/>
        <v>3</v>
      </c>
      <c r="AZ680" s="312">
        <f t="shared" si="766"/>
        <v>0</v>
      </c>
      <c r="BA680" s="312">
        <f t="shared" si="766"/>
        <v>0</v>
      </c>
      <c r="BB680" s="318">
        <f t="shared" si="741"/>
        <v>0</v>
      </c>
      <c r="BC680" s="146"/>
      <c r="BD680" s="144"/>
    </row>
    <row r="681" spans="1:58" s="82" customFormat="1" ht="12.95" customHeight="1">
      <c r="A681" s="81"/>
      <c r="B681" s="278" t="s">
        <v>156</v>
      </c>
      <c r="C681" s="188">
        <v>1</v>
      </c>
      <c r="D681" s="180">
        <v>0</v>
      </c>
      <c r="E681" s="73">
        <v>0</v>
      </c>
      <c r="F681" s="197">
        <f t="shared" si="753"/>
        <v>0</v>
      </c>
      <c r="G681" s="188">
        <v>1</v>
      </c>
      <c r="H681" s="180">
        <v>0</v>
      </c>
      <c r="I681" s="73">
        <v>0</v>
      </c>
      <c r="J681" s="197">
        <f t="shared" si="742"/>
        <v>0</v>
      </c>
      <c r="K681" s="188">
        <v>1</v>
      </c>
      <c r="L681" s="180">
        <v>0</v>
      </c>
      <c r="M681" s="73">
        <v>0</v>
      </c>
      <c r="N681" s="197">
        <f t="shared" si="743"/>
        <v>0</v>
      </c>
      <c r="O681" s="188"/>
      <c r="P681" s="180"/>
      <c r="Q681" s="73"/>
      <c r="R681" s="197">
        <f t="shared" si="744"/>
        <v>0</v>
      </c>
      <c r="S681" s="188"/>
      <c r="T681" s="180"/>
      <c r="U681" s="73"/>
      <c r="V681" s="197">
        <f t="shared" si="745"/>
        <v>0</v>
      </c>
      <c r="W681" s="188"/>
      <c r="X681" s="180"/>
      <c r="Y681" s="73"/>
      <c r="Z681" s="197">
        <f t="shared" si="746"/>
        <v>0</v>
      </c>
      <c r="AA681" s="188"/>
      <c r="AB681" s="180"/>
      <c r="AC681" s="73"/>
      <c r="AD681" s="197">
        <f t="shared" si="747"/>
        <v>0</v>
      </c>
      <c r="AE681" s="188"/>
      <c r="AF681" s="180"/>
      <c r="AG681" s="73"/>
      <c r="AH681" s="197">
        <f t="shared" si="748"/>
        <v>0</v>
      </c>
      <c r="AI681" s="188"/>
      <c r="AJ681" s="180"/>
      <c r="AK681" s="73"/>
      <c r="AL681" s="197">
        <f t="shared" si="749"/>
        <v>0</v>
      </c>
      <c r="AM681" s="188"/>
      <c r="AN681" s="180"/>
      <c r="AO681" s="73"/>
      <c r="AP681" s="197">
        <f t="shared" si="750"/>
        <v>0</v>
      </c>
      <c r="AQ681" s="188"/>
      <c r="AR681" s="180"/>
      <c r="AS681" s="73"/>
      <c r="AT681" s="197">
        <f t="shared" si="751"/>
        <v>0</v>
      </c>
      <c r="AU681" s="188"/>
      <c r="AV681" s="180"/>
      <c r="AW681" s="73"/>
      <c r="AX681" s="214">
        <f t="shared" si="752"/>
        <v>0</v>
      </c>
      <c r="AY681" s="311">
        <f t="shared" si="766"/>
        <v>3</v>
      </c>
      <c r="AZ681" s="312">
        <f t="shared" si="766"/>
        <v>0</v>
      </c>
      <c r="BA681" s="312">
        <f t="shared" si="766"/>
        <v>0</v>
      </c>
      <c r="BB681" s="318">
        <f t="shared" si="741"/>
        <v>0</v>
      </c>
      <c r="BC681" s="146"/>
      <c r="BD681" s="144"/>
      <c r="BE681" s="78"/>
      <c r="BF681" s="78"/>
    </row>
    <row r="682" spans="1:58" s="78" customFormat="1">
      <c r="A682" s="79"/>
      <c r="B682" s="277" t="s">
        <v>40</v>
      </c>
      <c r="C682" s="237">
        <v>3</v>
      </c>
      <c r="D682" s="200">
        <v>0</v>
      </c>
      <c r="E682" s="201">
        <v>0</v>
      </c>
      <c r="F682" s="202">
        <f t="shared" si="753"/>
        <v>0</v>
      </c>
      <c r="G682" s="237">
        <v>3</v>
      </c>
      <c r="H682" s="200">
        <v>0</v>
      </c>
      <c r="I682" s="201">
        <v>0</v>
      </c>
      <c r="J682" s="202">
        <f t="shared" si="742"/>
        <v>0</v>
      </c>
      <c r="K682" s="237">
        <v>3</v>
      </c>
      <c r="L682" s="200">
        <v>0</v>
      </c>
      <c r="M682" s="201">
        <v>0</v>
      </c>
      <c r="N682" s="202">
        <f t="shared" si="743"/>
        <v>0</v>
      </c>
      <c r="O682" s="237"/>
      <c r="P682" s="200"/>
      <c r="Q682" s="201"/>
      <c r="R682" s="202">
        <f t="shared" si="744"/>
        <v>0</v>
      </c>
      <c r="S682" s="237"/>
      <c r="T682" s="200"/>
      <c r="U682" s="201"/>
      <c r="V682" s="202">
        <f t="shared" si="745"/>
        <v>0</v>
      </c>
      <c r="W682" s="237"/>
      <c r="X682" s="200"/>
      <c r="Y682" s="201"/>
      <c r="Z682" s="202">
        <f t="shared" si="746"/>
        <v>0</v>
      </c>
      <c r="AA682" s="237"/>
      <c r="AB682" s="200"/>
      <c r="AC682" s="201"/>
      <c r="AD682" s="202">
        <f t="shared" si="747"/>
        <v>0</v>
      </c>
      <c r="AE682" s="237"/>
      <c r="AF682" s="200"/>
      <c r="AG682" s="201"/>
      <c r="AH682" s="202">
        <f t="shared" si="748"/>
        <v>0</v>
      </c>
      <c r="AI682" s="237"/>
      <c r="AJ682" s="200"/>
      <c r="AK682" s="201"/>
      <c r="AL682" s="202">
        <f t="shared" si="749"/>
        <v>0</v>
      </c>
      <c r="AM682" s="237"/>
      <c r="AN682" s="200"/>
      <c r="AO682" s="201"/>
      <c r="AP682" s="202">
        <f t="shared" si="750"/>
        <v>0</v>
      </c>
      <c r="AQ682" s="237"/>
      <c r="AR682" s="200"/>
      <c r="AS682" s="201"/>
      <c r="AT682" s="202">
        <f t="shared" si="751"/>
        <v>0</v>
      </c>
      <c r="AU682" s="237"/>
      <c r="AV682" s="200"/>
      <c r="AW682" s="201"/>
      <c r="AX682" s="215">
        <f t="shared" si="752"/>
        <v>0</v>
      </c>
      <c r="AY682" s="297">
        <f t="shared" si="766"/>
        <v>9</v>
      </c>
      <c r="AZ682" s="298">
        <f t="shared" si="766"/>
        <v>0</v>
      </c>
      <c r="BA682" s="298">
        <f t="shared" si="766"/>
        <v>0</v>
      </c>
      <c r="BB682" s="299">
        <f t="shared" ref="BB682:BB683" si="789">IFERROR(BA682/AZ682,0)</f>
        <v>0</v>
      </c>
      <c r="BC682" s="147"/>
      <c r="BD682" s="144"/>
      <c r="BE682" s="77"/>
      <c r="BF682" s="77"/>
    </row>
    <row r="683" spans="1:58" s="77" customFormat="1" ht="15.75" thickBot="1">
      <c r="B683" s="279" t="s">
        <v>39</v>
      </c>
      <c r="C683" s="203">
        <f>SUM(C555,C559,C563,C566,C572,C575,C579,C585,C589,C593,C597,C601,C607,C608,C609,C612,C615,C619,C620,C621,C626,C627,C631,C632,C640,C644,C647,C650,C653,C656,C661,C665,C668,C671,C675,C677,C678,C682)</f>
        <v>105</v>
      </c>
      <c r="D683" s="204">
        <f>SUM(D555,D559,D563,D566,D572,D575,D579,D585,D589,D593,D597,D601,D607,D608,D609,D612,D615,D619,D621,D626,D627,D631,D632,D640,D644,D647,D650,D653,D656,D661,D665,D668,D671,D675,D677,D678,D682)</f>
        <v>6</v>
      </c>
      <c r="E683" s="205">
        <f>SUM(E555,E559,E563,E566,E572,E575,E579,E585,E589,E593,E597,E601,E607,E608,E609,E612,E615,E619,E621,E626,E627,E631,E632,E640,E644,E647,E650,E653,E656,E661,E665,E668,E671,E675,E677,E678,E682)</f>
        <v>34</v>
      </c>
      <c r="F683" s="206">
        <f>IFERROR(E683/D683,0)</f>
        <v>5.666666666666667</v>
      </c>
      <c r="G683" s="203">
        <f>SUM(G555,G559,G563,G566,G572,G575,G579,G585,G589,G593,G597,G601,G607,G608,G609,G612,G615,G619,G620,G621,G626,G627,G631,G632,G640,G644,G647,G650,G653,G656,G661,G665,G668,G671,G675,G677,G678,G682)</f>
        <v>105</v>
      </c>
      <c r="H683" s="204">
        <f t="shared" ref="H683:I683" si="790">SUM(H555,H559,H563,H566,H572,H575,H579,H585,H589,H593,H597,H601,H607,H608,H609,H612,H615,H619,H620,H621,H626,H627,H631,H632,H640,H644,H647,H650,H653,H656,H661,H665,H668,H671,H675,H677,H678,H682)</f>
        <v>2</v>
      </c>
      <c r="I683" s="205">
        <f t="shared" si="790"/>
        <v>16</v>
      </c>
      <c r="J683" s="206">
        <f>IFERROR(I683/H683,0)</f>
        <v>8</v>
      </c>
      <c r="K683" s="203">
        <f t="shared" ref="K683:M683" si="791">SUM(K555,K559,K563,K566,K572,K575,K579,K585,K589,K593,K597,K601,K607,K608,K609,K612,K615,K619,K620,K621,K626,K627,K631,K632,K640,K644,K647,K650,K653,K656,K661,K665,K668,K671,K675,K677,K678,K682)</f>
        <v>104</v>
      </c>
      <c r="L683" s="204">
        <f t="shared" si="791"/>
        <v>4</v>
      </c>
      <c r="M683" s="205">
        <f t="shared" si="791"/>
        <v>23</v>
      </c>
      <c r="N683" s="206">
        <f t="shared" ref="N683" si="792">IFERROR(M683/L683,0)</f>
        <v>5.75</v>
      </c>
      <c r="O683" s="203">
        <f t="shared" ref="O683:Q683" si="793">SUM(O555,O559,O563,O566,O572,O575,O579,O585,O589,O593,O597,O601,O607,O608,O609,O612,O615,O619,O620,O621,O626,O627,O631,O632,O640,O644,O647,O650,O653,O656,O661,O665,O668,O671,O675,O677,O678,O682)</f>
        <v>0</v>
      </c>
      <c r="P683" s="204">
        <f t="shared" si="793"/>
        <v>0</v>
      </c>
      <c r="Q683" s="205">
        <f t="shared" si="793"/>
        <v>0</v>
      </c>
      <c r="R683" s="206">
        <f t="shared" ref="R683" si="794">IFERROR(Q683/P683,0)</f>
        <v>0</v>
      </c>
      <c r="S683" s="203">
        <f t="shared" ref="S683:U683" si="795">SUM(S555,S559,S563,S566,S572,S575,S579,S585,S589,S593,S597,S601,S607,S608,S609,S612,S615,S619,S620,S621,S626,S627,S631,S632,S640,S644,S647,S650,S653,S656,S661,S665,S668,S671,S675,S677,S678,S682)</f>
        <v>0</v>
      </c>
      <c r="T683" s="204">
        <f t="shared" si="795"/>
        <v>0</v>
      </c>
      <c r="U683" s="205">
        <f t="shared" si="795"/>
        <v>0</v>
      </c>
      <c r="V683" s="206">
        <f t="shared" ref="V683" si="796">IFERROR(U683/T683,0)</f>
        <v>0</v>
      </c>
      <c r="W683" s="203">
        <f t="shared" ref="W683:Y683" si="797">SUM(W555,W559,W563,W566,W572,W575,W579,W585,W589,W593,W597,W601,W607,W608,W609,W612,W615,W619,W620,W621,W626,W627,W631,W632,W640,W644,W647,W650,W653,W656,W661,W665,W668,W671,W675,W677,W678,W682)</f>
        <v>0</v>
      </c>
      <c r="X683" s="204">
        <f t="shared" si="797"/>
        <v>0</v>
      </c>
      <c r="Y683" s="205">
        <f t="shared" si="797"/>
        <v>0</v>
      </c>
      <c r="Z683" s="206">
        <f t="shared" ref="Z683" si="798">IFERROR(Y683/X683,0)</f>
        <v>0</v>
      </c>
      <c r="AA683" s="203">
        <f t="shared" ref="AA683:AC683" si="799">SUM(AA555,AA559,AA563,AA566,AA572,AA575,AA579,AA585,AA589,AA593,AA597,AA601,AA607,AA608,AA609,AA612,AA615,AA619,AA620,AA621,AA626,AA627,AA631,AA632,AA640,AA644,AA647,AA650,AA653,AA656,AA661,AA665,AA668,AA671,AA675,AA677,AA678,AA682)</f>
        <v>0</v>
      </c>
      <c r="AB683" s="204">
        <f t="shared" si="799"/>
        <v>0</v>
      </c>
      <c r="AC683" s="205">
        <f t="shared" si="799"/>
        <v>0</v>
      </c>
      <c r="AD683" s="206">
        <f t="shared" ref="AD683" si="800">IFERROR(AC683/AB683,0)</f>
        <v>0</v>
      </c>
      <c r="AE683" s="203">
        <f t="shared" ref="AE683:AG683" si="801">SUM(AE555,AE559,AE563,AE566,AE572,AE575,AE579,AE585,AE589,AE593,AE597,AE601,AE607,AE608,AE609,AE612,AE615,AE619,AE620,AE621,AE626,AE627,AE631,AE632,AE640,AE644,AE647,AE650,AE653,AE656,AE661,AE665,AE668,AE671,AE675,AE677,AE678,AE682)</f>
        <v>0</v>
      </c>
      <c r="AF683" s="204">
        <f t="shared" si="801"/>
        <v>0</v>
      </c>
      <c r="AG683" s="205">
        <f t="shared" si="801"/>
        <v>0</v>
      </c>
      <c r="AH683" s="206">
        <f t="shared" ref="AH683" si="802">IFERROR(AG683/AF683,0)</f>
        <v>0</v>
      </c>
      <c r="AI683" s="203">
        <f t="shared" ref="AI683:AK683" si="803">SUM(AI555,AI559,AI563,AI566,AI572,AI575,AI579,AI585,AI589,AI593,AI597,AI601,AI607,AI608,AI609,AI612,AI615,AI619,AI620,AI621,AI626,AI627,AI631,AI632,AI640,AI644,AI647,AI650,AI653,AI656,AI661,AI665,AI668,AI671,AI675,AI677,AI678,AI682)</f>
        <v>0</v>
      </c>
      <c r="AJ683" s="204">
        <f t="shared" si="803"/>
        <v>0</v>
      </c>
      <c r="AK683" s="205">
        <f t="shared" si="803"/>
        <v>0</v>
      </c>
      <c r="AL683" s="206">
        <f t="shared" ref="AL683" si="804">IFERROR(AK683/AJ683,0)</f>
        <v>0</v>
      </c>
      <c r="AM683" s="203">
        <f t="shared" ref="AM683:AO683" si="805">SUM(AM555,AM559,AM563,AM566,AM572,AM575,AM579,AM585,AM589,AM593,AM597,AM601,AM607,AM608,AM609,AM612,AM615,AM619,AM620,AM621,AM626,AM627,AM631,AM632,AM640,AM644,AM647,AM650,AM653,AM656,AM661,AM665,AM668,AM671,AM675,AM677,AM678,AM682)</f>
        <v>0</v>
      </c>
      <c r="AN683" s="204">
        <f t="shared" si="805"/>
        <v>0</v>
      </c>
      <c r="AO683" s="205">
        <f t="shared" si="805"/>
        <v>0</v>
      </c>
      <c r="AP683" s="206">
        <f t="shared" ref="AP683" si="806">IFERROR(AO683/AN683,0)</f>
        <v>0</v>
      </c>
      <c r="AQ683" s="203">
        <f t="shared" ref="AQ683:AS683" si="807">SUM(AQ555,AQ559,AQ563,AQ566,AQ572,AQ575,AQ579,AQ585,AQ589,AQ593,AQ597,AQ601,AQ607,AQ608,AQ609,AQ612,AQ615,AQ619,AQ620,AQ621,AQ626,AQ627,AQ631,AQ632,AQ640,AQ644,AQ647,AQ650,AQ653,AQ656,AQ661,AQ665,AQ668,AQ671,AQ675,AQ677,AQ678,AQ682)</f>
        <v>0</v>
      </c>
      <c r="AR683" s="204">
        <f t="shared" si="807"/>
        <v>0</v>
      </c>
      <c r="AS683" s="205">
        <f t="shared" si="807"/>
        <v>0</v>
      </c>
      <c r="AT683" s="206">
        <f t="shared" ref="AT683" si="808">IFERROR(AS683/AR683,0)</f>
        <v>0</v>
      </c>
      <c r="AU683" s="203">
        <f t="shared" ref="AU683:AW683" si="809">SUM(AU555,AU559,AU563,AU566,AU572,AU575,AU579,AU585,AU589,AU593,AU597,AU601,AU607,AU608,AU609,AU612,AU615,AU619,AU620,AU621,AU626,AU627,AU631,AU632,AU640,AU644,AU647,AU650,AU653,AU656,AU661,AU665,AU668,AU671,AU675,AU677,AU678,AU682)</f>
        <v>0</v>
      </c>
      <c r="AV683" s="204">
        <f t="shared" si="809"/>
        <v>0</v>
      </c>
      <c r="AW683" s="205">
        <f t="shared" si="809"/>
        <v>0</v>
      </c>
      <c r="AX683" s="206">
        <f t="shared" ref="AX683" si="810">IFERROR(AW683/AV683,0)</f>
        <v>0</v>
      </c>
      <c r="AY683" s="340">
        <f>SUM(AY555,AY559,AY563,AY566,AY572,AY575,AY579,AY585,AY589,AY593,AY597,AY601,AY607,AY608,AY609,AY612,AY615,AY619,AY620,AY621,AY626,AY627,AY631,AY632,AY640,AY644,AY647,AY650,AY653,AY656,AY661,AY665,AY668,AY671,AY675,AY677,AY678,AY682)</f>
        <v>314</v>
      </c>
      <c r="AZ683" s="341">
        <f t="shared" ref="AZ683:BA683" si="811">SUM(AZ555,AZ559,AZ563,AZ566,AZ572,AZ575,AZ579,AZ585,AZ589,AZ593,AZ597,AZ601,AZ607,AZ608,AZ609,AZ612,AZ615,AZ619,AZ620,AZ621,AZ626,AZ627,AZ631,AZ632,AZ640,AZ644,AZ647,AZ650,AZ653,AZ656,AZ661,AZ665,AZ668,AZ671,AZ675,AZ677,AZ678,AZ682)</f>
        <v>12</v>
      </c>
      <c r="BA683" s="341">
        <f t="shared" si="811"/>
        <v>73</v>
      </c>
      <c r="BB683" s="296">
        <f t="shared" si="789"/>
        <v>6.083333333333333</v>
      </c>
      <c r="BC683" s="56"/>
      <c r="BD683" s="56"/>
      <c r="BE683" s="56"/>
      <c r="BF683" s="56"/>
    </row>
    <row r="684" spans="1:58">
      <c r="BC684" s="137"/>
      <c r="BD684" s="137"/>
      <c r="BE684" s="445"/>
      <c r="BF684" s="445"/>
    </row>
    <row r="685" spans="1:58" s="445" customFormat="1" ht="15.75">
      <c r="A685" s="106"/>
      <c r="B685" s="444" t="s">
        <v>269</v>
      </c>
      <c r="C685" s="137"/>
      <c r="D685" s="137"/>
      <c r="E685" s="137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  <c r="AI685" s="137"/>
      <c r="AJ685" s="137"/>
      <c r="AK685" s="148"/>
      <c r="AL685" s="137"/>
      <c r="AM685" s="137"/>
      <c r="AN685" s="137"/>
      <c r="AO685" s="137"/>
      <c r="AP685" s="137"/>
      <c r="AQ685" s="137"/>
      <c r="AR685" s="137"/>
      <c r="AS685" s="137"/>
      <c r="AT685" s="137"/>
      <c r="AU685" s="137"/>
      <c r="AV685" s="137"/>
      <c r="AW685" s="137"/>
      <c r="AX685" s="137"/>
      <c r="AY685" s="137"/>
      <c r="AZ685" s="137"/>
      <c r="BA685" s="137"/>
      <c r="BB685" s="137"/>
      <c r="BC685" s="137"/>
      <c r="BD685" s="137"/>
    </row>
    <row r="686" spans="1:58" s="445" customFormat="1" ht="9.9499999999999993" customHeight="1" thickBot="1">
      <c r="B686" s="446"/>
      <c r="C686" s="137"/>
      <c r="D686" s="137"/>
      <c r="E686" s="137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  <c r="AI686" s="137"/>
      <c r="AJ686" s="137"/>
      <c r="AK686" s="148"/>
      <c r="AL686" s="137"/>
      <c r="AM686" s="137"/>
      <c r="AN686" s="137"/>
      <c r="AO686" s="137"/>
      <c r="AP686" s="137"/>
      <c r="AQ686" s="137"/>
      <c r="AR686" s="137"/>
      <c r="AS686" s="137"/>
      <c r="AT686" s="137"/>
      <c r="AU686" s="137"/>
      <c r="AV686" s="137"/>
      <c r="AW686" s="137"/>
      <c r="AX686" s="137"/>
      <c r="AY686" s="137"/>
      <c r="AZ686" s="137"/>
      <c r="BA686" s="137"/>
      <c r="BB686" s="137"/>
      <c r="BC686" s="56"/>
      <c r="BD686" s="56"/>
      <c r="BE686" s="56"/>
      <c r="BF686" s="56"/>
    </row>
    <row r="687" spans="1:58" ht="14.1" customHeight="1" thickTop="1">
      <c r="B687" s="511" t="s">
        <v>110</v>
      </c>
      <c r="C687" s="508" t="s">
        <v>101</v>
      </c>
      <c r="D687" s="509"/>
      <c r="E687" s="509"/>
      <c r="F687" s="510"/>
      <c r="G687" s="508" t="s">
        <v>102</v>
      </c>
      <c r="H687" s="509"/>
      <c r="I687" s="509"/>
      <c r="J687" s="510"/>
      <c r="K687" s="508" t="s">
        <v>103</v>
      </c>
      <c r="L687" s="509"/>
      <c r="M687" s="509"/>
      <c r="N687" s="510"/>
      <c r="O687" s="508" t="s">
        <v>104</v>
      </c>
      <c r="P687" s="509"/>
      <c r="Q687" s="509"/>
      <c r="R687" s="510"/>
      <c r="S687" s="508" t="s">
        <v>105</v>
      </c>
      <c r="T687" s="509"/>
      <c r="U687" s="509"/>
      <c r="V687" s="510"/>
      <c r="W687" s="508" t="s">
        <v>106</v>
      </c>
      <c r="X687" s="509"/>
      <c r="Y687" s="509"/>
      <c r="Z687" s="510"/>
      <c r="AA687" s="508" t="s">
        <v>107</v>
      </c>
      <c r="AB687" s="509"/>
      <c r="AC687" s="509"/>
      <c r="AD687" s="510"/>
      <c r="AE687" s="508" t="s">
        <v>108</v>
      </c>
      <c r="AF687" s="509"/>
      <c r="AG687" s="509"/>
      <c r="AH687" s="510"/>
      <c r="AI687" s="508" t="s">
        <v>109</v>
      </c>
      <c r="AJ687" s="509"/>
      <c r="AK687" s="509"/>
      <c r="AL687" s="510"/>
      <c r="AM687" s="508" t="s">
        <v>176</v>
      </c>
      <c r="AN687" s="509"/>
      <c r="AO687" s="509"/>
      <c r="AP687" s="510"/>
      <c r="AQ687" s="508" t="s">
        <v>177</v>
      </c>
      <c r="AR687" s="509"/>
      <c r="AS687" s="509"/>
      <c r="AT687" s="510"/>
      <c r="AU687" s="508" t="s">
        <v>178</v>
      </c>
      <c r="AV687" s="509"/>
      <c r="AW687" s="509"/>
      <c r="AX687" s="513"/>
      <c r="AY687" s="514" t="s">
        <v>276</v>
      </c>
      <c r="AZ687" s="515"/>
      <c r="BA687" s="515"/>
      <c r="BB687" s="516"/>
      <c r="BC687" s="525" t="s">
        <v>211</v>
      </c>
      <c r="BD687" s="526"/>
      <c r="BE687" s="526"/>
      <c r="BF687" s="527"/>
    </row>
    <row r="688" spans="1:58" s="60" customFormat="1" ht="45">
      <c r="B688" s="512"/>
      <c r="C688" s="414" t="s">
        <v>100</v>
      </c>
      <c r="D688" s="415" t="s">
        <v>207</v>
      </c>
      <c r="E688" s="415" t="s">
        <v>99</v>
      </c>
      <c r="F688" s="416" t="s">
        <v>98</v>
      </c>
      <c r="G688" s="414" t="s">
        <v>100</v>
      </c>
      <c r="H688" s="415" t="s">
        <v>207</v>
      </c>
      <c r="I688" s="415" t="s">
        <v>99</v>
      </c>
      <c r="J688" s="416" t="s">
        <v>98</v>
      </c>
      <c r="K688" s="414" t="s">
        <v>100</v>
      </c>
      <c r="L688" s="415" t="s">
        <v>207</v>
      </c>
      <c r="M688" s="415" t="s">
        <v>99</v>
      </c>
      <c r="N688" s="416" t="s">
        <v>98</v>
      </c>
      <c r="O688" s="414" t="s">
        <v>100</v>
      </c>
      <c r="P688" s="415" t="s">
        <v>207</v>
      </c>
      <c r="Q688" s="415" t="s">
        <v>99</v>
      </c>
      <c r="R688" s="416" t="s">
        <v>98</v>
      </c>
      <c r="S688" s="414" t="s">
        <v>100</v>
      </c>
      <c r="T688" s="415" t="s">
        <v>207</v>
      </c>
      <c r="U688" s="415" t="s">
        <v>99</v>
      </c>
      <c r="V688" s="416" t="s">
        <v>98</v>
      </c>
      <c r="W688" s="414" t="s">
        <v>100</v>
      </c>
      <c r="X688" s="415" t="s">
        <v>207</v>
      </c>
      <c r="Y688" s="415" t="s">
        <v>99</v>
      </c>
      <c r="Z688" s="416" t="s">
        <v>98</v>
      </c>
      <c r="AA688" s="414" t="s">
        <v>100</v>
      </c>
      <c r="AB688" s="415" t="s">
        <v>207</v>
      </c>
      <c r="AC688" s="415" t="s">
        <v>99</v>
      </c>
      <c r="AD688" s="416" t="s">
        <v>98</v>
      </c>
      <c r="AE688" s="414" t="s">
        <v>100</v>
      </c>
      <c r="AF688" s="415" t="s">
        <v>207</v>
      </c>
      <c r="AG688" s="415" t="s">
        <v>99</v>
      </c>
      <c r="AH688" s="416" t="s">
        <v>98</v>
      </c>
      <c r="AI688" s="414" t="s">
        <v>100</v>
      </c>
      <c r="AJ688" s="415" t="s">
        <v>207</v>
      </c>
      <c r="AK688" s="415" t="s">
        <v>99</v>
      </c>
      <c r="AL688" s="416" t="s">
        <v>98</v>
      </c>
      <c r="AM688" s="414" t="s">
        <v>100</v>
      </c>
      <c r="AN688" s="415" t="s">
        <v>207</v>
      </c>
      <c r="AO688" s="415" t="s">
        <v>99</v>
      </c>
      <c r="AP688" s="416" t="s">
        <v>98</v>
      </c>
      <c r="AQ688" s="414" t="s">
        <v>100</v>
      </c>
      <c r="AR688" s="415" t="s">
        <v>207</v>
      </c>
      <c r="AS688" s="415" t="s">
        <v>99</v>
      </c>
      <c r="AT688" s="416" t="s">
        <v>98</v>
      </c>
      <c r="AU688" s="414" t="s">
        <v>100</v>
      </c>
      <c r="AV688" s="415" t="s">
        <v>207</v>
      </c>
      <c r="AW688" s="415" t="s">
        <v>99</v>
      </c>
      <c r="AX688" s="417" t="s">
        <v>98</v>
      </c>
      <c r="AY688" s="418" t="s">
        <v>212</v>
      </c>
      <c r="AZ688" s="419" t="s">
        <v>213</v>
      </c>
      <c r="BA688" s="419" t="s">
        <v>214</v>
      </c>
      <c r="BB688" s="420" t="s">
        <v>239</v>
      </c>
      <c r="BC688" s="528" t="s">
        <v>212</v>
      </c>
      <c r="BD688" s="529" t="s">
        <v>213</v>
      </c>
      <c r="BE688" s="529" t="s">
        <v>214</v>
      </c>
      <c r="BF688" s="530" t="s">
        <v>239</v>
      </c>
    </row>
    <row r="689" spans="2:58" s="60" customFormat="1" ht="30.75" thickBot="1">
      <c r="B689" s="421"/>
      <c r="C689" s="422"/>
      <c r="D689" s="423"/>
      <c r="E689" s="424"/>
      <c r="F689" s="425"/>
      <c r="G689" s="422"/>
      <c r="H689" s="423"/>
      <c r="I689" s="424"/>
      <c r="J689" s="425"/>
      <c r="K689" s="422"/>
      <c r="L689" s="423"/>
      <c r="M689" s="424"/>
      <c r="N689" s="425"/>
      <c r="O689" s="422"/>
      <c r="P689" s="423"/>
      <c r="Q689" s="424"/>
      <c r="R689" s="425"/>
      <c r="S689" s="422"/>
      <c r="T689" s="423"/>
      <c r="U689" s="424"/>
      <c r="V689" s="425"/>
      <c r="W689" s="422"/>
      <c r="X689" s="423"/>
      <c r="Y689" s="424"/>
      <c r="Z689" s="425"/>
      <c r="AA689" s="422"/>
      <c r="AB689" s="423"/>
      <c r="AC689" s="424"/>
      <c r="AD689" s="425"/>
      <c r="AE689" s="422"/>
      <c r="AF689" s="423"/>
      <c r="AG689" s="424"/>
      <c r="AH689" s="425"/>
      <c r="AI689" s="422"/>
      <c r="AJ689" s="423"/>
      <c r="AK689" s="424"/>
      <c r="AL689" s="425"/>
      <c r="AM689" s="422"/>
      <c r="AN689" s="423"/>
      <c r="AO689" s="424"/>
      <c r="AP689" s="425"/>
      <c r="AQ689" s="422"/>
      <c r="AR689" s="423"/>
      <c r="AS689" s="424"/>
      <c r="AT689" s="425"/>
      <c r="AU689" s="422"/>
      <c r="AV689" s="423"/>
      <c r="AW689" s="424"/>
      <c r="AX689" s="426"/>
      <c r="AY689" s="427" t="s">
        <v>257</v>
      </c>
      <c r="AZ689" s="428" t="s">
        <v>258</v>
      </c>
      <c r="BA689" s="428" t="s">
        <v>259</v>
      </c>
      <c r="BB689" s="429" t="s">
        <v>260</v>
      </c>
      <c r="BC689" s="531" t="s">
        <v>257</v>
      </c>
      <c r="BD689" s="532" t="s">
        <v>258</v>
      </c>
      <c r="BE689" s="532" t="s">
        <v>259</v>
      </c>
      <c r="BF689" s="533" t="s">
        <v>260</v>
      </c>
    </row>
    <row r="690" spans="2:58" s="122" customFormat="1">
      <c r="B690" s="269" t="s">
        <v>97</v>
      </c>
      <c r="C690" s="184">
        <f>SUM(C691,C695,C699,C702)</f>
        <v>0</v>
      </c>
      <c r="D690" s="173">
        <f>SUM(D691,D695,D699,D702)</f>
        <v>0</v>
      </c>
      <c r="E690" s="123">
        <f>SUM(E691,E695,E699,E702)</f>
        <v>0</v>
      </c>
      <c r="F690" s="185">
        <f>IFERROR(E690/D690,0)</f>
        <v>0</v>
      </c>
      <c r="G690" s="184">
        <f>SUM(G691,G695,G699,G702)</f>
        <v>0</v>
      </c>
      <c r="H690" s="173">
        <f>SUM(H691,H695,H699,H702)</f>
        <v>0</v>
      </c>
      <c r="I690" s="123">
        <f>SUM(I691,I695,I699,I702)</f>
        <v>0</v>
      </c>
      <c r="J690" s="185">
        <f>IFERROR(I690/H690,0)</f>
        <v>0</v>
      </c>
      <c r="K690" s="184">
        <f>SUM(K691,K695,K699,K702)</f>
        <v>0</v>
      </c>
      <c r="L690" s="173">
        <f>SUM(L691,L695,L699,L702)</f>
        <v>0</v>
      </c>
      <c r="M690" s="123">
        <f>SUM(M691,M695,M699,M702)</f>
        <v>0</v>
      </c>
      <c r="N690" s="185">
        <f>IFERROR(M690/L690,0)</f>
        <v>0</v>
      </c>
      <c r="O690" s="184">
        <f>SUM(O691,O695,O699,O702)</f>
        <v>0</v>
      </c>
      <c r="P690" s="173">
        <f>SUM(P691,P695,P699,P702)</f>
        <v>0</v>
      </c>
      <c r="Q690" s="123">
        <f>SUM(Q691,Q695,Q699,Q702)</f>
        <v>0</v>
      </c>
      <c r="R690" s="185">
        <f>IFERROR(Q690/P690,0)</f>
        <v>0</v>
      </c>
      <c r="S690" s="184">
        <f>SUM(S691,S695,S699,S702)</f>
        <v>0</v>
      </c>
      <c r="T690" s="173">
        <f>SUM(T691,T695,T699,T702)</f>
        <v>0</v>
      </c>
      <c r="U690" s="123">
        <f>SUM(U691,U695,U699,U702)</f>
        <v>0</v>
      </c>
      <c r="V690" s="185">
        <f>IFERROR(U690/T690,0)</f>
        <v>0</v>
      </c>
      <c r="W690" s="184">
        <f>SUM(W691,W695,W699,W702)</f>
        <v>0</v>
      </c>
      <c r="X690" s="173">
        <f>SUM(X691,X695,X699,X702)</f>
        <v>0</v>
      </c>
      <c r="Y690" s="123">
        <f>SUM(Y691,Y695,Y699,Y702)</f>
        <v>0</v>
      </c>
      <c r="Z690" s="185">
        <f>IFERROR(Y690/X690,0)</f>
        <v>0</v>
      </c>
      <c r="AA690" s="184">
        <f>SUM(AA691,AA695,AA699,AA702)</f>
        <v>0</v>
      </c>
      <c r="AB690" s="173">
        <f>SUM(AB691,AB695,AB699,AB702)</f>
        <v>0</v>
      </c>
      <c r="AC690" s="123">
        <f>SUM(AC691,AC695,AC699,AC702)</f>
        <v>0</v>
      </c>
      <c r="AD690" s="185">
        <f>IFERROR(AC690/AB690,0)</f>
        <v>0</v>
      </c>
      <c r="AE690" s="184">
        <f>SUM(AE691,AE695,AE699,AE702)</f>
        <v>0</v>
      </c>
      <c r="AF690" s="173">
        <f>SUM(AF691,AF695,AF699,AF702)</f>
        <v>0</v>
      </c>
      <c r="AG690" s="123">
        <f>SUM(AG691,AG695,AG699,AG702)</f>
        <v>0</v>
      </c>
      <c r="AH690" s="185">
        <f>IFERROR(AG690/AF690,0)</f>
        <v>0</v>
      </c>
      <c r="AI690" s="184">
        <f>SUM(AI691,AI695,AI699,AI702)</f>
        <v>0</v>
      </c>
      <c r="AJ690" s="173">
        <f>SUM(AJ691,AJ695,AJ699,AJ702)</f>
        <v>0</v>
      </c>
      <c r="AK690" s="123">
        <f>SUM(AK691,AK695,AK699,AK702)</f>
        <v>0</v>
      </c>
      <c r="AL690" s="185">
        <f>IFERROR(AK690/AJ690,0)</f>
        <v>0</v>
      </c>
      <c r="AM690" s="184">
        <f>SUM(AM691,AM695,AM699,AM702)</f>
        <v>13</v>
      </c>
      <c r="AN690" s="173">
        <f>SUM(AN691,AN695,AN699,AN702)</f>
        <v>0</v>
      </c>
      <c r="AO690" s="123">
        <f>SUM(AO691,AO695,AO699,AO702)</f>
        <v>0</v>
      </c>
      <c r="AP690" s="185">
        <f>IFERROR(AO690/AN690,0)</f>
        <v>0</v>
      </c>
      <c r="AQ690" s="184">
        <f>SUM(AQ691,AQ695,AQ699,AQ702)</f>
        <v>13</v>
      </c>
      <c r="AR690" s="123">
        <f>SUM(AR691,AR695,AR699,AR702)</f>
        <v>0</v>
      </c>
      <c r="AS690" s="123">
        <f>SUM(AS691,AS695,AS699,AS702)</f>
        <v>0</v>
      </c>
      <c r="AT690" s="185">
        <f>IFERROR(AS690/AR690,0)</f>
        <v>0</v>
      </c>
      <c r="AU690" s="184">
        <f>SUM(AU691,AU695,AU699,AU702)</f>
        <v>13</v>
      </c>
      <c r="AV690" s="123">
        <f>SUM(AV691,AV695,AV699,AV702)</f>
        <v>0</v>
      </c>
      <c r="AW690" s="123">
        <f>SUM(AW691,AW695,AW699,AW702)</f>
        <v>0</v>
      </c>
      <c r="AX690" s="208">
        <f>IFERROR(AW690/AV690,0)</f>
        <v>0</v>
      </c>
      <c r="AY690" s="300">
        <f t="shared" ref="AY690:BA753" si="812">SUM(C690,G690,K690)</f>
        <v>0</v>
      </c>
      <c r="AZ690" s="301">
        <f t="shared" si="812"/>
        <v>0</v>
      </c>
      <c r="BA690" s="301">
        <f t="shared" si="812"/>
        <v>0</v>
      </c>
      <c r="BB690" s="313">
        <f t="shared" ref="BB690:BB753" si="813">IFERROR(BA690/AZ690,0)</f>
        <v>0</v>
      </c>
      <c r="BC690" s="534">
        <f t="shared" ref="BC690:BC753" si="814">SUM(C690,G690,K690,O690,S690,W690,AA690,AE690,AI690,AM690,AQ690,AU690)</f>
        <v>39</v>
      </c>
      <c r="BD690" s="535">
        <f t="shared" ref="BD690:BD753" si="815">SUM(D690,H690,L690,P690,T690,X690,AB690,AF690,AJ690,AN690,AR690,AV690)</f>
        <v>0</v>
      </c>
      <c r="BE690" s="535">
        <f t="shared" ref="BE690:BE753" si="816">SUM(E690,I690,M690,Q690,U690,Y690,AC690,AG690,AK690,AO690,AS690,AW690)</f>
        <v>0</v>
      </c>
      <c r="BF690" s="536">
        <f>IFERROR(BE690/BD690,0)</f>
        <v>0</v>
      </c>
    </row>
    <row r="691" spans="2:58" s="76" customFormat="1" ht="14.1" customHeight="1" outlineLevel="1">
      <c r="B691" s="270" t="s">
        <v>35</v>
      </c>
      <c r="C691" s="186">
        <f>SUM(C692:C694)</f>
        <v>0</v>
      </c>
      <c r="D691" s="174">
        <f>SUM(D692:D694)</f>
        <v>0</v>
      </c>
      <c r="E691" s="90">
        <f>SUM(E692:E694)</f>
        <v>0</v>
      </c>
      <c r="F691" s="187">
        <f t="shared" ref="F691:F708" si="817">IFERROR(E691/D691,0)</f>
        <v>0</v>
      </c>
      <c r="G691" s="186">
        <f>SUM(G692:G694)</f>
        <v>0</v>
      </c>
      <c r="H691" s="174">
        <f>SUM(H692:H694)</f>
        <v>0</v>
      </c>
      <c r="I691" s="90">
        <f>SUM(I692:I694)</f>
        <v>0</v>
      </c>
      <c r="J691" s="187">
        <f t="shared" ref="J691:J708" si="818">IFERROR(I691/H691,0)</f>
        <v>0</v>
      </c>
      <c r="K691" s="186">
        <f>SUM(K692:K694)</f>
        <v>0</v>
      </c>
      <c r="L691" s="174">
        <f>SUM(L692:L694)</f>
        <v>0</v>
      </c>
      <c r="M691" s="90">
        <f>SUM(M692:M694)</f>
        <v>0</v>
      </c>
      <c r="N691" s="187">
        <f t="shared" ref="N691:N708" si="819">IFERROR(M691/L691,0)</f>
        <v>0</v>
      </c>
      <c r="O691" s="186">
        <f>SUM(O692:O694)</f>
        <v>0</v>
      </c>
      <c r="P691" s="174">
        <f>SUM(P692:P694)</f>
        <v>0</v>
      </c>
      <c r="Q691" s="90">
        <f>SUM(Q692:Q694)</f>
        <v>0</v>
      </c>
      <c r="R691" s="187">
        <f t="shared" ref="R691:R708" si="820">IFERROR(Q691/P691,0)</f>
        <v>0</v>
      </c>
      <c r="S691" s="186">
        <f>SUM(S692:S694)</f>
        <v>0</v>
      </c>
      <c r="T691" s="174">
        <f>SUM(T692:T694)</f>
        <v>0</v>
      </c>
      <c r="U691" s="90">
        <f>SUM(U692:U694)</f>
        <v>0</v>
      </c>
      <c r="V691" s="187">
        <f t="shared" ref="V691:V708" si="821">IFERROR(U691/T691,0)</f>
        <v>0</v>
      </c>
      <c r="W691" s="186">
        <f>SUM(W692:W694)</f>
        <v>0</v>
      </c>
      <c r="X691" s="174">
        <f>SUM(X692:X694)</f>
        <v>0</v>
      </c>
      <c r="Y691" s="90">
        <f>SUM(Y692:Y694)</f>
        <v>0</v>
      </c>
      <c r="Z691" s="187">
        <f t="shared" ref="Z691:Z708" si="822">IFERROR(Y691/X691,0)</f>
        <v>0</v>
      </c>
      <c r="AA691" s="186">
        <f>SUM(AA692:AA694)</f>
        <v>0</v>
      </c>
      <c r="AB691" s="174">
        <f>SUM(AB692:AB694)</f>
        <v>0</v>
      </c>
      <c r="AC691" s="90">
        <f>SUM(AC692:AC694)</f>
        <v>0</v>
      </c>
      <c r="AD691" s="187">
        <f t="shared" ref="AD691:AD708" si="823">IFERROR(AC691/AB691,0)</f>
        <v>0</v>
      </c>
      <c r="AE691" s="186">
        <f>SUM(AE692:AE694)</f>
        <v>0</v>
      </c>
      <c r="AF691" s="174">
        <f>SUM(AF692:AF694)</f>
        <v>0</v>
      </c>
      <c r="AG691" s="90">
        <f>SUM(AG692:AG694)</f>
        <v>0</v>
      </c>
      <c r="AH691" s="187">
        <f t="shared" ref="AH691:AH708" si="824">IFERROR(AG691/AF691,0)</f>
        <v>0</v>
      </c>
      <c r="AI691" s="186">
        <f>SUM(AI692:AI694)</f>
        <v>0</v>
      </c>
      <c r="AJ691" s="174">
        <f>SUM(AJ692:AJ694)</f>
        <v>0</v>
      </c>
      <c r="AK691" s="90">
        <f>SUM(AK692:AK694)</f>
        <v>0</v>
      </c>
      <c r="AL691" s="187">
        <f t="shared" ref="AL691:AL708" si="825">IFERROR(AK691/AJ691,0)</f>
        <v>0</v>
      </c>
      <c r="AM691" s="186">
        <f>SUM(AM692:AM694)</f>
        <v>4</v>
      </c>
      <c r="AN691" s="174">
        <f>SUM(AN692:AN694)</f>
        <v>0</v>
      </c>
      <c r="AO691" s="90">
        <f>SUM(AO692:AO694)</f>
        <v>0</v>
      </c>
      <c r="AP691" s="187">
        <f t="shared" ref="AP691:AP708" si="826">IFERROR(AO691/AN691,0)</f>
        <v>0</v>
      </c>
      <c r="AQ691" s="186">
        <f>SUM(AQ692:AQ694)</f>
        <v>4</v>
      </c>
      <c r="AR691" s="90">
        <f>SUM(AR692:AR694)</f>
        <v>0</v>
      </c>
      <c r="AS691" s="90">
        <f>SUM(AS692:AS694)</f>
        <v>0</v>
      </c>
      <c r="AT691" s="187">
        <f t="shared" ref="AT691:AT708" si="827">IFERROR(AS691/AR691,0)</f>
        <v>0</v>
      </c>
      <c r="AU691" s="186">
        <f>SUM(AU692:AU694)</f>
        <v>4</v>
      </c>
      <c r="AV691" s="90">
        <f>SUM(AV692:AV694)</f>
        <v>0</v>
      </c>
      <c r="AW691" s="90">
        <f>SUM(AW692:AW694)</f>
        <v>0</v>
      </c>
      <c r="AX691" s="209">
        <f t="shared" ref="AX691:AX708" si="828">IFERROR(AW691/AV691,0)</f>
        <v>0</v>
      </c>
      <c r="AY691" s="302">
        <f t="shared" si="812"/>
        <v>0</v>
      </c>
      <c r="AZ691" s="303">
        <f t="shared" si="812"/>
        <v>0</v>
      </c>
      <c r="BA691" s="303">
        <f t="shared" si="812"/>
        <v>0</v>
      </c>
      <c r="BB691" s="314">
        <f t="shared" si="813"/>
        <v>0</v>
      </c>
      <c r="BC691" s="537">
        <f t="shared" si="814"/>
        <v>12</v>
      </c>
      <c r="BD691" s="538">
        <f t="shared" si="815"/>
        <v>0</v>
      </c>
      <c r="BE691" s="538">
        <f t="shared" si="816"/>
        <v>0</v>
      </c>
      <c r="BF691" s="539">
        <f t="shared" ref="BF691:BF754" si="829">IFERROR(BE691/BD691,0)</f>
        <v>0</v>
      </c>
    </row>
    <row r="692" spans="2:58" ht="14.1" customHeight="1" outlineLevel="1">
      <c r="B692" s="271" t="s">
        <v>139</v>
      </c>
      <c r="C692" s="188"/>
      <c r="D692" s="175"/>
      <c r="E692" s="91"/>
      <c r="F692" s="189">
        <f t="shared" si="817"/>
        <v>0</v>
      </c>
      <c r="G692" s="188"/>
      <c r="H692" s="175"/>
      <c r="I692" s="91"/>
      <c r="J692" s="189">
        <f t="shared" si="818"/>
        <v>0</v>
      </c>
      <c r="K692" s="188"/>
      <c r="L692" s="175"/>
      <c r="M692" s="91"/>
      <c r="N692" s="189">
        <f t="shared" si="819"/>
        <v>0</v>
      </c>
      <c r="O692" s="188"/>
      <c r="P692" s="175"/>
      <c r="Q692" s="91"/>
      <c r="R692" s="189">
        <f t="shared" si="820"/>
        <v>0</v>
      </c>
      <c r="S692" s="188"/>
      <c r="T692" s="175"/>
      <c r="U692" s="91"/>
      <c r="V692" s="189">
        <f t="shared" si="821"/>
        <v>0</v>
      </c>
      <c r="W692" s="188"/>
      <c r="X692" s="175"/>
      <c r="Y692" s="91"/>
      <c r="Z692" s="189">
        <f t="shared" si="822"/>
        <v>0</v>
      </c>
      <c r="AA692" s="188"/>
      <c r="AB692" s="175"/>
      <c r="AC692" s="91"/>
      <c r="AD692" s="189">
        <f t="shared" si="823"/>
        <v>0</v>
      </c>
      <c r="AE692" s="188"/>
      <c r="AF692" s="175"/>
      <c r="AG692" s="91"/>
      <c r="AH692" s="189">
        <f t="shared" si="824"/>
        <v>0</v>
      </c>
      <c r="AI692" s="188"/>
      <c r="AJ692" s="175"/>
      <c r="AK692" s="91"/>
      <c r="AL692" s="189">
        <f t="shared" si="825"/>
        <v>0</v>
      </c>
      <c r="AM692" s="188">
        <v>1</v>
      </c>
      <c r="AN692" s="175"/>
      <c r="AO692" s="91"/>
      <c r="AP692" s="189">
        <f t="shared" si="826"/>
        <v>0</v>
      </c>
      <c r="AQ692" s="188">
        <v>1</v>
      </c>
      <c r="AR692" s="91"/>
      <c r="AS692" s="91"/>
      <c r="AT692" s="189">
        <f t="shared" si="827"/>
        <v>0</v>
      </c>
      <c r="AU692" s="188">
        <v>1</v>
      </c>
      <c r="AV692" s="91">
        <v>0</v>
      </c>
      <c r="AW692" s="91">
        <v>0</v>
      </c>
      <c r="AX692" s="210">
        <f t="shared" si="828"/>
        <v>0</v>
      </c>
      <c r="AY692" s="304">
        <f t="shared" si="812"/>
        <v>0</v>
      </c>
      <c r="AZ692" s="305">
        <f t="shared" si="812"/>
        <v>0</v>
      </c>
      <c r="BA692" s="305">
        <f t="shared" si="812"/>
        <v>0</v>
      </c>
      <c r="BB692" s="315">
        <f t="shared" si="813"/>
        <v>0</v>
      </c>
      <c r="BC692" s="540">
        <f t="shared" si="814"/>
        <v>3</v>
      </c>
      <c r="BD692" s="541">
        <f t="shared" si="815"/>
        <v>0</v>
      </c>
      <c r="BE692" s="541">
        <f t="shared" si="816"/>
        <v>0</v>
      </c>
      <c r="BF692" s="542">
        <f t="shared" si="829"/>
        <v>0</v>
      </c>
    </row>
    <row r="693" spans="2:58" ht="14.1" customHeight="1" outlineLevel="1">
      <c r="B693" s="271" t="s">
        <v>148</v>
      </c>
      <c r="C693" s="188"/>
      <c r="D693" s="175"/>
      <c r="E693" s="91"/>
      <c r="F693" s="189">
        <f t="shared" si="817"/>
        <v>0</v>
      </c>
      <c r="G693" s="188"/>
      <c r="H693" s="175"/>
      <c r="I693" s="91"/>
      <c r="J693" s="189">
        <f t="shared" si="818"/>
        <v>0</v>
      </c>
      <c r="K693" s="188"/>
      <c r="L693" s="175"/>
      <c r="M693" s="91"/>
      <c r="N693" s="189">
        <f t="shared" si="819"/>
        <v>0</v>
      </c>
      <c r="O693" s="188"/>
      <c r="P693" s="175"/>
      <c r="Q693" s="91"/>
      <c r="R693" s="189">
        <f t="shared" si="820"/>
        <v>0</v>
      </c>
      <c r="S693" s="188"/>
      <c r="T693" s="175"/>
      <c r="U693" s="91"/>
      <c r="V693" s="189">
        <f t="shared" si="821"/>
        <v>0</v>
      </c>
      <c r="W693" s="188"/>
      <c r="X693" s="175"/>
      <c r="Y693" s="91"/>
      <c r="Z693" s="189">
        <f t="shared" si="822"/>
        <v>0</v>
      </c>
      <c r="AA693" s="188"/>
      <c r="AB693" s="175"/>
      <c r="AC693" s="91"/>
      <c r="AD693" s="189">
        <f t="shared" si="823"/>
        <v>0</v>
      </c>
      <c r="AE693" s="188"/>
      <c r="AF693" s="175"/>
      <c r="AG693" s="91"/>
      <c r="AH693" s="189">
        <f t="shared" si="824"/>
        <v>0</v>
      </c>
      <c r="AI693" s="188"/>
      <c r="AJ693" s="175"/>
      <c r="AK693" s="91"/>
      <c r="AL693" s="189">
        <f t="shared" si="825"/>
        <v>0</v>
      </c>
      <c r="AM693" s="188">
        <v>1</v>
      </c>
      <c r="AN693" s="175"/>
      <c r="AO693" s="91"/>
      <c r="AP693" s="189">
        <f t="shared" si="826"/>
        <v>0</v>
      </c>
      <c r="AQ693" s="188">
        <v>1</v>
      </c>
      <c r="AR693" s="91"/>
      <c r="AS693" s="91"/>
      <c r="AT693" s="189">
        <f t="shared" si="827"/>
        <v>0</v>
      </c>
      <c r="AU693" s="188">
        <v>1</v>
      </c>
      <c r="AV693" s="91">
        <v>0</v>
      </c>
      <c r="AW693" s="91">
        <v>0</v>
      </c>
      <c r="AX693" s="210">
        <f t="shared" si="828"/>
        <v>0</v>
      </c>
      <c r="AY693" s="304">
        <f t="shared" si="812"/>
        <v>0</v>
      </c>
      <c r="AZ693" s="305">
        <f t="shared" si="812"/>
        <v>0</v>
      </c>
      <c r="BA693" s="305">
        <f t="shared" si="812"/>
        <v>0</v>
      </c>
      <c r="BB693" s="315">
        <f t="shared" si="813"/>
        <v>0</v>
      </c>
      <c r="BC693" s="540">
        <f t="shared" si="814"/>
        <v>3</v>
      </c>
      <c r="BD693" s="541">
        <f t="shared" si="815"/>
        <v>0</v>
      </c>
      <c r="BE693" s="541">
        <f t="shared" si="816"/>
        <v>0</v>
      </c>
      <c r="BF693" s="542">
        <f t="shared" si="829"/>
        <v>0</v>
      </c>
    </row>
    <row r="694" spans="2:58" ht="14.1" customHeight="1" outlineLevel="1">
      <c r="B694" s="271" t="s">
        <v>125</v>
      </c>
      <c r="C694" s="188"/>
      <c r="D694" s="175"/>
      <c r="E694" s="91"/>
      <c r="F694" s="189">
        <f t="shared" si="817"/>
        <v>0</v>
      </c>
      <c r="G694" s="188"/>
      <c r="H694" s="175"/>
      <c r="I694" s="91"/>
      <c r="J694" s="189">
        <f t="shared" si="818"/>
        <v>0</v>
      </c>
      <c r="K694" s="188"/>
      <c r="L694" s="175"/>
      <c r="M694" s="91"/>
      <c r="N694" s="189">
        <f t="shared" si="819"/>
        <v>0</v>
      </c>
      <c r="O694" s="188"/>
      <c r="P694" s="175"/>
      <c r="Q694" s="91"/>
      <c r="R694" s="189">
        <f t="shared" si="820"/>
        <v>0</v>
      </c>
      <c r="S694" s="188"/>
      <c r="T694" s="175"/>
      <c r="U694" s="91"/>
      <c r="V694" s="189">
        <f t="shared" si="821"/>
        <v>0</v>
      </c>
      <c r="W694" s="188"/>
      <c r="X694" s="175"/>
      <c r="Y694" s="91"/>
      <c r="Z694" s="189">
        <f t="shared" si="822"/>
        <v>0</v>
      </c>
      <c r="AA694" s="188"/>
      <c r="AB694" s="175"/>
      <c r="AC694" s="91"/>
      <c r="AD694" s="189">
        <f t="shared" si="823"/>
        <v>0</v>
      </c>
      <c r="AE694" s="188"/>
      <c r="AF694" s="175"/>
      <c r="AG694" s="91"/>
      <c r="AH694" s="189">
        <f t="shared" si="824"/>
        <v>0</v>
      </c>
      <c r="AI694" s="188"/>
      <c r="AJ694" s="175"/>
      <c r="AK694" s="91"/>
      <c r="AL694" s="189">
        <f t="shared" si="825"/>
        <v>0</v>
      </c>
      <c r="AM694" s="188">
        <v>2</v>
      </c>
      <c r="AN694" s="175"/>
      <c r="AO694" s="91"/>
      <c r="AP694" s="189">
        <f t="shared" si="826"/>
        <v>0</v>
      </c>
      <c r="AQ694" s="188">
        <v>2</v>
      </c>
      <c r="AR694" s="91"/>
      <c r="AS694" s="91"/>
      <c r="AT694" s="189">
        <f t="shared" si="827"/>
        <v>0</v>
      </c>
      <c r="AU694" s="188">
        <v>2</v>
      </c>
      <c r="AV694" s="91">
        <v>0</v>
      </c>
      <c r="AW694" s="91">
        <v>0</v>
      </c>
      <c r="AX694" s="210">
        <f t="shared" si="828"/>
        <v>0</v>
      </c>
      <c r="AY694" s="304">
        <f t="shared" si="812"/>
        <v>0</v>
      </c>
      <c r="AZ694" s="305">
        <f t="shared" si="812"/>
        <v>0</v>
      </c>
      <c r="BA694" s="305">
        <f t="shared" si="812"/>
        <v>0</v>
      </c>
      <c r="BB694" s="315">
        <f t="shared" si="813"/>
        <v>0</v>
      </c>
      <c r="BC694" s="540">
        <f t="shared" si="814"/>
        <v>6</v>
      </c>
      <c r="BD694" s="541">
        <f t="shared" si="815"/>
        <v>0</v>
      </c>
      <c r="BE694" s="541">
        <f t="shared" si="816"/>
        <v>0</v>
      </c>
      <c r="BF694" s="542">
        <f t="shared" si="829"/>
        <v>0</v>
      </c>
    </row>
    <row r="695" spans="2:58" s="76" customFormat="1" ht="14.1" customHeight="1" outlineLevel="1">
      <c r="B695" s="270" t="s">
        <v>36</v>
      </c>
      <c r="C695" s="186">
        <f>SUM(C696:C698)</f>
        <v>0</v>
      </c>
      <c r="D695" s="174">
        <f>SUM(D696:D698)</f>
        <v>0</v>
      </c>
      <c r="E695" s="90">
        <f>SUM(E696:E698)</f>
        <v>0</v>
      </c>
      <c r="F695" s="187">
        <f t="shared" si="817"/>
        <v>0</v>
      </c>
      <c r="G695" s="186">
        <f>SUM(G696:G698)</f>
        <v>0</v>
      </c>
      <c r="H695" s="174">
        <f>SUM(H696:H698)</f>
        <v>0</v>
      </c>
      <c r="I695" s="90">
        <f>SUM(I696:I698)</f>
        <v>0</v>
      </c>
      <c r="J695" s="187">
        <f t="shared" si="818"/>
        <v>0</v>
      </c>
      <c r="K695" s="186">
        <f>SUM(K696:K698)</f>
        <v>0</v>
      </c>
      <c r="L695" s="174">
        <f>SUM(L696:L698)</f>
        <v>0</v>
      </c>
      <c r="M695" s="90">
        <f>SUM(M696:M698)</f>
        <v>0</v>
      </c>
      <c r="N695" s="187">
        <f t="shared" si="819"/>
        <v>0</v>
      </c>
      <c r="O695" s="186">
        <f>SUM(O696:O698)</f>
        <v>0</v>
      </c>
      <c r="P695" s="174">
        <f>SUM(P696:P698)</f>
        <v>0</v>
      </c>
      <c r="Q695" s="90">
        <f>SUM(Q696:Q698)</f>
        <v>0</v>
      </c>
      <c r="R695" s="187">
        <f t="shared" si="820"/>
        <v>0</v>
      </c>
      <c r="S695" s="186">
        <f>SUM(S696:S698)</f>
        <v>0</v>
      </c>
      <c r="T695" s="174">
        <f>SUM(T696:T698)</f>
        <v>0</v>
      </c>
      <c r="U695" s="90">
        <f>SUM(U696:U698)</f>
        <v>0</v>
      </c>
      <c r="V695" s="187">
        <f t="shared" si="821"/>
        <v>0</v>
      </c>
      <c r="W695" s="186">
        <f>SUM(W696:W698)</f>
        <v>0</v>
      </c>
      <c r="X695" s="174">
        <f>SUM(X696:X698)</f>
        <v>0</v>
      </c>
      <c r="Y695" s="90">
        <f>SUM(Y696:Y698)</f>
        <v>0</v>
      </c>
      <c r="Z695" s="187">
        <f t="shared" si="822"/>
        <v>0</v>
      </c>
      <c r="AA695" s="186">
        <f>SUM(AA696:AA698)</f>
        <v>0</v>
      </c>
      <c r="AB695" s="174">
        <f>SUM(AB696:AB698)</f>
        <v>0</v>
      </c>
      <c r="AC695" s="90">
        <f>SUM(AC696:AC698)</f>
        <v>0</v>
      </c>
      <c r="AD695" s="187">
        <f t="shared" si="823"/>
        <v>0</v>
      </c>
      <c r="AE695" s="186">
        <f>SUM(AE696:AE698)</f>
        <v>0</v>
      </c>
      <c r="AF695" s="174">
        <f>SUM(AF696:AF698)</f>
        <v>0</v>
      </c>
      <c r="AG695" s="90">
        <f>SUM(AG696:AG698)</f>
        <v>0</v>
      </c>
      <c r="AH695" s="187">
        <f t="shared" si="824"/>
        <v>0</v>
      </c>
      <c r="AI695" s="186">
        <f>SUM(AI696:AI698)</f>
        <v>0</v>
      </c>
      <c r="AJ695" s="174">
        <f>SUM(AJ696:AJ698)</f>
        <v>0</v>
      </c>
      <c r="AK695" s="90">
        <f>SUM(AK696:AK698)</f>
        <v>0</v>
      </c>
      <c r="AL695" s="187">
        <f t="shared" si="825"/>
        <v>0</v>
      </c>
      <c r="AM695" s="186">
        <f>SUM(AM696:AM698)</f>
        <v>3</v>
      </c>
      <c r="AN695" s="174">
        <f>SUM(AN696:AN698)</f>
        <v>0</v>
      </c>
      <c r="AO695" s="90">
        <f>SUM(AO696:AO698)</f>
        <v>0</v>
      </c>
      <c r="AP695" s="187">
        <f t="shared" si="826"/>
        <v>0</v>
      </c>
      <c r="AQ695" s="186">
        <f>SUM(AQ696:AQ698)</f>
        <v>3</v>
      </c>
      <c r="AR695" s="90">
        <f>SUM(AR696:AR698)</f>
        <v>0</v>
      </c>
      <c r="AS695" s="90">
        <f>SUM(AS696:AS698)</f>
        <v>0</v>
      </c>
      <c r="AT695" s="187">
        <f t="shared" si="827"/>
        <v>0</v>
      </c>
      <c r="AU695" s="186">
        <f>SUM(AU696:AU698)</f>
        <v>3</v>
      </c>
      <c r="AV695" s="90">
        <f>SUM(AV696:AV698)</f>
        <v>0</v>
      </c>
      <c r="AW695" s="90">
        <f>SUM(AW696:AW698)</f>
        <v>0</v>
      </c>
      <c r="AX695" s="209">
        <f t="shared" si="828"/>
        <v>0</v>
      </c>
      <c r="AY695" s="302">
        <f t="shared" si="812"/>
        <v>0</v>
      </c>
      <c r="AZ695" s="303">
        <f t="shared" si="812"/>
        <v>0</v>
      </c>
      <c r="BA695" s="303">
        <f t="shared" si="812"/>
        <v>0</v>
      </c>
      <c r="BB695" s="314">
        <f t="shared" si="813"/>
        <v>0</v>
      </c>
      <c r="BC695" s="537">
        <f t="shared" si="814"/>
        <v>9</v>
      </c>
      <c r="BD695" s="538">
        <f t="shared" si="815"/>
        <v>0</v>
      </c>
      <c r="BE695" s="538">
        <f t="shared" si="816"/>
        <v>0</v>
      </c>
      <c r="BF695" s="539">
        <f t="shared" si="829"/>
        <v>0</v>
      </c>
    </row>
    <row r="696" spans="2:58" ht="14.1" customHeight="1" outlineLevel="1">
      <c r="B696" s="271" t="s">
        <v>240</v>
      </c>
      <c r="C696" s="188"/>
      <c r="D696" s="175"/>
      <c r="E696" s="91"/>
      <c r="F696" s="189">
        <f t="shared" si="817"/>
        <v>0</v>
      </c>
      <c r="G696" s="188"/>
      <c r="H696" s="175"/>
      <c r="I696" s="91"/>
      <c r="J696" s="189">
        <f t="shared" si="818"/>
        <v>0</v>
      </c>
      <c r="K696" s="188"/>
      <c r="L696" s="175"/>
      <c r="M696" s="91"/>
      <c r="N696" s="189">
        <f t="shared" si="819"/>
        <v>0</v>
      </c>
      <c r="O696" s="188"/>
      <c r="P696" s="175"/>
      <c r="Q696" s="91"/>
      <c r="R696" s="189">
        <f t="shared" si="820"/>
        <v>0</v>
      </c>
      <c r="S696" s="188"/>
      <c r="T696" s="175"/>
      <c r="U696" s="91"/>
      <c r="V696" s="189">
        <f t="shared" si="821"/>
        <v>0</v>
      </c>
      <c r="W696" s="188"/>
      <c r="X696" s="175"/>
      <c r="Y696" s="91"/>
      <c r="Z696" s="189">
        <f t="shared" si="822"/>
        <v>0</v>
      </c>
      <c r="AA696" s="188"/>
      <c r="AB696" s="175"/>
      <c r="AC696" s="91"/>
      <c r="AD696" s="189">
        <f t="shared" si="823"/>
        <v>0</v>
      </c>
      <c r="AE696" s="188"/>
      <c r="AF696" s="175"/>
      <c r="AG696" s="91"/>
      <c r="AH696" s="189">
        <f t="shared" si="824"/>
        <v>0</v>
      </c>
      <c r="AI696" s="188"/>
      <c r="AJ696" s="175"/>
      <c r="AK696" s="91"/>
      <c r="AL696" s="189">
        <f t="shared" si="825"/>
        <v>0</v>
      </c>
      <c r="AM696" s="188">
        <v>1</v>
      </c>
      <c r="AN696" s="175"/>
      <c r="AO696" s="91"/>
      <c r="AP696" s="189">
        <f t="shared" si="826"/>
        <v>0</v>
      </c>
      <c r="AQ696" s="188">
        <v>1</v>
      </c>
      <c r="AR696" s="91"/>
      <c r="AS696" s="91"/>
      <c r="AT696" s="189">
        <f t="shared" si="827"/>
        <v>0</v>
      </c>
      <c r="AU696" s="188">
        <v>1</v>
      </c>
      <c r="AV696" s="91">
        <v>0</v>
      </c>
      <c r="AW696" s="91">
        <v>0</v>
      </c>
      <c r="AX696" s="210">
        <f t="shared" si="828"/>
        <v>0</v>
      </c>
      <c r="AY696" s="304">
        <f t="shared" si="812"/>
        <v>0</v>
      </c>
      <c r="AZ696" s="305">
        <f t="shared" si="812"/>
        <v>0</v>
      </c>
      <c r="BA696" s="305">
        <f t="shared" si="812"/>
        <v>0</v>
      </c>
      <c r="BB696" s="315">
        <f t="shared" si="813"/>
        <v>0</v>
      </c>
      <c r="BC696" s="540">
        <f t="shared" si="814"/>
        <v>3</v>
      </c>
      <c r="BD696" s="541">
        <f t="shared" si="815"/>
        <v>0</v>
      </c>
      <c r="BE696" s="541">
        <f t="shared" si="816"/>
        <v>0</v>
      </c>
      <c r="BF696" s="542">
        <f t="shared" si="829"/>
        <v>0</v>
      </c>
    </row>
    <row r="697" spans="2:58" ht="14.1" customHeight="1" outlineLevel="1">
      <c r="B697" s="271" t="s">
        <v>241</v>
      </c>
      <c r="C697" s="188"/>
      <c r="D697" s="175"/>
      <c r="E697" s="91"/>
      <c r="F697" s="189"/>
      <c r="G697" s="188"/>
      <c r="H697" s="175"/>
      <c r="I697" s="91"/>
      <c r="J697" s="189"/>
      <c r="K697" s="188"/>
      <c r="L697" s="175"/>
      <c r="M697" s="91"/>
      <c r="N697" s="189"/>
      <c r="O697" s="188"/>
      <c r="P697" s="175"/>
      <c r="Q697" s="91"/>
      <c r="R697" s="189"/>
      <c r="S697" s="188"/>
      <c r="T697" s="175"/>
      <c r="U697" s="91"/>
      <c r="V697" s="189"/>
      <c r="W697" s="188"/>
      <c r="X697" s="175"/>
      <c r="Y697" s="91"/>
      <c r="Z697" s="189"/>
      <c r="AA697" s="188"/>
      <c r="AB697" s="175"/>
      <c r="AC697" s="91"/>
      <c r="AD697" s="189"/>
      <c r="AE697" s="188"/>
      <c r="AF697" s="175"/>
      <c r="AG697" s="91"/>
      <c r="AH697" s="189"/>
      <c r="AI697" s="188"/>
      <c r="AJ697" s="175"/>
      <c r="AK697" s="91"/>
      <c r="AL697" s="189"/>
      <c r="AM697" s="188">
        <v>0</v>
      </c>
      <c r="AN697" s="175"/>
      <c r="AO697" s="91"/>
      <c r="AP697" s="189">
        <f t="shared" si="826"/>
        <v>0</v>
      </c>
      <c r="AQ697" s="188">
        <v>0</v>
      </c>
      <c r="AR697" s="175"/>
      <c r="AS697" s="91"/>
      <c r="AT697" s="189">
        <f t="shared" si="827"/>
        <v>0</v>
      </c>
      <c r="AU697" s="188">
        <v>0</v>
      </c>
      <c r="AV697" s="175"/>
      <c r="AW697" s="91"/>
      <c r="AX697" s="189">
        <f t="shared" si="828"/>
        <v>0</v>
      </c>
      <c r="AY697" s="304">
        <f t="shared" si="812"/>
        <v>0</v>
      </c>
      <c r="AZ697" s="305">
        <f t="shared" si="812"/>
        <v>0</v>
      </c>
      <c r="BA697" s="305">
        <f t="shared" si="812"/>
        <v>0</v>
      </c>
      <c r="BB697" s="315">
        <f t="shared" si="813"/>
        <v>0</v>
      </c>
      <c r="BC697" s="540">
        <f t="shared" si="814"/>
        <v>0</v>
      </c>
      <c r="BD697" s="541">
        <f t="shared" si="815"/>
        <v>0</v>
      </c>
      <c r="BE697" s="541">
        <f t="shared" si="816"/>
        <v>0</v>
      </c>
      <c r="BF697" s="542">
        <f t="shared" si="829"/>
        <v>0</v>
      </c>
    </row>
    <row r="698" spans="2:58" ht="14.1" customHeight="1" outlineLevel="1">
      <c r="B698" s="271" t="s">
        <v>123</v>
      </c>
      <c r="C698" s="188"/>
      <c r="D698" s="175"/>
      <c r="E698" s="91"/>
      <c r="F698" s="189">
        <f t="shared" si="817"/>
        <v>0</v>
      </c>
      <c r="G698" s="188"/>
      <c r="H698" s="175"/>
      <c r="I698" s="91"/>
      <c r="J698" s="189">
        <f t="shared" si="818"/>
        <v>0</v>
      </c>
      <c r="K698" s="188"/>
      <c r="L698" s="175"/>
      <c r="M698" s="91"/>
      <c r="N698" s="189">
        <f t="shared" si="819"/>
        <v>0</v>
      </c>
      <c r="O698" s="188"/>
      <c r="P698" s="175"/>
      <c r="Q698" s="91"/>
      <c r="R698" s="189">
        <f t="shared" si="820"/>
        <v>0</v>
      </c>
      <c r="S698" s="188"/>
      <c r="T698" s="175"/>
      <c r="U698" s="91"/>
      <c r="V698" s="189">
        <f t="shared" si="821"/>
        <v>0</v>
      </c>
      <c r="W698" s="188"/>
      <c r="X698" s="175"/>
      <c r="Y698" s="91"/>
      <c r="Z698" s="189">
        <f t="shared" si="822"/>
        <v>0</v>
      </c>
      <c r="AA698" s="188"/>
      <c r="AB698" s="175"/>
      <c r="AC698" s="91"/>
      <c r="AD698" s="189">
        <f t="shared" si="823"/>
        <v>0</v>
      </c>
      <c r="AE698" s="188"/>
      <c r="AF698" s="175"/>
      <c r="AG698" s="91"/>
      <c r="AH698" s="189">
        <f t="shared" si="824"/>
        <v>0</v>
      </c>
      <c r="AI698" s="188"/>
      <c r="AJ698" s="175"/>
      <c r="AK698" s="91"/>
      <c r="AL698" s="189">
        <f t="shared" si="825"/>
        <v>0</v>
      </c>
      <c r="AM698" s="188">
        <v>2</v>
      </c>
      <c r="AN698" s="175"/>
      <c r="AO698" s="91"/>
      <c r="AP698" s="189">
        <f t="shared" si="826"/>
        <v>0</v>
      </c>
      <c r="AQ698" s="188">
        <v>2</v>
      </c>
      <c r="AR698" s="91"/>
      <c r="AS698" s="91"/>
      <c r="AT698" s="189">
        <f t="shared" si="827"/>
        <v>0</v>
      </c>
      <c r="AU698" s="188">
        <v>2</v>
      </c>
      <c r="AV698" s="91">
        <v>0</v>
      </c>
      <c r="AW698" s="91">
        <v>0</v>
      </c>
      <c r="AX698" s="210">
        <f t="shared" si="828"/>
        <v>0</v>
      </c>
      <c r="AY698" s="304">
        <f t="shared" si="812"/>
        <v>0</v>
      </c>
      <c r="AZ698" s="305">
        <f t="shared" si="812"/>
        <v>0</v>
      </c>
      <c r="BA698" s="305">
        <f t="shared" si="812"/>
        <v>0</v>
      </c>
      <c r="BB698" s="315">
        <f t="shared" si="813"/>
        <v>0</v>
      </c>
      <c r="BC698" s="540">
        <f t="shared" si="814"/>
        <v>6</v>
      </c>
      <c r="BD698" s="541">
        <f t="shared" si="815"/>
        <v>0</v>
      </c>
      <c r="BE698" s="541">
        <f t="shared" si="816"/>
        <v>0</v>
      </c>
      <c r="BF698" s="542">
        <f t="shared" si="829"/>
        <v>0</v>
      </c>
    </row>
    <row r="699" spans="2:58" s="76" customFormat="1" ht="14.1" customHeight="1" outlineLevel="1">
      <c r="B699" s="270" t="s">
        <v>37</v>
      </c>
      <c r="C699" s="186">
        <f>SUM(C700:C701)</f>
        <v>0</v>
      </c>
      <c r="D699" s="174">
        <f>SUM(D700:D701)</f>
        <v>0</v>
      </c>
      <c r="E699" s="90">
        <f>SUM(E700:E701)</f>
        <v>0</v>
      </c>
      <c r="F699" s="187">
        <f t="shared" si="817"/>
        <v>0</v>
      </c>
      <c r="G699" s="186">
        <f>SUM(G700:G701)</f>
        <v>0</v>
      </c>
      <c r="H699" s="174">
        <f>SUM(H700:H701)</f>
        <v>0</v>
      </c>
      <c r="I699" s="90">
        <f>SUM(I700:I701)</f>
        <v>0</v>
      </c>
      <c r="J699" s="187">
        <f t="shared" si="818"/>
        <v>0</v>
      </c>
      <c r="K699" s="186">
        <f>SUM(K700:K701)</f>
        <v>0</v>
      </c>
      <c r="L699" s="174">
        <f>SUM(L700:L701)</f>
        <v>0</v>
      </c>
      <c r="M699" s="90">
        <f>SUM(M700:M701)</f>
        <v>0</v>
      </c>
      <c r="N699" s="187">
        <f t="shared" si="819"/>
        <v>0</v>
      </c>
      <c r="O699" s="186">
        <f>SUM(O700:O701)</f>
        <v>0</v>
      </c>
      <c r="P699" s="174">
        <f>SUM(P700:P701)</f>
        <v>0</v>
      </c>
      <c r="Q699" s="90">
        <f>SUM(Q700:Q701)</f>
        <v>0</v>
      </c>
      <c r="R699" s="187">
        <f t="shared" si="820"/>
        <v>0</v>
      </c>
      <c r="S699" s="186">
        <f>SUM(S700:S701)</f>
        <v>0</v>
      </c>
      <c r="T699" s="174">
        <f>SUM(T700:T701)</f>
        <v>0</v>
      </c>
      <c r="U699" s="90">
        <f>SUM(U700:U701)</f>
        <v>0</v>
      </c>
      <c r="V699" s="187">
        <f t="shared" si="821"/>
        <v>0</v>
      </c>
      <c r="W699" s="186">
        <f>SUM(W700:W701)</f>
        <v>0</v>
      </c>
      <c r="X699" s="174">
        <f>SUM(X700:X701)</f>
        <v>0</v>
      </c>
      <c r="Y699" s="90">
        <f>SUM(Y700:Y701)</f>
        <v>0</v>
      </c>
      <c r="Z699" s="187">
        <f t="shared" si="822"/>
        <v>0</v>
      </c>
      <c r="AA699" s="186">
        <f>SUM(AA700:AA701)</f>
        <v>0</v>
      </c>
      <c r="AB699" s="174">
        <f>SUM(AB700:AB701)</f>
        <v>0</v>
      </c>
      <c r="AC699" s="90">
        <f>SUM(AC700:AC701)</f>
        <v>0</v>
      </c>
      <c r="AD699" s="187">
        <f t="shared" si="823"/>
        <v>0</v>
      </c>
      <c r="AE699" s="186">
        <f>SUM(AE700:AE701)</f>
        <v>0</v>
      </c>
      <c r="AF699" s="174">
        <f>SUM(AF700:AF701)</f>
        <v>0</v>
      </c>
      <c r="AG699" s="90">
        <f>SUM(AG700:AG701)</f>
        <v>0</v>
      </c>
      <c r="AH699" s="187">
        <f t="shared" si="824"/>
        <v>0</v>
      </c>
      <c r="AI699" s="186">
        <f>SUM(AI700:AI701)</f>
        <v>0</v>
      </c>
      <c r="AJ699" s="174">
        <f>SUM(AJ700:AJ701)</f>
        <v>0</v>
      </c>
      <c r="AK699" s="90">
        <f>SUM(AK700:AK701)</f>
        <v>0</v>
      </c>
      <c r="AL699" s="187">
        <f t="shared" si="825"/>
        <v>0</v>
      </c>
      <c r="AM699" s="186">
        <f>SUM(AM700:AM701)</f>
        <v>2</v>
      </c>
      <c r="AN699" s="174">
        <f>SUM(AN700:AN701)</f>
        <v>0</v>
      </c>
      <c r="AO699" s="90">
        <f>SUM(AO700:AO701)</f>
        <v>0</v>
      </c>
      <c r="AP699" s="187">
        <f t="shared" si="826"/>
        <v>0</v>
      </c>
      <c r="AQ699" s="186">
        <f>SUM(AQ700:AQ701)</f>
        <v>2</v>
      </c>
      <c r="AR699" s="90">
        <f>SUM(AR700:AR701)</f>
        <v>0</v>
      </c>
      <c r="AS699" s="90">
        <f>SUM(AS700:AS701)</f>
        <v>0</v>
      </c>
      <c r="AT699" s="187">
        <f t="shared" si="827"/>
        <v>0</v>
      </c>
      <c r="AU699" s="186">
        <f>SUM(AU700:AU701)</f>
        <v>2</v>
      </c>
      <c r="AV699" s="90">
        <f>SUM(AV700:AV701)</f>
        <v>0</v>
      </c>
      <c r="AW699" s="90">
        <f>SUM(AW700:AW701)</f>
        <v>0</v>
      </c>
      <c r="AX699" s="209">
        <f t="shared" si="828"/>
        <v>0</v>
      </c>
      <c r="AY699" s="302">
        <f t="shared" si="812"/>
        <v>0</v>
      </c>
      <c r="AZ699" s="303">
        <f t="shared" si="812"/>
        <v>0</v>
      </c>
      <c r="BA699" s="303">
        <f t="shared" si="812"/>
        <v>0</v>
      </c>
      <c r="BB699" s="314">
        <f t="shared" si="813"/>
        <v>0</v>
      </c>
      <c r="BC699" s="537">
        <f t="shared" si="814"/>
        <v>6</v>
      </c>
      <c r="BD699" s="538">
        <f t="shared" si="815"/>
        <v>0</v>
      </c>
      <c r="BE699" s="538">
        <f t="shared" si="816"/>
        <v>0</v>
      </c>
      <c r="BF699" s="539">
        <f t="shared" si="829"/>
        <v>0</v>
      </c>
    </row>
    <row r="700" spans="2:58" ht="14.1" customHeight="1" outlineLevel="1">
      <c r="B700" s="271" t="s">
        <v>118</v>
      </c>
      <c r="C700" s="188"/>
      <c r="D700" s="175"/>
      <c r="E700" s="91"/>
      <c r="F700" s="189">
        <f t="shared" si="817"/>
        <v>0</v>
      </c>
      <c r="G700" s="188"/>
      <c r="H700" s="175"/>
      <c r="I700" s="91"/>
      <c r="J700" s="189">
        <f t="shared" si="818"/>
        <v>0</v>
      </c>
      <c r="K700" s="188"/>
      <c r="L700" s="175"/>
      <c r="M700" s="91"/>
      <c r="N700" s="189">
        <f t="shared" si="819"/>
        <v>0</v>
      </c>
      <c r="O700" s="188"/>
      <c r="P700" s="175"/>
      <c r="Q700" s="91"/>
      <c r="R700" s="189">
        <f t="shared" si="820"/>
        <v>0</v>
      </c>
      <c r="S700" s="188"/>
      <c r="T700" s="175"/>
      <c r="U700" s="91"/>
      <c r="V700" s="189">
        <f t="shared" si="821"/>
        <v>0</v>
      </c>
      <c r="W700" s="188"/>
      <c r="X700" s="175"/>
      <c r="Y700" s="91"/>
      <c r="Z700" s="189">
        <f t="shared" si="822"/>
        <v>0</v>
      </c>
      <c r="AA700" s="188"/>
      <c r="AB700" s="175"/>
      <c r="AC700" s="91"/>
      <c r="AD700" s="189">
        <f t="shared" si="823"/>
        <v>0</v>
      </c>
      <c r="AE700" s="188"/>
      <c r="AF700" s="175"/>
      <c r="AG700" s="91"/>
      <c r="AH700" s="189">
        <f t="shared" si="824"/>
        <v>0</v>
      </c>
      <c r="AI700" s="188"/>
      <c r="AJ700" s="175"/>
      <c r="AK700" s="91"/>
      <c r="AL700" s="189">
        <f t="shared" si="825"/>
        <v>0</v>
      </c>
      <c r="AM700" s="188">
        <v>2</v>
      </c>
      <c r="AN700" s="175"/>
      <c r="AO700" s="91"/>
      <c r="AP700" s="189">
        <f t="shared" si="826"/>
        <v>0</v>
      </c>
      <c r="AQ700" s="188">
        <v>2</v>
      </c>
      <c r="AR700" s="91"/>
      <c r="AS700" s="91"/>
      <c r="AT700" s="189">
        <f t="shared" si="827"/>
        <v>0</v>
      </c>
      <c r="AU700" s="188">
        <v>2</v>
      </c>
      <c r="AV700" s="91">
        <v>0</v>
      </c>
      <c r="AW700" s="91">
        <v>0</v>
      </c>
      <c r="AX700" s="210">
        <f t="shared" si="828"/>
        <v>0</v>
      </c>
      <c r="AY700" s="304">
        <f t="shared" si="812"/>
        <v>0</v>
      </c>
      <c r="AZ700" s="305">
        <f t="shared" si="812"/>
        <v>0</v>
      </c>
      <c r="BA700" s="305">
        <f t="shared" si="812"/>
        <v>0</v>
      </c>
      <c r="BB700" s="315">
        <f t="shared" si="813"/>
        <v>0</v>
      </c>
      <c r="BC700" s="540">
        <f t="shared" si="814"/>
        <v>6</v>
      </c>
      <c r="BD700" s="541">
        <f t="shared" si="815"/>
        <v>0</v>
      </c>
      <c r="BE700" s="541">
        <f t="shared" si="816"/>
        <v>0</v>
      </c>
      <c r="BF700" s="542">
        <f t="shared" si="829"/>
        <v>0</v>
      </c>
    </row>
    <row r="701" spans="2:58" ht="14.1" customHeight="1" outlineLevel="1">
      <c r="B701" s="271" t="s">
        <v>154</v>
      </c>
      <c r="C701" s="188"/>
      <c r="D701" s="175"/>
      <c r="E701" s="91"/>
      <c r="F701" s="189">
        <f t="shared" si="817"/>
        <v>0</v>
      </c>
      <c r="G701" s="188"/>
      <c r="H701" s="175"/>
      <c r="I701" s="91"/>
      <c r="J701" s="189">
        <f t="shared" si="818"/>
        <v>0</v>
      </c>
      <c r="K701" s="188"/>
      <c r="L701" s="175"/>
      <c r="M701" s="91"/>
      <c r="N701" s="189">
        <f t="shared" si="819"/>
        <v>0</v>
      </c>
      <c r="O701" s="188"/>
      <c r="P701" s="175"/>
      <c r="Q701" s="91"/>
      <c r="R701" s="189">
        <f t="shared" si="820"/>
        <v>0</v>
      </c>
      <c r="S701" s="188"/>
      <c r="T701" s="175"/>
      <c r="U701" s="91"/>
      <c r="V701" s="189">
        <f t="shared" si="821"/>
        <v>0</v>
      </c>
      <c r="W701" s="188"/>
      <c r="X701" s="175"/>
      <c r="Y701" s="91"/>
      <c r="Z701" s="189">
        <f t="shared" si="822"/>
        <v>0</v>
      </c>
      <c r="AA701" s="188"/>
      <c r="AB701" s="175"/>
      <c r="AC701" s="91"/>
      <c r="AD701" s="189">
        <f t="shared" si="823"/>
        <v>0</v>
      </c>
      <c r="AE701" s="188"/>
      <c r="AF701" s="175"/>
      <c r="AG701" s="91"/>
      <c r="AH701" s="189">
        <f t="shared" si="824"/>
        <v>0</v>
      </c>
      <c r="AI701" s="188"/>
      <c r="AJ701" s="175"/>
      <c r="AK701" s="91"/>
      <c r="AL701" s="189">
        <f t="shared" si="825"/>
        <v>0</v>
      </c>
      <c r="AM701" s="188">
        <v>0</v>
      </c>
      <c r="AN701" s="175"/>
      <c r="AO701" s="91"/>
      <c r="AP701" s="189">
        <f t="shared" si="826"/>
        <v>0</v>
      </c>
      <c r="AQ701" s="188">
        <v>0</v>
      </c>
      <c r="AR701" s="91"/>
      <c r="AS701" s="91"/>
      <c r="AT701" s="189">
        <f t="shared" si="827"/>
        <v>0</v>
      </c>
      <c r="AU701" s="188">
        <v>0</v>
      </c>
      <c r="AV701" s="91">
        <v>0</v>
      </c>
      <c r="AW701" s="91">
        <v>0</v>
      </c>
      <c r="AX701" s="210">
        <f t="shared" si="828"/>
        <v>0</v>
      </c>
      <c r="AY701" s="304">
        <f t="shared" si="812"/>
        <v>0</v>
      </c>
      <c r="AZ701" s="305">
        <f t="shared" si="812"/>
        <v>0</v>
      </c>
      <c r="BA701" s="305">
        <f t="shared" si="812"/>
        <v>0</v>
      </c>
      <c r="BB701" s="315">
        <f t="shared" si="813"/>
        <v>0</v>
      </c>
      <c r="BC701" s="540">
        <f t="shared" si="814"/>
        <v>0</v>
      </c>
      <c r="BD701" s="541">
        <f t="shared" si="815"/>
        <v>0</v>
      </c>
      <c r="BE701" s="541">
        <f t="shared" si="816"/>
        <v>0</v>
      </c>
      <c r="BF701" s="542">
        <f t="shared" si="829"/>
        <v>0</v>
      </c>
    </row>
    <row r="702" spans="2:58" s="76" customFormat="1" ht="14.1" customHeight="1" outlineLevel="1">
      <c r="B702" s="270" t="s">
        <v>38</v>
      </c>
      <c r="C702" s="186">
        <f>SUM(C703:C706)</f>
        <v>0</v>
      </c>
      <c r="D702" s="174">
        <f>SUM(D703:D706)</f>
        <v>0</v>
      </c>
      <c r="E702" s="90">
        <f>SUM(E703:E706)</f>
        <v>0</v>
      </c>
      <c r="F702" s="187">
        <f t="shared" si="817"/>
        <v>0</v>
      </c>
      <c r="G702" s="186">
        <f>SUM(G703:G706)</f>
        <v>0</v>
      </c>
      <c r="H702" s="174">
        <f>SUM(H703:H706)</f>
        <v>0</v>
      </c>
      <c r="I702" s="90">
        <f>SUM(I703:I706)</f>
        <v>0</v>
      </c>
      <c r="J702" s="187">
        <f t="shared" si="818"/>
        <v>0</v>
      </c>
      <c r="K702" s="186">
        <f>SUM(K703:K706)</f>
        <v>0</v>
      </c>
      <c r="L702" s="174">
        <f>SUM(L703:L706)</f>
        <v>0</v>
      </c>
      <c r="M702" s="90">
        <f>SUM(M703:M706)</f>
        <v>0</v>
      </c>
      <c r="N702" s="187">
        <f t="shared" si="819"/>
        <v>0</v>
      </c>
      <c r="O702" s="186">
        <f>SUM(O703:O706)</f>
        <v>0</v>
      </c>
      <c r="P702" s="174">
        <f>SUM(P703:P706)</f>
        <v>0</v>
      </c>
      <c r="Q702" s="90">
        <f>SUM(Q703:Q706)</f>
        <v>0</v>
      </c>
      <c r="R702" s="187">
        <f t="shared" si="820"/>
        <v>0</v>
      </c>
      <c r="S702" s="186">
        <f>SUM(S703:S706)</f>
        <v>0</v>
      </c>
      <c r="T702" s="174">
        <f>SUM(T703:T706)</f>
        <v>0</v>
      </c>
      <c r="U702" s="90">
        <f>SUM(U703:U706)</f>
        <v>0</v>
      </c>
      <c r="V702" s="187">
        <f t="shared" si="821"/>
        <v>0</v>
      </c>
      <c r="W702" s="186">
        <f>SUM(W703:W706)</f>
        <v>0</v>
      </c>
      <c r="X702" s="174">
        <f>SUM(X703:X706)</f>
        <v>0</v>
      </c>
      <c r="Y702" s="90">
        <f>SUM(Y703:Y706)</f>
        <v>0</v>
      </c>
      <c r="Z702" s="187">
        <f t="shared" si="822"/>
        <v>0</v>
      </c>
      <c r="AA702" s="186">
        <f>SUM(AA703:AA706)</f>
        <v>0</v>
      </c>
      <c r="AB702" s="174">
        <f>SUM(AB703:AB706)</f>
        <v>0</v>
      </c>
      <c r="AC702" s="90">
        <f>SUM(AC703:AC706)</f>
        <v>0</v>
      </c>
      <c r="AD702" s="187">
        <f t="shared" si="823"/>
        <v>0</v>
      </c>
      <c r="AE702" s="186">
        <f>SUM(AE703:AE706)</f>
        <v>0</v>
      </c>
      <c r="AF702" s="174">
        <f>SUM(AF703:AF706)</f>
        <v>0</v>
      </c>
      <c r="AG702" s="90">
        <f>SUM(AG703:AG706)</f>
        <v>0</v>
      </c>
      <c r="AH702" s="187">
        <f t="shared" si="824"/>
        <v>0</v>
      </c>
      <c r="AI702" s="186">
        <f>SUM(AI703:AI706)</f>
        <v>0</v>
      </c>
      <c r="AJ702" s="174">
        <f>SUM(AJ703:AJ706)</f>
        <v>0</v>
      </c>
      <c r="AK702" s="90">
        <f>SUM(AK703:AK706)</f>
        <v>0</v>
      </c>
      <c r="AL702" s="187">
        <f t="shared" si="825"/>
        <v>0</v>
      </c>
      <c r="AM702" s="186">
        <f>SUM(AM703:AM706)</f>
        <v>4</v>
      </c>
      <c r="AN702" s="174">
        <f>SUM(AN703:AN706)</f>
        <v>0</v>
      </c>
      <c r="AO702" s="90">
        <f>SUM(AO703:AO706)</f>
        <v>0</v>
      </c>
      <c r="AP702" s="187">
        <f t="shared" si="826"/>
        <v>0</v>
      </c>
      <c r="AQ702" s="186">
        <f>SUM(AQ703:AQ706)</f>
        <v>4</v>
      </c>
      <c r="AR702" s="90">
        <f>SUM(AR703:AR706)</f>
        <v>0</v>
      </c>
      <c r="AS702" s="90">
        <f>SUM(AS703:AS706)</f>
        <v>0</v>
      </c>
      <c r="AT702" s="187">
        <f t="shared" si="827"/>
        <v>0</v>
      </c>
      <c r="AU702" s="186">
        <f>SUM(AU703:AU706)</f>
        <v>4</v>
      </c>
      <c r="AV702" s="90">
        <f>SUM(AV703:AV706)</f>
        <v>0</v>
      </c>
      <c r="AW702" s="90">
        <f>SUM(AW703:AW706)</f>
        <v>0</v>
      </c>
      <c r="AX702" s="209">
        <f t="shared" si="828"/>
        <v>0</v>
      </c>
      <c r="AY702" s="302">
        <f t="shared" si="812"/>
        <v>0</v>
      </c>
      <c r="AZ702" s="303">
        <f t="shared" si="812"/>
        <v>0</v>
      </c>
      <c r="BA702" s="303">
        <f t="shared" si="812"/>
        <v>0</v>
      </c>
      <c r="BB702" s="314">
        <f t="shared" si="813"/>
        <v>0</v>
      </c>
      <c r="BC702" s="537">
        <f t="shared" si="814"/>
        <v>12</v>
      </c>
      <c r="BD702" s="538">
        <f t="shared" si="815"/>
        <v>0</v>
      </c>
      <c r="BE702" s="538">
        <f t="shared" si="816"/>
        <v>0</v>
      </c>
      <c r="BF702" s="539">
        <f t="shared" si="829"/>
        <v>0</v>
      </c>
    </row>
    <row r="703" spans="2:58" ht="14.1" customHeight="1" outlineLevel="1">
      <c r="B703" s="271" t="s">
        <v>165</v>
      </c>
      <c r="C703" s="188"/>
      <c r="D703" s="175"/>
      <c r="E703" s="91"/>
      <c r="F703" s="189">
        <f t="shared" si="817"/>
        <v>0</v>
      </c>
      <c r="G703" s="188"/>
      <c r="H703" s="175"/>
      <c r="I703" s="91"/>
      <c r="J703" s="189">
        <f t="shared" si="818"/>
        <v>0</v>
      </c>
      <c r="K703" s="188"/>
      <c r="L703" s="175"/>
      <c r="M703" s="91"/>
      <c r="N703" s="189">
        <f t="shared" si="819"/>
        <v>0</v>
      </c>
      <c r="O703" s="188"/>
      <c r="P703" s="175"/>
      <c r="Q703" s="91"/>
      <c r="R703" s="189">
        <f t="shared" si="820"/>
        <v>0</v>
      </c>
      <c r="S703" s="188"/>
      <c r="T703" s="175"/>
      <c r="U703" s="91"/>
      <c r="V703" s="189">
        <f t="shared" si="821"/>
        <v>0</v>
      </c>
      <c r="W703" s="188"/>
      <c r="X703" s="175"/>
      <c r="Y703" s="91"/>
      <c r="Z703" s="189">
        <f t="shared" si="822"/>
        <v>0</v>
      </c>
      <c r="AA703" s="188"/>
      <c r="AB703" s="175"/>
      <c r="AC703" s="91"/>
      <c r="AD703" s="189">
        <f t="shared" si="823"/>
        <v>0</v>
      </c>
      <c r="AE703" s="188"/>
      <c r="AF703" s="175"/>
      <c r="AG703" s="91"/>
      <c r="AH703" s="189">
        <f t="shared" si="824"/>
        <v>0</v>
      </c>
      <c r="AI703" s="188"/>
      <c r="AJ703" s="175"/>
      <c r="AK703" s="91"/>
      <c r="AL703" s="189">
        <f t="shared" si="825"/>
        <v>0</v>
      </c>
      <c r="AM703" s="188">
        <v>2</v>
      </c>
      <c r="AN703" s="175"/>
      <c r="AO703" s="91"/>
      <c r="AP703" s="189">
        <f t="shared" si="826"/>
        <v>0</v>
      </c>
      <c r="AQ703" s="188">
        <v>2</v>
      </c>
      <c r="AR703" s="91"/>
      <c r="AS703" s="91"/>
      <c r="AT703" s="189">
        <f t="shared" si="827"/>
        <v>0</v>
      </c>
      <c r="AU703" s="188">
        <v>2</v>
      </c>
      <c r="AV703" s="91">
        <v>0</v>
      </c>
      <c r="AW703" s="91">
        <v>0</v>
      </c>
      <c r="AX703" s="210">
        <f t="shared" si="828"/>
        <v>0</v>
      </c>
      <c r="AY703" s="304">
        <f t="shared" si="812"/>
        <v>0</v>
      </c>
      <c r="AZ703" s="305">
        <f t="shared" si="812"/>
        <v>0</v>
      </c>
      <c r="BA703" s="305">
        <f t="shared" si="812"/>
        <v>0</v>
      </c>
      <c r="BB703" s="315">
        <f t="shared" si="813"/>
        <v>0</v>
      </c>
      <c r="BC703" s="540">
        <f t="shared" si="814"/>
        <v>6</v>
      </c>
      <c r="BD703" s="541">
        <f t="shared" si="815"/>
        <v>0</v>
      </c>
      <c r="BE703" s="541">
        <f t="shared" si="816"/>
        <v>0</v>
      </c>
      <c r="BF703" s="542">
        <f t="shared" si="829"/>
        <v>0</v>
      </c>
    </row>
    <row r="704" spans="2:58" ht="14.1" customHeight="1" outlineLevel="1">
      <c r="B704" s="271" t="s">
        <v>170</v>
      </c>
      <c r="C704" s="188"/>
      <c r="D704" s="175"/>
      <c r="E704" s="91"/>
      <c r="F704" s="189">
        <f t="shared" si="817"/>
        <v>0</v>
      </c>
      <c r="G704" s="188"/>
      <c r="H704" s="175"/>
      <c r="I704" s="91"/>
      <c r="J704" s="189">
        <f t="shared" si="818"/>
        <v>0</v>
      </c>
      <c r="K704" s="188"/>
      <c r="L704" s="175"/>
      <c r="M704" s="91"/>
      <c r="N704" s="189">
        <f t="shared" si="819"/>
        <v>0</v>
      </c>
      <c r="O704" s="188"/>
      <c r="P704" s="175"/>
      <c r="Q704" s="91"/>
      <c r="R704" s="189">
        <f t="shared" si="820"/>
        <v>0</v>
      </c>
      <c r="S704" s="188"/>
      <c r="T704" s="175"/>
      <c r="U704" s="91"/>
      <c r="V704" s="189">
        <f t="shared" si="821"/>
        <v>0</v>
      </c>
      <c r="W704" s="188"/>
      <c r="X704" s="175"/>
      <c r="Y704" s="91"/>
      <c r="Z704" s="189">
        <f t="shared" si="822"/>
        <v>0</v>
      </c>
      <c r="AA704" s="188"/>
      <c r="AB704" s="175"/>
      <c r="AC704" s="91"/>
      <c r="AD704" s="189">
        <f t="shared" si="823"/>
        <v>0</v>
      </c>
      <c r="AE704" s="188"/>
      <c r="AF704" s="175"/>
      <c r="AG704" s="91"/>
      <c r="AH704" s="189">
        <f t="shared" si="824"/>
        <v>0</v>
      </c>
      <c r="AI704" s="188"/>
      <c r="AJ704" s="175"/>
      <c r="AK704" s="91"/>
      <c r="AL704" s="189">
        <f t="shared" si="825"/>
        <v>0</v>
      </c>
      <c r="AM704" s="188">
        <v>1</v>
      </c>
      <c r="AN704" s="175"/>
      <c r="AO704" s="91"/>
      <c r="AP704" s="189">
        <f t="shared" si="826"/>
        <v>0</v>
      </c>
      <c r="AQ704" s="188">
        <v>1</v>
      </c>
      <c r="AR704" s="91"/>
      <c r="AS704" s="91"/>
      <c r="AT704" s="189">
        <f t="shared" si="827"/>
        <v>0</v>
      </c>
      <c r="AU704" s="188">
        <v>1</v>
      </c>
      <c r="AV704" s="91">
        <v>0</v>
      </c>
      <c r="AW704" s="91">
        <v>0</v>
      </c>
      <c r="AX704" s="210">
        <f t="shared" si="828"/>
        <v>0</v>
      </c>
      <c r="AY704" s="304">
        <f t="shared" si="812"/>
        <v>0</v>
      </c>
      <c r="AZ704" s="305">
        <f t="shared" si="812"/>
        <v>0</v>
      </c>
      <c r="BA704" s="305">
        <f t="shared" si="812"/>
        <v>0</v>
      </c>
      <c r="BB704" s="315">
        <f t="shared" si="813"/>
        <v>0</v>
      </c>
      <c r="BC704" s="540">
        <f t="shared" si="814"/>
        <v>3</v>
      </c>
      <c r="BD704" s="541">
        <f t="shared" si="815"/>
        <v>0</v>
      </c>
      <c r="BE704" s="541">
        <f t="shared" si="816"/>
        <v>0</v>
      </c>
      <c r="BF704" s="542">
        <f t="shared" si="829"/>
        <v>0</v>
      </c>
    </row>
    <row r="705" spans="2:58" ht="14.1" customHeight="1" outlineLevel="1">
      <c r="B705" s="271" t="s">
        <v>169</v>
      </c>
      <c r="C705" s="188"/>
      <c r="D705" s="175"/>
      <c r="E705" s="91"/>
      <c r="F705" s="189">
        <f t="shared" si="817"/>
        <v>0</v>
      </c>
      <c r="G705" s="188"/>
      <c r="H705" s="175"/>
      <c r="I705" s="91"/>
      <c r="J705" s="189">
        <f t="shared" si="818"/>
        <v>0</v>
      </c>
      <c r="K705" s="188"/>
      <c r="L705" s="175"/>
      <c r="M705" s="91"/>
      <c r="N705" s="189">
        <f t="shared" si="819"/>
        <v>0</v>
      </c>
      <c r="O705" s="188"/>
      <c r="P705" s="175"/>
      <c r="Q705" s="91"/>
      <c r="R705" s="189">
        <f t="shared" si="820"/>
        <v>0</v>
      </c>
      <c r="S705" s="188"/>
      <c r="T705" s="175"/>
      <c r="U705" s="91"/>
      <c r="V705" s="189">
        <f t="shared" si="821"/>
        <v>0</v>
      </c>
      <c r="W705" s="188"/>
      <c r="X705" s="175"/>
      <c r="Y705" s="91"/>
      <c r="Z705" s="189">
        <f t="shared" si="822"/>
        <v>0</v>
      </c>
      <c r="AA705" s="188"/>
      <c r="AB705" s="175"/>
      <c r="AC705" s="91"/>
      <c r="AD705" s="189">
        <f t="shared" si="823"/>
        <v>0</v>
      </c>
      <c r="AE705" s="188"/>
      <c r="AF705" s="175"/>
      <c r="AG705" s="91"/>
      <c r="AH705" s="189">
        <f t="shared" si="824"/>
        <v>0</v>
      </c>
      <c r="AI705" s="188"/>
      <c r="AJ705" s="175"/>
      <c r="AK705" s="91"/>
      <c r="AL705" s="189">
        <f t="shared" si="825"/>
        <v>0</v>
      </c>
      <c r="AM705" s="188">
        <v>0</v>
      </c>
      <c r="AN705" s="175"/>
      <c r="AO705" s="91"/>
      <c r="AP705" s="189">
        <f t="shared" si="826"/>
        <v>0</v>
      </c>
      <c r="AQ705" s="188">
        <v>0</v>
      </c>
      <c r="AR705" s="91"/>
      <c r="AS705" s="91"/>
      <c r="AT705" s="189">
        <f t="shared" si="827"/>
        <v>0</v>
      </c>
      <c r="AU705" s="188">
        <v>0</v>
      </c>
      <c r="AV705" s="91">
        <v>0</v>
      </c>
      <c r="AW705" s="91">
        <v>0</v>
      </c>
      <c r="AX705" s="210">
        <f t="shared" si="828"/>
        <v>0</v>
      </c>
      <c r="AY705" s="304">
        <f t="shared" si="812"/>
        <v>0</v>
      </c>
      <c r="AZ705" s="305">
        <f t="shared" si="812"/>
        <v>0</v>
      </c>
      <c r="BA705" s="305">
        <f t="shared" si="812"/>
        <v>0</v>
      </c>
      <c r="BB705" s="315">
        <f t="shared" si="813"/>
        <v>0</v>
      </c>
      <c r="BC705" s="540">
        <f t="shared" si="814"/>
        <v>0</v>
      </c>
      <c r="BD705" s="541">
        <f t="shared" si="815"/>
        <v>0</v>
      </c>
      <c r="BE705" s="541">
        <f t="shared" si="816"/>
        <v>0</v>
      </c>
      <c r="BF705" s="542">
        <f t="shared" si="829"/>
        <v>0</v>
      </c>
    </row>
    <row r="706" spans="2:58" ht="14.1" customHeight="1" outlineLevel="1">
      <c r="B706" s="271" t="s">
        <v>166</v>
      </c>
      <c r="C706" s="188"/>
      <c r="D706" s="175"/>
      <c r="E706" s="91"/>
      <c r="F706" s="189">
        <f t="shared" si="817"/>
        <v>0</v>
      </c>
      <c r="G706" s="188"/>
      <c r="H706" s="175"/>
      <c r="I706" s="91"/>
      <c r="J706" s="189">
        <f t="shared" si="818"/>
        <v>0</v>
      </c>
      <c r="K706" s="188"/>
      <c r="L706" s="175"/>
      <c r="M706" s="91"/>
      <c r="N706" s="189">
        <f t="shared" si="819"/>
        <v>0</v>
      </c>
      <c r="O706" s="188"/>
      <c r="P706" s="175"/>
      <c r="Q706" s="91"/>
      <c r="R706" s="189">
        <f t="shared" si="820"/>
        <v>0</v>
      </c>
      <c r="S706" s="188"/>
      <c r="T706" s="175"/>
      <c r="U706" s="91"/>
      <c r="V706" s="189">
        <f t="shared" si="821"/>
        <v>0</v>
      </c>
      <c r="W706" s="188"/>
      <c r="X706" s="175"/>
      <c r="Y706" s="91"/>
      <c r="Z706" s="189">
        <f t="shared" si="822"/>
        <v>0</v>
      </c>
      <c r="AA706" s="188"/>
      <c r="AB706" s="175"/>
      <c r="AC706" s="91"/>
      <c r="AD706" s="189">
        <f t="shared" si="823"/>
        <v>0</v>
      </c>
      <c r="AE706" s="188"/>
      <c r="AF706" s="175"/>
      <c r="AG706" s="91"/>
      <c r="AH706" s="189">
        <f t="shared" si="824"/>
        <v>0</v>
      </c>
      <c r="AI706" s="188"/>
      <c r="AJ706" s="175"/>
      <c r="AK706" s="91"/>
      <c r="AL706" s="189">
        <f t="shared" si="825"/>
        <v>0</v>
      </c>
      <c r="AM706" s="188">
        <v>1</v>
      </c>
      <c r="AN706" s="175"/>
      <c r="AO706" s="91"/>
      <c r="AP706" s="189">
        <f t="shared" si="826"/>
        <v>0</v>
      </c>
      <c r="AQ706" s="188">
        <v>1</v>
      </c>
      <c r="AR706" s="91"/>
      <c r="AS706" s="91"/>
      <c r="AT706" s="189">
        <f t="shared" si="827"/>
        <v>0</v>
      </c>
      <c r="AU706" s="188">
        <v>1</v>
      </c>
      <c r="AV706" s="91">
        <v>0</v>
      </c>
      <c r="AW706" s="91">
        <v>0</v>
      </c>
      <c r="AX706" s="210">
        <f t="shared" si="828"/>
        <v>0</v>
      </c>
      <c r="AY706" s="304">
        <f t="shared" si="812"/>
        <v>0</v>
      </c>
      <c r="AZ706" s="305">
        <f t="shared" si="812"/>
        <v>0</v>
      </c>
      <c r="BA706" s="305">
        <f t="shared" si="812"/>
        <v>0</v>
      </c>
      <c r="BB706" s="315">
        <f t="shared" si="813"/>
        <v>0</v>
      </c>
      <c r="BC706" s="540">
        <f t="shared" si="814"/>
        <v>3</v>
      </c>
      <c r="BD706" s="541">
        <f t="shared" si="815"/>
        <v>0</v>
      </c>
      <c r="BE706" s="541">
        <f t="shared" si="816"/>
        <v>0</v>
      </c>
      <c r="BF706" s="542">
        <f t="shared" si="829"/>
        <v>0</v>
      </c>
    </row>
    <row r="707" spans="2:58" s="66" customFormat="1">
      <c r="B707" s="272" t="s">
        <v>96</v>
      </c>
      <c r="C707" s="190">
        <f>SUM(C708,C711,C715)</f>
        <v>0</v>
      </c>
      <c r="D707" s="176">
        <f>SUM(D708,D711,D715)</f>
        <v>0</v>
      </c>
      <c r="E707" s="89">
        <f>SUM(E708,E711,E715)</f>
        <v>0</v>
      </c>
      <c r="F707" s="191">
        <f t="shared" si="817"/>
        <v>0</v>
      </c>
      <c r="G707" s="190">
        <f>SUM(G708,G711,G715)</f>
        <v>0</v>
      </c>
      <c r="H707" s="176">
        <f>SUM(H708,H711,H715)</f>
        <v>0</v>
      </c>
      <c r="I707" s="89">
        <f>SUM(I708,I711,I715)</f>
        <v>0</v>
      </c>
      <c r="J707" s="191">
        <f t="shared" si="818"/>
        <v>0</v>
      </c>
      <c r="K707" s="190">
        <f>SUM(K708,K711,K715)</f>
        <v>0</v>
      </c>
      <c r="L707" s="176">
        <f>SUM(L708,L711,L715)</f>
        <v>0</v>
      </c>
      <c r="M707" s="89">
        <f>SUM(M708,M711,M715)</f>
        <v>0</v>
      </c>
      <c r="N707" s="191">
        <f t="shared" si="819"/>
        <v>0</v>
      </c>
      <c r="O707" s="190">
        <f>SUM(O708,O711,O715)</f>
        <v>0</v>
      </c>
      <c r="P707" s="176">
        <f>SUM(P708,P711,P715)</f>
        <v>0</v>
      </c>
      <c r="Q707" s="89">
        <f>SUM(Q708,Q711,Q715)</f>
        <v>0</v>
      </c>
      <c r="R707" s="191">
        <f t="shared" si="820"/>
        <v>0</v>
      </c>
      <c r="S707" s="190">
        <f>SUM(S708,S711,S715)</f>
        <v>0</v>
      </c>
      <c r="T707" s="176">
        <f>SUM(T708,T711,T715)</f>
        <v>0</v>
      </c>
      <c r="U707" s="89">
        <f>SUM(U708,U711,U715)</f>
        <v>0</v>
      </c>
      <c r="V707" s="191">
        <f t="shared" si="821"/>
        <v>0</v>
      </c>
      <c r="W707" s="190">
        <f>SUM(W708,W711,W715)</f>
        <v>0</v>
      </c>
      <c r="X707" s="176">
        <f>SUM(X708,X711,X715)</f>
        <v>0</v>
      </c>
      <c r="Y707" s="89">
        <f>SUM(Y708,Y711,Y715)</f>
        <v>0</v>
      </c>
      <c r="Z707" s="191">
        <f t="shared" si="822"/>
        <v>0</v>
      </c>
      <c r="AA707" s="190">
        <f>SUM(AA708,AA711,AA715)</f>
        <v>0</v>
      </c>
      <c r="AB707" s="176">
        <f>SUM(AB708,AB711,AB715)</f>
        <v>0</v>
      </c>
      <c r="AC707" s="89">
        <f>SUM(AC708,AC711,AC715)</f>
        <v>0</v>
      </c>
      <c r="AD707" s="191">
        <f t="shared" si="823"/>
        <v>0</v>
      </c>
      <c r="AE707" s="190">
        <f>SUM(AE708,AE711,AE715)</f>
        <v>0</v>
      </c>
      <c r="AF707" s="176">
        <f>SUM(AF708,AF711,AF715)</f>
        <v>0</v>
      </c>
      <c r="AG707" s="89">
        <f>SUM(AG708,AG711,AG715)</f>
        <v>0</v>
      </c>
      <c r="AH707" s="191">
        <f t="shared" si="824"/>
        <v>0</v>
      </c>
      <c r="AI707" s="190">
        <f>SUM(AI708,AI711,AI715)</f>
        <v>0</v>
      </c>
      <c r="AJ707" s="176">
        <f>SUM(AJ708,AJ711,AJ715)</f>
        <v>0</v>
      </c>
      <c r="AK707" s="89">
        <f>SUM(AK708,AK711,AK715)</f>
        <v>0</v>
      </c>
      <c r="AL707" s="191">
        <f t="shared" si="825"/>
        <v>0</v>
      </c>
      <c r="AM707" s="190">
        <f>SUM(AM708,AM711,AM715)</f>
        <v>12</v>
      </c>
      <c r="AN707" s="176">
        <f>SUM(AN708,AN711,AN715)</f>
        <v>0</v>
      </c>
      <c r="AO707" s="89">
        <f>SUM(AO708,AO711,AO715)</f>
        <v>0</v>
      </c>
      <c r="AP707" s="191">
        <f t="shared" si="826"/>
        <v>0</v>
      </c>
      <c r="AQ707" s="190">
        <f>SUM(AQ708,AQ711,AQ715)</f>
        <v>12</v>
      </c>
      <c r="AR707" s="89">
        <f>SUM(AR708,AR711,AR715)</f>
        <v>0</v>
      </c>
      <c r="AS707" s="89">
        <f>SUM(AS708,AS711,AS715)</f>
        <v>0</v>
      </c>
      <c r="AT707" s="191">
        <f t="shared" si="827"/>
        <v>0</v>
      </c>
      <c r="AU707" s="190">
        <f>SUM(AU708,AU711,AU715)</f>
        <v>12</v>
      </c>
      <c r="AV707" s="89">
        <f>SUM(AV708,AV711,AV715)</f>
        <v>0</v>
      </c>
      <c r="AW707" s="89">
        <f>SUM(AW708,AW711,AW715)</f>
        <v>0</v>
      </c>
      <c r="AX707" s="211">
        <f t="shared" si="828"/>
        <v>0</v>
      </c>
      <c r="AY707" s="306">
        <f t="shared" si="812"/>
        <v>0</v>
      </c>
      <c r="AZ707" s="307">
        <f t="shared" si="812"/>
        <v>0</v>
      </c>
      <c r="BA707" s="307">
        <f t="shared" si="812"/>
        <v>0</v>
      </c>
      <c r="BB707" s="316">
        <f t="shared" si="813"/>
        <v>0</v>
      </c>
      <c r="BC707" s="543">
        <f t="shared" si="814"/>
        <v>36</v>
      </c>
      <c r="BD707" s="544">
        <f t="shared" si="815"/>
        <v>0</v>
      </c>
      <c r="BE707" s="544">
        <f t="shared" si="816"/>
        <v>0</v>
      </c>
      <c r="BF707" s="545">
        <f t="shared" si="829"/>
        <v>0</v>
      </c>
    </row>
    <row r="708" spans="2:58" s="76" customFormat="1" ht="14.1" customHeight="1" outlineLevel="1">
      <c r="B708" s="270" t="s">
        <v>95</v>
      </c>
      <c r="C708" s="192">
        <f>SUM(C709:C710)</f>
        <v>0</v>
      </c>
      <c r="D708" s="177">
        <f>SUM(D709:D710)</f>
        <v>0</v>
      </c>
      <c r="E708" s="69">
        <f>SUM(E709:E710)</f>
        <v>0</v>
      </c>
      <c r="F708" s="193">
        <f t="shared" si="817"/>
        <v>0</v>
      </c>
      <c r="G708" s="192">
        <f>SUM(G709:G710)</f>
        <v>0</v>
      </c>
      <c r="H708" s="177">
        <f>SUM(H709:H710)</f>
        <v>0</v>
      </c>
      <c r="I708" s="69">
        <f>SUM(I709:I710)</f>
        <v>0</v>
      </c>
      <c r="J708" s="193">
        <f t="shared" si="818"/>
        <v>0</v>
      </c>
      <c r="K708" s="192">
        <f>SUM(K709:K710)</f>
        <v>0</v>
      </c>
      <c r="L708" s="177">
        <f>SUM(L709:L710)</f>
        <v>0</v>
      </c>
      <c r="M708" s="69">
        <f>SUM(M709:M710)</f>
        <v>0</v>
      </c>
      <c r="N708" s="193">
        <f t="shared" si="819"/>
        <v>0</v>
      </c>
      <c r="O708" s="192">
        <f>SUM(O709:O710)</f>
        <v>0</v>
      </c>
      <c r="P708" s="177">
        <f>SUM(P709:P710)</f>
        <v>0</v>
      </c>
      <c r="Q708" s="69">
        <f>SUM(Q709:Q710)</f>
        <v>0</v>
      </c>
      <c r="R708" s="193">
        <f t="shared" si="820"/>
        <v>0</v>
      </c>
      <c r="S708" s="192">
        <f>SUM(S709:S710)</f>
        <v>0</v>
      </c>
      <c r="T708" s="177">
        <f>SUM(T709:T710)</f>
        <v>0</v>
      </c>
      <c r="U708" s="69">
        <f>SUM(U709:U710)</f>
        <v>0</v>
      </c>
      <c r="V708" s="193">
        <f t="shared" si="821"/>
        <v>0</v>
      </c>
      <c r="W708" s="192">
        <f>SUM(W709:W710)</f>
        <v>0</v>
      </c>
      <c r="X708" s="177">
        <f>SUM(X709:X710)</f>
        <v>0</v>
      </c>
      <c r="Y708" s="69">
        <f>SUM(Y709:Y710)</f>
        <v>0</v>
      </c>
      <c r="Z708" s="193">
        <f t="shared" si="822"/>
        <v>0</v>
      </c>
      <c r="AA708" s="192">
        <f>SUM(AA709:AA710)</f>
        <v>0</v>
      </c>
      <c r="AB708" s="177">
        <f>SUM(AB709:AB710)</f>
        <v>0</v>
      </c>
      <c r="AC708" s="69">
        <f>SUM(AC709:AC710)</f>
        <v>0</v>
      </c>
      <c r="AD708" s="193">
        <f t="shared" si="823"/>
        <v>0</v>
      </c>
      <c r="AE708" s="192">
        <f>SUM(AE709:AE710)</f>
        <v>0</v>
      </c>
      <c r="AF708" s="177">
        <f>SUM(AF709:AF710)</f>
        <v>0</v>
      </c>
      <c r="AG708" s="69">
        <f>SUM(AG709:AG710)</f>
        <v>0</v>
      </c>
      <c r="AH708" s="193">
        <f t="shared" si="824"/>
        <v>0</v>
      </c>
      <c r="AI708" s="192">
        <f>SUM(AI709:AI710)</f>
        <v>0</v>
      </c>
      <c r="AJ708" s="177">
        <f>SUM(AJ709:AJ710)</f>
        <v>0</v>
      </c>
      <c r="AK708" s="69">
        <f>SUM(AK709:AK710)</f>
        <v>0</v>
      </c>
      <c r="AL708" s="193">
        <f t="shared" si="825"/>
        <v>0</v>
      </c>
      <c r="AM708" s="192">
        <f>SUM(AM709:AM710)</f>
        <v>3</v>
      </c>
      <c r="AN708" s="177">
        <f>SUM(AN709:AN710)</f>
        <v>0</v>
      </c>
      <c r="AO708" s="69">
        <f>SUM(AO709:AO710)</f>
        <v>0</v>
      </c>
      <c r="AP708" s="193">
        <f t="shared" si="826"/>
        <v>0</v>
      </c>
      <c r="AQ708" s="192">
        <f>SUM(AQ709:AQ710)</f>
        <v>3</v>
      </c>
      <c r="AR708" s="90">
        <f>SUM(AR709:AR710)</f>
        <v>0</v>
      </c>
      <c r="AS708" s="90">
        <f>SUM(AS709:AS710)</f>
        <v>0</v>
      </c>
      <c r="AT708" s="193">
        <f t="shared" si="827"/>
        <v>0</v>
      </c>
      <c r="AU708" s="186">
        <f>SUM(AU709:AU710)</f>
        <v>3</v>
      </c>
      <c r="AV708" s="90">
        <f>SUM(AV709:AV710)</f>
        <v>0</v>
      </c>
      <c r="AW708" s="90">
        <f>SUM(AW709:AW710)</f>
        <v>0</v>
      </c>
      <c r="AX708" s="212">
        <f t="shared" si="828"/>
        <v>0</v>
      </c>
      <c r="AY708" s="302">
        <f t="shared" si="812"/>
        <v>0</v>
      </c>
      <c r="AZ708" s="303">
        <f t="shared" si="812"/>
        <v>0</v>
      </c>
      <c r="BA708" s="303">
        <f t="shared" si="812"/>
        <v>0</v>
      </c>
      <c r="BB708" s="314">
        <f t="shared" si="813"/>
        <v>0</v>
      </c>
      <c r="BC708" s="537">
        <f t="shared" si="814"/>
        <v>9</v>
      </c>
      <c r="BD708" s="538">
        <f t="shared" si="815"/>
        <v>0</v>
      </c>
      <c r="BE708" s="538">
        <f t="shared" si="816"/>
        <v>0</v>
      </c>
      <c r="BF708" s="539">
        <f t="shared" si="829"/>
        <v>0</v>
      </c>
    </row>
    <row r="709" spans="2:58" ht="14.1" customHeight="1" outlineLevel="1">
      <c r="B709" s="271" t="s">
        <v>157</v>
      </c>
      <c r="C709" s="188"/>
      <c r="D709" s="178"/>
      <c r="E709" s="67"/>
      <c r="F709" s="195">
        <f>IFERROR(E709/D709,0)</f>
        <v>0</v>
      </c>
      <c r="G709" s="188"/>
      <c r="H709" s="178"/>
      <c r="I709" s="67"/>
      <c r="J709" s="195">
        <f>IFERROR(I709/H709,0)</f>
        <v>0</v>
      </c>
      <c r="K709" s="188"/>
      <c r="L709" s="178"/>
      <c r="M709" s="67"/>
      <c r="N709" s="195">
        <f>IFERROR(M709/L709,0)</f>
        <v>0</v>
      </c>
      <c r="O709" s="188"/>
      <c r="P709" s="178"/>
      <c r="Q709" s="67"/>
      <c r="R709" s="195">
        <f>IFERROR(Q709/P709,0)</f>
        <v>0</v>
      </c>
      <c r="S709" s="188"/>
      <c r="T709" s="178"/>
      <c r="U709" s="67"/>
      <c r="V709" s="195">
        <f>IFERROR(U709/T709,0)</f>
        <v>0</v>
      </c>
      <c r="W709" s="188"/>
      <c r="X709" s="178"/>
      <c r="Y709" s="67"/>
      <c r="Z709" s="195">
        <f>IFERROR(Y709/X709,0)</f>
        <v>0</v>
      </c>
      <c r="AA709" s="188"/>
      <c r="AB709" s="178"/>
      <c r="AC709" s="67"/>
      <c r="AD709" s="195">
        <f>IFERROR(AC709/AB709,0)</f>
        <v>0</v>
      </c>
      <c r="AE709" s="188"/>
      <c r="AF709" s="178"/>
      <c r="AG709" s="67"/>
      <c r="AH709" s="195">
        <f>IFERROR(AG709/AF709,0)</f>
        <v>0</v>
      </c>
      <c r="AI709" s="188"/>
      <c r="AJ709" s="178"/>
      <c r="AK709" s="67"/>
      <c r="AL709" s="195">
        <f>IFERROR(AK709/AJ709,0)</f>
        <v>0</v>
      </c>
      <c r="AM709" s="188">
        <v>2</v>
      </c>
      <c r="AN709" s="178"/>
      <c r="AO709" s="67"/>
      <c r="AP709" s="195">
        <f>IFERROR(AO709/AN709,0)</f>
        <v>0</v>
      </c>
      <c r="AQ709" s="188">
        <v>2</v>
      </c>
      <c r="AR709" s="91"/>
      <c r="AS709" s="91"/>
      <c r="AT709" s="195">
        <f>IFERROR(AS709/AR709,0)</f>
        <v>0</v>
      </c>
      <c r="AU709" s="188">
        <v>2</v>
      </c>
      <c r="AV709" s="91">
        <v>0</v>
      </c>
      <c r="AW709" s="91">
        <v>0</v>
      </c>
      <c r="AX709" s="213">
        <f>IFERROR(AW709/AV709,0)</f>
        <v>0</v>
      </c>
      <c r="AY709" s="304">
        <f t="shared" si="812"/>
        <v>0</v>
      </c>
      <c r="AZ709" s="305">
        <f t="shared" si="812"/>
        <v>0</v>
      </c>
      <c r="BA709" s="305">
        <f t="shared" si="812"/>
        <v>0</v>
      </c>
      <c r="BB709" s="317">
        <f t="shared" si="813"/>
        <v>0</v>
      </c>
      <c r="BC709" s="540">
        <f t="shared" si="814"/>
        <v>6</v>
      </c>
      <c r="BD709" s="541">
        <f t="shared" si="815"/>
        <v>0</v>
      </c>
      <c r="BE709" s="541">
        <f t="shared" si="816"/>
        <v>0</v>
      </c>
      <c r="BF709" s="546">
        <f t="shared" si="829"/>
        <v>0</v>
      </c>
    </row>
    <row r="710" spans="2:58" ht="14.1" customHeight="1" outlineLevel="1">
      <c r="B710" s="271" t="s">
        <v>173</v>
      </c>
      <c r="C710" s="188"/>
      <c r="D710" s="178"/>
      <c r="E710" s="67"/>
      <c r="F710" s="195">
        <f>IFERROR(E710/D710,0)</f>
        <v>0</v>
      </c>
      <c r="G710" s="188"/>
      <c r="H710" s="178"/>
      <c r="I710" s="67"/>
      <c r="J710" s="195">
        <f>IFERROR(I710/H710,0)</f>
        <v>0</v>
      </c>
      <c r="K710" s="188"/>
      <c r="L710" s="178"/>
      <c r="M710" s="67"/>
      <c r="N710" s="195">
        <f>IFERROR(M710/L710,0)</f>
        <v>0</v>
      </c>
      <c r="O710" s="188"/>
      <c r="P710" s="178"/>
      <c r="Q710" s="67"/>
      <c r="R710" s="195">
        <f>IFERROR(Q710/P710,0)</f>
        <v>0</v>
      </c>
      <c r="S710" s="188"/>
      <c r="T710" s="178"/>
      <c r="U710" s="67"/>
      <c r="V710" s="195">
        <f>IFERROR(U710/T710,0)</f>
        <v>0</v>
      </c>
      <c r="W710" s="188"/>
      <c r="X710" s="178"/>
      <c r="Y710" s="67"/>
      <c r="Z710" s="195">
        <f>IFERROR(Y710/X710,0)</f>
        <v>0</v>
      </c>
      <c r="AA710" s="188"/>
      <c r="AB710" s="178"/>
      <c r="AC710" s="67"/>
      <c r="AD710" s="195">
        <f>IFERROR(AC710/AB710,0)</f>
        <v>0</v>
      </c>
      <c r="AE710" s="188"/>
      <c r="AF710" s="178"/>
      <c r="AG710" s="67"/>
      <c r="AH710" s="195">
        <f>IFERROR(AG710/AF710,0)</f>
        <v>0</v>
      </c>
      <c r="AI710" s="188"/>
      <c r="AJ710" s="178"/>
      <c r="AK710" s="67"/>
      <c r="AL710" s="195">
        <f>IFERROR(AK710/AJ710,0)</f>
        <v>0</v>
      </c>
      <c r="AM710" s="188">
        <v>1</v>
      </c>
      <c r="AN710" s="178"/>
      <c r="AO710" s="67"/>
      <c r="AP710" s="195">
        <f>IFERROR(AO710/AN710,0)</f>
        <v>0</v>
      </c>
      <c r="AQ710" s="188">
        <v>1</v>
      </c>
      <c r="AR710" s="91"/>
      <c r="AS710" s="91"/>
      <c r="AT710" s="195">
        <f>IFERROR(AS710/AR710,0)</f>
        <v>0</v>
      </c>
      <c r="AU710" s="188">
        <v>1</v>
      </c>
      <c r="AV710" s="91">
        <v>0</v>
      </c>
      <c r="AW710" s="91">
        <v>0</v>
      </c>
      <c r="AX710" s="213">
        <f>IFERROR(AW710/AV710,0)</f>
        <v>0</v>
      </c>
      <c r="AY710" s="304">
        <f t="shared" si="812"/>
        <v>0</v>
      </c>
      <c r="AZ710" s="305">
        <f t="shared" si="812"/>
        <v>0</v>
      </c>
      <c r="BA710" s="305">
        <f t="shared" si="812"/>
        <v>0</v>
      </c>
      <c r="BB710" s="317">
        <f t="shared" si="813"/>
        <v>0</v>
      </c>
      <c r="BC710" s="540">
        <f t="shared" si="814"/>
        <v>3</v>
      </c>
      <c r="BD710" s="541">
        <f t="shared" si="815"/>
        <v>0</v>
      </c>
      <c r="BE710" s="541">
        <f t="shared" si="816"/>
        <v>0</v>
      </c>
      <c r="BF710" s="546">
        <f t="shared" si="829"/>
        <v>0</v>
      </c>
    </row>
    <row r="711" spans="2:58" s="76" customFormat="1" ht="14.1" customHeight="1" outlineLevel="1">
      <c r="B711" s="270" t="s">
        <v>94</v>
      </c>
      <c r="C711" s="192">
        <f>SUM(C712:C714)</f>
        <v>0</v>
      </c>
      <c r="D711" s="177">
        <f>SUM(D712:D714)</f>
        <v>0</v>
      </c>
      <c r="E711" s="69">
        <f>SUM(E712:E714)</f>
        <v>0</v>
      </c>
      <c r="F711" s="193">
        <f t="shared" ref="F711:F725" si="830">IFERROR(E711/D711,0)</f>
        <v>0</v>
      </c>
      <c r="G711" s="192">
        <f>SUM(G712:G714)</f>
        <v>0</v>
      </c>
      <c r="H711" s="177">
        <f>SUM(H712:H714)</f>
        <v>0</v>
      </c>
      <c r="I711" s="69">
        <f>SUM(I712:I714)</f>
        <v>0</v>
      </c>
      <c r="J711" s="193">
        <f t="shared" ref="J711:J725" si="831">IFERROR(I711/H711,0)</f>
        <v>0</v>
      </c>
      <c r="K711" s="192">
        <f>SUM(K712:K714)</f>
        <v>0</v>
      </c>
      <c r="L711" s="177">
        <f>SUM(L712:L714)</f>
        <v>0</v>
      </c>
      <c r="M711" s="69">
        <f>SUM(M712:M714)</f>
        <v>0</v>
      </c>
      <c r="N711" s="193">
        <f t="shared" ref="N711:N725" si="832">IFERROR(M711/L711,0)</f>
        <v>0</v>
      </c>
      <c r="O711" s="192">
        <f>SUM(O712:O714)</f>
        <v>0</v>
      </c>
      <c r="P711" s="177">
        <f>SUM(P712:P714)</f>
        <v>0</v>
      </c>
      <c r="Q711" s="69">
        <f>SUM(Q712:Q714)</f>
        <v>0</v>
      </c>
      <c r="R711" s="193">
        <f t="shared" ref="R711:R725" si="833">IFERROR(Q711/P711,0)</f>
        <v>0</v>
      </c>
      <c r="S711" s="192">
        <f>SUM(S712:S714)</f>
        <v>0</v>
      </c>
      <c r="T711" s="177">
        <f>SUM(T712:T714)</f>
        <v>0</v>
      </c>
      <c r="U711" s="69">
        <f>SUM(U712:U714)</f>
        <v>0</v>
      </c>
      <c r="V711" s="193">
        <f t="shared" ref="V711:V725" si="834">IFERROR(U711/T711,0)</f>
        <v>0</v>
      </c>
      <c r="W711" s="192">
        <f>SUM(W712:W714)</f>
        <v>0</v>
      </c>
      <c r="X711" s="177">
        <f>SUM(X712:X714)</f>
        <v>0</v>
      </c>
      <c r="Y711" s="69">
        <f>SUM(Y712:Y714)</f>
        <v>0</v>
      </c>
      <c r="Z711" s="193">
        <f t="shared" ref="Z711:Z725" si="835">IFERROR(Y711/X711,0)</f>
        <v>0</v>
      </c>
      <c r="AA711" s="192">
        <f>SUM(AA712:AA714)</f>
        <v>0</v>
      </c>
      <c r="AB711" s="177">
        <f>SUM(AB712:AB714)</f>
        <v>0</v>
      </c>
      <c r="AC711" s="69">
        <f>SUM(AC712:AC714)</f>
        <v>0</v>
      </c>
      <c r="AD711" s="193">
        <f t="shared" ref="AD711:AD725" si="836">IFERROR(AC711/AB711,0)</f>
        <v>0</v>
      </c>
      <c r="AE711" s="192">
        <f>SUM(AE712:AE714)</f>
        <v>0</v>
      </c>
      <c r="AF711" s="177">
        <f>SUM(AF712:AF714)</f>
        <v>0</v>
      </c>
      <c r="AG711" s="69">
        <f>SUM(AG712:AG714)</f>
        <v>0</v>
      </c>
      <c r="AH711" s="193">
        <f t="shared" ref="AH711:AH725" si="837">IFERROR(AG711/AF711,0)</f>
        <v>0</v>
      </c>
      <c r="AI711" s="192">
        <f>SUM(AI712:AI714)</f>
        <v>0</v>
      </c>
      <c r="AJ711" s="177">
        <f>SUM(AJ712:AJ714)</f>
        <v>0</v>
      </c>
      <c r="AK711" s="69">
        <f>SUM(AK712:AK714)</f>
        <v>0</v>
      </c>
      <c r="AL711" s="193">
        <f t="shared" ref="AL711:AL725" si="838">IFERROR(AK711/AJ711,0)</f>
        <v>0</v>
      </c>
      <c r="AM711" s="192">
        <f>SUM(AM712:AM714)</f>
        <v>2</v>
      </c>
      <c r="AN711" s="177">
        <f>SUM(AN712:AN714)</f>
        <v>0</v>
      </c>
      <c r="AO711" s="69">
        <f>SUM(AO712:AO714)</f>
        <v>0</v>
      </c>
      <c r="AP711" s="193">
        <f t="shared" ref="AP711:AP725" si="839">IFERROR(AO711/AN711,0)</f>
        <v>0</v>
      </c>
      <c r="AQ711" s="192">
        <f>SUM(AQ712:AQ714)</f>
        <v>2</v>
      </c>
      <c r="AR711" s="90">
        <f>SUM(AR712:AR714)</f>
        <v>0</v>
      </c>
      <c r="AS711" s="90">
        <f>SUM(AS712:AS714)</f>
        <v>0</v>
      </c>
      <c r="AT711" s="193">
        <f t="shared" ref="AT711:AT725" si="840">IFERROR(AS711/AR711,0)</f>
        <v>0</v>
      </c>
      <c r="AU711" s="186">
        <f>SUM(AU712:AU714)</f>
        <v>2</v>
      </c>
      <c r="AV711" s="90">
        <f>SUM(AV712:AV714)</f>
        <v>0</v>
      </c>
      <c r="AW711" s="90">
        <f>SUM(AW712:AW714)</f>
        <v>0</v>
      </c>
      <c r="AX711" s="212">
        <f t="shared" ref="AX711:AX725" si="841">IFERROR(AW711/AV711,0)</f>
        <v>0</v>
      </c>
      <c r="AY711" s="302">
        <f t="shared" si="812"/>
        <v>0</v>
      </c>
      <c r="AZ711" s="303">
        <f t="shared" si="812"/>
        <v>0</v>
      </c>
      <c r="BA711" s="303">
        <f t="shared" si="812"/>
        <v>0</v>
      </c>
      <c r="BB711" s="314">
        <f t="shared" si="813"/>
        <v>0</v>
      </c>
      <c r="BC711" s="537">
        <f t="shared" si="814"/>
        <v>6</v>
      </c>
      <c r="BD711" s="538">
        <f t="shared" si="815"/>
        <v>0</v>
      </c>
      <c r="BE711" s="538">
        <f t="shared" si="816"/>
        <v>0</v>
      </c>
      <c r="BF711" s="539">
        <f t="shared" si="829"/>
        <v>0</v>
      </c>
    </row>
    <row r="712" spans="2:58" ht="14.1" customHeight="1" outlineLevel="1">
      <c r="B712" s="271" t="s">
        <v>141</v>
      </c>
      <c r="C712" s="188"/>
      <c r="D712" s="178"/>
      <c r="E712" s="67"/>
      <c r="F712" s="195">
        <f t="shared" si="830"/>
        <v>0</v>
      </c>
      <c r="G712" s="188"/>
      <c r="H712" s="178"/>
      <c r="I712" s="67"/>
      <c r="J712" s="195">
        <f t="shared" si="831"/>
        <v>0</v>
      </c>
      <c r="K712" s="188"/>
      <c r="L712" s="178"/>
      <c r="M712" s="67"/>
      <c r="N712" s="195">
        <f t="shared" si="832"/>
        <v>0</v>
      </c>
      <c r="O712" s="188"/>
      <c r="P712" s="178"/>
      <c r="Q712" s="67"/>
      <c r="R712" s="195">
        <f t="shared" si="833"/>
        <v>0</v>
      </c>
      <c r="S712" s="188"/>
      <c r="T712" s="178"/>
      <c r="U712" s="67"/>
      <c r="V712" s="195">
        <f t="shared" si="834"/>
        <v>0</v>
      </c>
      <c r="W712" s="188"/>
      <c r="X712" s="178"/>
      <c r="Y712" s="67"/>
      <c r="Z712" s="195">
        <f t="shared" si="835"/>
        <v>0</v>
      </c>
      <c r="AA712" s="188"/>
      <c r="AB712" s="178"/>
      <c r="AC712" s="67"/>
      <c r="AD712" s="195">
        <f t="shared" si="836"/>
        <v>0</v>
      </c>
      <c r="AE712" s="188"/>
      <c r="AF712" s="178"/>
      <c r="AG712" s="67"/>
      <c r="AH712" s="195">
        <f t="shared" si="837"/>
        <v>0</v>
      </c>
      <c r="AI712" s="188"/>
      <c r="AJ712" s="178"/>
      <c r="AK712" s="67"/>
      <c r="AL712" s="195">
        <f t="shared" si="838"/>
        <v>0</v>
      </c>
      <c r="AM712" s="188">
        <v>2</v>
      </c>
      <c r="AN712" s="178"/>
      <c r="AO712" s="67"/>
      <c r="AP712" s="195">
        <f t="shared" si="839"/>
        <v>0</v>
      </c>
      <c r="AQ712" s="188">
        <v>2</v>
      </c>
      <c r="AR712" s="91"/>
      <c r="AS712" s="91"/>
      <c r="AT712" s="195">
        <f t="shared" si="840"/>
        <v>0</v>
      </c>
      <c r="AU712" s="188">
        <v>2</v>
      </c>
      <c r="AV712" s="91">
        <v>0</v>
      </c>
      <c r="AW712" s="91">
        <v>0</v>
      </c>
      <c r="AX712" s="213">
        <f t="shared" si="841"/>
        <v>0</v>
      </c>
      <c r="AY712" s="304">
        <f t="shared" si="812"/>
        <v>0</v>
      </c>
      <c r="AZ712" s="305">
        <f t="shared" si="812"/>
        <v>0</v>
      </c>
      <c r="BA712" s="305">
        <f t="shared" si="812"/>
        <v>0</v>
      </c>
      <c r="BB712" s="317">
        <f t="shared" si="813"/>
        <v>0</v>
      </c>
      <c r="BC712" s="540">
        <f t="shared" si="814"/>
        <v>6</v>
      </c>
      <c r="BD712" s="541">
        <f t="shared" si="815"/>
        <v>0</v>
      </c>
      <c r="BE712" s="541">
        <f t="shared" si="816"/>
        <v>0</v>
      </c>
      <c r="BF712" s="546">
        <f t="shared" si="829"/>
        <v>0</v>
      </c>
    </row>
    <row r="713" spans="2:58" ht="14.1" customHeight="1" outlineLevel="1">
      <c r="B713" s="271" t="s">
        <v>242</v>
      </c>
      <c r="C713" s="188"/>
      <c r="D713" s="178"/>
      <c r="E713" s="67"/>
      <c r="F713" s="195">
        <f t="shared" si="830"/>
        <v>0</v>
      </c>
      <c r="G713" s="188"/>
      <c r="H713" s="178"/>
      <c r="I713" s="67"/>
      <c r="J713" s="195">
        <f t="shared" si="831"/>
        <v>0</v>
      </c>
      <c r="K713" s="188"/>
      <c r="L713" s="178"/>
      <c r="M713" s="67"/>
      <c r="N713" s="195">
        <f t="shared" si="832"/>
        <v>0</v>
      </c>
      <c r="O713" s="188"/>
      <c r="P713" s="178"/>
      <c r="Q713" s="67"/>
      <c r="R713" s="195">
        <f t="shared" si="833"/>
        <v>0</v>
      </c>
      <c r="S713" s="188"/>
      <c r="T713" s="178"/>
      <c r="U713" s="67"/>
      <c r="V713" s="195">
        <f t="shared" si="834"/>
        <v>0</v>
      </c>
      <c r="W713" s="188"/>
      <c r="X713" s="178"/>
      <c r="Y713" s="67"/>
      <c r="Z713" s="195">
        <f t="shared" si="835"/>
        <v>0</v>
      </c>
      <c r="AA713" s="188"/>
      <c r="AB713" s="178"/>
      <c r="AC713" s="67"/>
      <c r="AD713" s="195">
        <f t="shared" si="836"/>
        <v>0</v>
      </c>
      <c r="AE713" s="188"/>
      <c r="AF713" s="178"/>
      <c r="AG713" s="67"/>
      <c r="AH713" s="195">
        <f t="shared" si="837"/>
        <v>0</v>
      </c>
      <c r="AI713" s="188"/>
      <c r="AJ713" s="178"/>
      <c r="AK713" s="67"/>
      <c r="AL713" s="195">
        <f t="shared" si="838"/>
        <v>0</v>
      </c>
      <c r="AM713" s="188">
        <v>0</v>
      </c>
      <c r="AN713" s="178"/>
      <c r="AO713" s="67"/>
      <c r="AP713" s="195">
        <f t="shared" si="839"/>
        <v>0</v>
      </c>
      <c r="AQ713" s="188">
        <v>0</v>
      </c>
      <c r="AR713" s="178"/>
      <c r="AS713" s="67"/>
      <c r="AT713" s="195">
        <f t="shared" si="840"/>
        <v>0</v>
      </c>
      <c r="AU713" s="188">
        <v>0</v>
      </c>
      <c r="AV713" s="178"/>
      <c r="AW713" s="67"/>
      <c r="AX713" s="195">
        <f t="shared" si="841"/>
        <v>0</v>
      </c>
      <c r="AY713" s="304">
        <f t="shared" si="812"/>
        <v>0</v>
      </c>
      <c r="AZ713" s="305">
        <f t="shared" si="812"/>
        <v>0</v>
      </c>
      <c r="BA713" s="305">
        <f t="shared" si="812"/>
        <v>0</v>
      </c>
      <c r="BB713" s="317">
        <f t="shared" si="813"/>
        <v>0</v>
      </c>
      <c r="BC713" s="540">
        <f t="shared" si="814"/>
        <v>0</v>
      </c>
      <c r="BD713" s="541">
        <f t="shared" si="815"/>
        <v>0</v>
      </c>
      <c r="BE713" s="541">
        <f t="shared" si="816"/>
        <v>0</v>
      </c>
      <c r="BF713" s="546">
        <f t="shared" si="829"/>
        <v>0</v>
      </c>
    </row>
    <row r="714" spans="2:58" ht="14.1" customHeight="1" outlineLevel="1">
      <c r="B714" s="271" t="s">
        <v>243</v>
      </c>
      <c r="C714" s="188">
        <v>0</v>
      </c>
      <c r="D714" s="178"/>
      <c r="E714" s="67"/>
      <c r="F714" s="195">
        <f t="shared" si="830"/>
        <v>0</v>
      </c>
      <c r="G714" s="188">
        <v>0</v>
      </c>
      <c r="H714" s="178"/>
      <c r="I714" s="67"/>
      <c r="J714" s="195">
        <f t="shared" si="831"/>
        <v>0</v>
      </c>
      <c r="K714" s="188">
        <v>0</v>
      </c>
      <c r="L714" s="178"/>
      <c r="M714" s="67"/>
      <c r="N714" s="195">
        <f t="shared" si="832"/>
        <v>0</v>
      </c>
      <c r="O714" s="188">
        <v>0</v>
      </c>
      <c r="P714" s="178"/>
      <c r="Q714" s="67"/>
      <c r="R714" s="195">
        <f t="shared" si="833"/>
        <v>0</v>
      </c>
      <c r="S714" s="188">
        <v>0</v>
      </c>
      <c r="T714" s="178"/>
      <c r="U714" s="67"/>
      <c r="V714" s="195">
        <f t="shared" si="834"/>
        <v>0</v>
      </c>
      <c r="W714" s="188">
        <v>0</v>
      </c>
      <c r="X714" s="178"/>
      <c r="Y714" s="67"/>
      <c r="Z714" s="195">
        <f t="shared" si="835"/>
        <v>0</v>
      </c>
      <c r="AA714" s="188">
        <v>0</v>
      </c>
      <c r="AB714" s="178"/>
      <c r="AC714" s="67"/>
      <c r="AD714" s="195">
        <f t="shared" si="836"/>
        <v>0</v>
      </c>
      <c r="AE714" s="188">
        <v>0</v>
      </c>
      <c r="AF714" s="178"/>
      <c r="AG714" s="67"/>
      <c r="AH714" s="195">
        <f t="shared" si="837"/>
        <v>0</v>
      </c>
      <c r="AI714" s="188">
        <v>0</v>
      </c>
      <c r="AJ714" s="178"/>
      <c r="AK714" s="67"/>
      <c r="AL714" s="195">
        <f t="shared" si="838"/>
        <v>0</v>
      </c>
      <c r="AM714" s="188">
        <v>0</v>
      </c>
      <c r="AN714" s="178"/>
      <c r="AO714" s="67"/>
      <c r="AP714" s="195">
        <f t="shared" si="839"/>
        <v>0</v>
      </c>
      <c r="AQ714" s="188">
        <v>0</v>
      </c>
      <c r="AR714" s="91"/>
      <c r="AS714" s="91"/>
      <c r="AT714" s="195">
        <f t="shared" si="840"/>
        <v>0</v>
      </c>
      <c r="AU714" s="188">
        <v>0</v>
      </c>
      <c r="AV714" s="91">
        <v>0</v>
      </c>
      <c r="AW714" s="91">
        <v>0</v>
      </c>
      <c r="AX714" s="213">
        <f t="shared" si="841"/>
        <v>0</v>
      </c>
      <c r="AY714" s="304">
        <f t="shared" si="812"/>
        <v>0</v>
      </c>
      <c r="AZ714" s="305">
        <f t="shared" si="812"/>
        <v>0</v>
      </c>
      <c r="BA714" s="305">
        <f t="shared" si="812"/>
        <v>0</v>
      </c>
      <c r="BB714" s="317">
        <f t="shared" si="813"/>
        <v>0</v>
      </c>
      <c r="BC714" s="540">
        <f t="shared" si="814"/>
        <v>0</v>
      </c>
      <c r="BD714" s="541">
        <f t="shared" si="815"/>
        <v>0</v>
      </c>
      <c r="BE714" s="541">
        <f t="shared" si="816"/>
        <v>0</v>
      </c>
      <c r="BF714" s="546">
        <f t="shared" si="829"/>
        <v>0</v>
      </c>
    </row>
    <row r="715" spans="2:58" s="76" customFormat="1" ht="14.1" customHeight="1" outlineLevel="1">
      <c r="B715" s="270" t="s">
        <v>93</v>
      </c>
      <c r="C715" s="192">
        <f>SUM(C716:C719)</f>
        <v>0</v>
      </c>
      <c r="D715" s="177">
        <f>SUM(D716:D719)</f>
        <v>0</v>
      </c>
      <c r="E715" s="69">
        <f>SUM(E716:E719)</f>
        <v>0</v>
      </c>
      <c r="F715" s="193">
        <f t="shared" si="830"/>
        <v>0</v>
      </c>
      <c r="G715" s="192">
        <f>SUM(G716:G719)</f>
        <v>0</v>
      </c>
      <c r="H715" s="177">
        <f>SUM(H716:H719)</f>
        <v>0</v>
      </c>
      <c r="I715" s="69">
        <f>SUM(I716:I719)</f>
        <v>0</v>
      </c>
      <c r="J715" s="193">
        <f t="shared" si="831"/>
        <v>0</v>
      </c>
      <c r="K715" s="192">
        <f>SUM(K716:K719)</f>
        <v>0</v>
      </c>
      <c r="L715" s="177">
        <f>SUM(L716:L719)</f>
        <v>0</v>
      </c>
      <c r="M715" s="69">
        <f>SUM(M716:M719)</f>
        <v>0</v>
      </c>
      <c r="N715" s="193">
        <f t="shared" si="832"/>
        <v>0</v>
      </c>
      <c r="O715" s="192">
        <f>SUM(O716:O719)</f>
        <v>0</v>
      </c>
      <c r="P715" s="177">
        <f>SUM(P716:P719)</f>
        <v>0</v>
      </c>
      <c r="Q715" s="69">
        <f>SUM(Q716:Q719)</f>
        <v>0</v>
      </c>
      <c r="R715" s="193">
        <f t="shared" si="833"/>
        <v>0</v>
      </c>
      <c r="S715" s="192">
        <f>SUM(S716:S719)</f>
        <v>0</v>
      </c>
      <c r="T715" s="177">
        <f>SUM(T716:T719)</f>
        <v>0</v>
      </c>
      <c r="U715" s="69">
        <f>SUM(U716:U719)</f>
        <v>0</v>
      </c>
      <c r="V715" s="193">
        <f t="shared" si="834"/>
        <v>0</v>
      </c>
      <c r="W715" s="192">
        <f>SUM(W716:W719)</f>
        <v>0</v>
      </c>
      <c r="X715" s="177">
        <f>SUM(X716:X719)</f>
        <v>0</v>
      </c>
      <c r="Y715" s="69">
        <f>SUM(Y716:Y719)</f>
        <v>0</v>
      </c>
      <c r="Z715" s="193">
        <f t="shared" si="835"/>
        <v>0</v>
      </c>
      <c r="AA715" s="192">
        <f>SUM(AA716:AA719)</f>
        <v>0</v>
      </c>
      <c r="AB715" s="177">
        <f>SUM(AB716:AB719)</f>
        <v>0</v>
      </c>
      <c r="AC715" s="69">
        <f>SUM(AC716:AC719)</f>
        <v>0</v>
      </c>
      <c r="AD715" s="193">
        <f t="shared" si="836"/>
        <v>0</v>
      </c>
      <c r="AE715" s="192">
        <f>SUM(AE716:AE719)</f>
        <v>0</v>
      </c>
      <c r="AF715" s="177">
        <f>SUM(AF716:AF719)</f>
        <v>0</v>
      </c>
      <c r="AG715" s="69">
        <f>SUM(AG716:AG719)</f>
        <v>0</v>
      </c>
      <c r="AH715" s="193">
        <f t="shared" si="837"/>
        <v>0</v>
      </c>
      <c r="AI715" s="192">
        <f>SUM(AI716:AI719)</f>
        <v>0</v>
      </c>
      <c r="AJ715" s="177">
        <f>SUM(AJ716:AJ719)</f>
        <v>0</v>
      </c>
      <c r="AK715" s="69">
        <f>SUM(AK716:AK719)</f>
        <v>0</v>
      </c>
      <c r="AL715" s="193">
        <f t="shared" si="838"/>
        <v>0</v>
      </c>
      <c r="AM715" s="192">
        <f>SUM(AM716:AM719)</f>
        <v>7</v>
      </c>
      <c r="AN715" s="177">
        <f>SUM(AN716:AN719)</f>
        <v>0</v>
      </c>
      <c r="AO715" s="69">
        <f>SUM(AO716:AO719)</f>
        <v>0</v>
      </c>
      <c r="AP715" s="193">
        <f t="shared" si="839"/>
        <v>0</v>
      </c>
      <c r="AQ715" s="192">
        <f>SUM(AQ716:AQ719)</f>
        <v>7</v>
      </c>
      <c r="AR715" s="90">
        <f>SUM(AR716:AR719)</f>
        <v>0</v>
      </c>
      <c r="AS715" s="90">
        <f>SUM(AS716:AS719)</f>
        <v>0</v>
      </c>
      <c r="AT715" s="193">
        <f t="shared" si="840"/>
        <v>0</v>
      </c>
      <c r="AU715" s="186">
        <f>SUM(AU716:AU719)</f>
        <v>7</v>
      </c>
      <c r="AV715" s="90">
        <f>SUM(AV716:AV719)</f>
        <v>0</v>
      </c>
      <c r="AW715" s="90">
        <f>SUM(AW716:AW719)</f>
        <v>0</v>
      </c>
      <c r="AX715" s="212">
        <f t="shared" si="841"/>
        <v>0</v>
      </c>
      <c r="AY715" s="302">
        <f t="shared" si="812"/>
        <v>0</v>
      </c>
      <c r="AZ715" s="303">
        <f t="shared" si="812"/>
        <v>0</v>
      </c>
      <c r="BA715" s="303">
        <f t="shared" si="812"/>
        <v>0</v>
      </c>
      <c r="BB715" s="314">
        <f t="shared" si="813"/>
        <v>0</v>
      </c>
      <c r="BC715" s="537">
        <f t="shared" si="814"/>
        <v>21</v>
      </c>
      <c r="BD715" s="538">
        <f t="shared" si="815"/>
        <v>0</v>
      </c>
      <c r="BE715" s="538">
        <f t="shared" si="816"/>
        <v>0</v>
      </c>
      <c r="BF715" s="539">
        <f t="shared" si="829"/>
        <v>0</v>
      </c>
    </row>
    <row r="716" spans="2:58" ht="14.1" customHeight="1" outlineLevel="1">
      <c r="B716" s="271" t="s">
        <v>145</v>
      </c>
      <c r="C716" s="188"/>
      <c r="D716" s="178"/>
      <c r="E716" s="67"/>
      <c r="F716" s="195">
        <f t="shared" si="830"/>
        <v>0</v>
      </c>
      <c r="G716" s="188"/>
      <c r="H716" s="178"/>
      <c r="I716" s="67"/>
      <c r="J716" s="195">
        <f t="shared" si="831"/>
        <v>0</v>
      </c>
      <c r="K716" s="188"/>
      <c r="L716" s="178"/>
      <c r="M716" s="67"/>
      <c r="N716" s="195">
        <f t="shared" si="832"/>
        <v>0</v>
      </c>
      <c r="O716" s="188"/>
      <c r="P716" s="178"/>
      <c r="Q716" s="67"/>
      <c r="R716" s="195">
        <f t="shared" si="833"/>
        <v>0</v>
      </c>
      <c r="S716" s="188"/>
      <c r="T716" s="178"/>
      <c r="U716" s="67"/>
      <c r="V716" s="195">
        <f t="shared" si="834"/>
        <v>0</v>
      </c>
      <c r="W716" s="188"/>
      <c r="X716" s="178"/>
      <c r="Y716" s="67"/>
      <c r="Z716" s="195">
        <f t="shared" si="835"/>
        <v>0</v>
      </c>
      <c r="AA716" s="188"/>
      <c r="AB716" s="178"/>
      <c r="AC716" s="67"/>
      <c r="AD716" s="195">
        <f t="shared" si="836"/>
        <v>0</v>
      </c>
      <c r="AE716" s="188"/>
      <c r="AF716" s="178"/>
      <c r="AG716" s="67"/>
      <c r="AH716" s="195">
        <f t="shared" si="837"/>
        <v>0</v>
      </c>
      <c r="AI716" s="188"/>
      <c r="AJ716" s="178"/>
      <c r="AK716" s="67"/>
      <c r="AL716" s="195">
        <f t="shared" si="838"/>
        <v>0</v>
      </c>
      <c r="AM716" s="188">
        <v>1</v>
      </c>
      <c r="AN716" s="178"/>
      <c r="AO716" s="67"/>
      <c r="AP716" s="195">
        <f t="shared" si="839"/>
        <v>0</v>
      </c>
      <c r="AQ716" s="188">
        <v>1</v>
      </c>
      <c r="AR716" s="91"/>
      <c r="AS716" s="91"/>
      <c r="AT716" s="195">
        <f t="shared" si="840"/>
        <v>0</v>
      </c>
      <c r="AU716" s="188">
        <v>1</v>
      </c>
      <c r="AV716" s="91">
        <v>0</v>
      </c>
      <c r="AW716" s="91">
        <v>0</v>
      </c>
      <c r="AX716" s="213">
        <f t="shared" si="841"/>
        <v>0</v>
      </c>
      <c r="AY716" s="304">
        <f t="shared" si="812"/>
        <v>0</v>
      </c>
      <c r="AZ716" s="305">
        <f t="shared" si="812"/>
        <v>0</v>
      </c>
      <c r="BA716" s="305">
        <f t="shared" si="812"/>
        <v>0</v>
      </c>
      <c r="BB716" s="317">
        <f t="shared" si="813"/>
        <v>0</v>
      </c>
      <c r="BC716" s="540">
        <f t="shared" si="814"/>
        <v>3</v>
      </c>
      <c r="BD716" s="541">
        <f t="shared" si="815"/>
        <v>0</v>
      </c>
      <c r="BE716" s="541">
        <f t="shared" si="816"/>
        <v>0</v>
      </c>
      <c r="BF716" s="546">
        <f t="shared" si="829"/>
        <v>0</v>
      </c>
    </row>
    <row r="717" spans="2:58" ht="14.1" customHeight="1" outlineLevel="1">
      <c r="B717" s="271" t="s">
        <v>162</v>
      </c>
      <c r="C717" s="188"/>
      <c r="D717" s="178"/>
      <c r="E717" s="67"/>
      <c r="F717" s="195">
        <f t="shared" si="830"/>
        <v>0</v>
      </c>
      <c r="G717" s="188"/>
      <c r="H717" s="178"/>
      <c r="I717" s="67"/>
      <c r="J717" s="195">
        <f t="shared" si="831"/>
        <v>0</v>
      </c>
      <c r="K717" s="188"/>
      <c r="L717" s="178"/>
      <c r="M717" s="67"/>
      <c r="N717" s="195">
        <f t="shared" si="832"/>
        <v>0</v>
      </c>
      <c r="O717" s="188"/>
      <c r="P717" s="178"/>
      <c r="Q717" s="67"/>
      <c r="R717" s="195">
        <f t="shared" si="833"/>
        <v>0</v>
      </c>
      <c r="S717" s="188"/>
      <c r="T717" s="178"/>
      <c r="U717" s="67"/>
      <c r="V717" s="195">
        <f t="shared" si="834"/>
        <v>0</v>
      </c>
      <c r="W717" s="188"/>
      <c r="X717" s="178"/>
      <c r="Y717" s="67"/>
      <c r="Z717" s="195">
        <f t="shared" si="835"/>
        <v>0</v>
      </c>
      <c r="AA717" s="188"/>
      <c r="AB717" s="178"/>
      <c r="AC717" s="67"/>
      <c r="AD717" s="195">
        <f t="shared" si="836"/>
        <v>0</v>
      </c>
      <c r="AE717" s="188"/>
      <c r="AF717" s="178"/>
      <c r="AG717" s="67"/>
      <c r="AH717" s="195">
        <f t="shared" si="837"/>
        <v>0</v>
      </c>
      <c r="AI717" s="188"/>
      <c r="AJ717" s="178"/>
      <c r="AK717" s="67"/>
      <c r="AL717" s="195">
        <f t="shared" si="838"/>
        <v>0</v>
      </c>
      <c r="AM717" s="188">
        <v>2</v>
      </c>
      <c r="AN717" s="178"/>
      <c r="AO717" s="67"/>
      <c r="AP717" s="195">
        <f t="shared" si="839"/>
        <v>0</v>
      </c>
      <c r="AQ717" s="188">
        <v>2</v>
      </c>
      <c r="AR717" s="91"/>
      <c r="AS717" s="91"/>
      <c r="AT717" s="195">
        <f t="shared" si="840"/>
        <v>0</v>
      </c>
      <c r="AU717" s="188">
        <v>2</v>
      </c>
      <c r="AV717" s="91">
        <v>0</v>
      </c>
      <c r="AW717" s="91">
        <v>0</v>
      </c>
      <c r="AX717" s="213">
        <f t="shared" si="841"/>
        <v>0</v>
      </c>
      <c r="AY717" s="304">
        <f t="shared" si="812"/>
        <v>0</v>
      </c>
      <c r="AZ717" s="305">
        <f t="shared" si="812"/>
        <v>0</v>
      </c>
      <c r="BA717" s="305">
        <f t="shared" si="812"/>
        <v>0</v>
      </c>
      <c r="BB717" s="317">
        <f t="shared" si="813"/>
        <v>0</v>
      </c>
      <c r="BC717" s="540">
        <f t="shared" si="814"/>
        <v>6</v>
      </c>
      <c r="BD717" s="541">
        <f t="shared" si="815"/>
        <v>0</v>
      </c>
      <c r="BE717" s="541">
        <f t="shared" si="816"/>
        <v>0</v>
      </c>
      <c r="BF717" s="546">
        <f t="shared" si="829"/>
        <v>0</v>
      </c>
    </row>
    <row r="718" spans="2:58" ht="14.1" customHeight="1" outlineLevel="1">
      <c r="B718" s="271" t="s">
        <v>138</v>
      </c>
      <c r="C718" s="188"/>
      <c r="D718" s="178"/>
      <c r="E718" s="67"/>
      <c r="F718" s="195">
        <f t="shared" si="830"/>
        <v>0</v>
      </c>
      <c r="G718" s="188"/>
      <c r="H718" s="178"/>
      <c r="I718" s="67"/>
      <c r="J718" s="195">
        <f t="shared" si="831"/>
        <v>0</v>
      </c>
      <c r="K718" s="188"/>
      <c r="L718" s="178"/>
      <c r="M718" s="67"/>
      <c r="N718" s="195">
        <f t="shared" si="832"/>
        <v>0</v>
      </c>
      <c r="O718" s="188"/>
      <c r="P718" s="178"/>
      <c r="Q718" s="67"/>
      <c r="R718" s="195">
        <f t="shared" si="833"/>
        <v>0</v>
      </c>
      <c r="S718" s="188"/>
      <c r="T718" s="178"/>
      <c r="U718" s="67"/>
      <c r="V718" s="195">
        <f t="shared" si="834"/>
        <v>0</v>
      </c>
      <c r="W718" s="188"/>
      <c r="X718" s="178"/>
      <c r="Y718" s="67"/>
      <c r="Z718" s="195">
        <f t="shared" si="835"/>
        <v>0</v>
      </c>
      <c r="AA718" s="188"/>
      <c r="AB718" s="178"/>
      <c r="AC718" s="67"/>
      <c r="AD718" s="195">
        <f t="shared" si="836"/>
        <v>0</v>
      </c>
      <c r="AE718" s="188"/>
      <c r="AF718" s="178"/>
      <c r="AG718" s="67"/>
      <c r="AH718" s="195">
        <f t="shared" si="837"/>
        <v>0</v>
      </c>
      <c r="AI718" s="188"/>
      <c r="AJ718" s="178"/>
      <c r="AK718" s="67"/>
      <c r="AL718" s="195">
        <f t="shared" si="838"/>
        <v>0</v>
      </c>
      <c r="AM718" s="188">
        <v>1</v>
      </c>
      <c r="AN718" s="178"/>
      <c r="AO718" s="67"/>
      <c r="AP718" s="195">
        <f t="shared" si="839"/>
        <v>0</v>
      </c>
      <c r="AQ718" s="188">
        <v>1</v>
      </c>
      <c r="AR718" s="91"/>
      <c r="AS718" s="91"/>
      <c r="AT718" s="195">
        <f t="shared" si="840"/>
        <v>0</v>
      </c>
      <c r="AU718" s="188">
        <v>1</v>
      </c>
      <c r="AV718" s="91">
        <v>0</v>
      </c>
      <c r="AW718" s="91">
        <v>0</v>
      </c>
      <c r="AX718" s="213">
        <f t="shared" si="841"/>
        <v>0</v>
      </c>
      <c r="AY718" s="304">
        <f t="shared" si="812"/>
        <v>0</v>
      </c>
      <c r="AZ718" s="305">
        <f t="shared" si="812"/>
        <v>0</v>
      </c>
      <c r="BA718" s="305">
        <f t="shared" si="812"/>
        <v>0</v>
      </c>
      <c r="BB718" s="317">
        <f t="shared" si="813"/>
        <v>0</v>
      </c>
      <c r="BC718" s="540">
        <f t="shared" si="814"/>
        <v>3</v>
      </c>
      <c r="BD718" s="541">
        <f t="shared" si="815"/>
        <v>0</v>
      </c>
      <c r="BE718" s="541">
        <f t="shared" si="816"/>
        <v>0</v>
      </c>
      <c r="BF718" s="546">
        <f t="shared" si="829"/>
        <v>0</v>
      </c>
    </row>
    <row r="719" spans="2:58" ht="14.1" customHeight="1" outlineLevel="1">
      <c r="B719" s="271" t="s">
        <v>143</v>
      </c>
      <c r="C719" s="188"/>
      <c r="D719" s="178"/>
      <c r="E719" s="67"/>
      <c r="F719" s="195">
        <f t="shared" si="830"/>
        <v>0</v>
      </c>
      <c r="G719" s="188"/>
      <c r="H719" s="178"/>
      <c r="I719" s="67"/>
      <c r="J719" s="195">
        <f t="shared" si="831"/>
        <v>0</v>
      </c>
      <c r="K719" s="188"/>
      <c r="L719" s="178"/>
      <c r="M719" s="67"/>
      <c r="N719" s="195">
        <f t="shared" si="832"/>
        <v>0</v>
      </c>
      <c r="O719" s="188"/>
      <c r="P719" s="178"/>
      <c r="Q719" s="67"/>
      <c r="R719" s="195">
        <f t="shared" si="833"/>
        <v>0</v>
      </c>
      <c r="S719" s="188"/>
      <c r="T719" s="178"/>
      <c r="U719" s="67"/>
      <c r="V719" s="195">
        <f t="shared" si="834"/>
        <v>0</v>
      </c>
      <c r="W719" s="188"/>
      <c r="X719" s="178"/>
      <c r="Y719" s="67"/>
      <c r="Z719" s="195">
        <f t="shared" si="835"/>
        <v>0</v>
      </c>
      <c r="AA719" s="188"/>
      <c r="AB719" s="178"/>
      <c r="AC719" s="67"/>
      <c r="AD719" s="195">
        <f t="shared" si="836"/>
        <v>0</v>
      </c>
      <c r="AE719" s="188"/>
      <c r="AF719" s="178"/>
      <c r="AG719" s="67"/>
      <c r="AH719" s="195">
        <f t="shared" si="837"/>
        <v>0</v>
      </c>
      <c r="AI719" s="188"/>
      <c r="AJ719" s="178"/>
      <c r="AK719" s="67"/>
      <c r="AL719" s="195">
        <f t="shared" si="838"/>
        <v>0</v>
      </c>
      <c r="AM719" s="188">
        <v>3</v>
      </c>
      <c r="AN719" s="178"/>
      <c r="AO719" s="67"/>
      <c r="AP719" s="195">
        <f t="shared" si="839"/>
        <v>0</v>
      </c>
      <c r="AQ719" s="188">
        <v>3</v>
      </c>
      <c r="AR719" s="91"/>
      <c r="AS719" s="91"/>
      <c r="AT719" s="195">
        <f t="shared" si="840"/>
        <v>0</v>
      </c>
      <c r="AU719" s="188">
        <v>3</v>
      </c>
      <c r="AV719" s="91">
        <v>0</v>
      </c>
      <c r="AW719" s="91">
        <v>0</v>
      </c>
      <c r="AX719" s="213">
        <f t="shared" si="841"/>
        <v>0</v>
      </c>
      <c r="AY719" s="304">
        <f t="shared" si="812"/>
        <v>0</v>
      </c>
      <c r="AZ719" s="305">
        <f t="shared" si="812"/>
        <v>0</v>
      </c>
      <c r="BA719" s="305">
        <f t="shared" si="812"/>
        <v>0</v>
      </c>
      <c r="BB719" s="317">
        <f t="shared" si="813"/>
        <v>0</v>
      </c>
      <c r="BC719" s="540">
        <f t="shared" si="814"/>
        <v>9</v>
      </c>
      <c r="BD719" s="541">
        <f t="shared" si="815"/>
        <v>0</v>
      </c>
      <c r="BE719" s="541">
        <f t="shared" si="816"/>
        <v>0</v>
      </c>
      <c r="BF719" s="546">
        <f t="shared" si="829"/>
        <v>0</v>
      </c>
    </row>
    <row r="720" spans="2:58" s="122" customFormat="1">
      <c r="B720" s="269" t="s">
        <v>92</v>
      </c>
      <c r="C720" s="184">
        <f>SUM(C721,C725,C729,C733,C737)</f>
        <v>0</v>
      </c>
      <c r="D720" s="173">
        <f>SUM(D721,D725,D729,D733,D737)</f>
        <v>0</v>
      </c>
      <c r="E720" s="123">
        <f>SUM(E721,E725,E729,E733,E737)</f>
        <v>0</v>
      </c>
      <c r="F720" s="185">
        <f t="shared" si="830"/>
        <v>0</v>
      </c>
      <c r="G720" s="184">
        <f>SUM(G721,G725,G729,G733,G737)</f>
        <v>0</v>
      </c>
      <c r="H720" s="173">
        <f>SUM(H721,H725,H729,H733,H737)</f>
        <v>0</v>
      </c>
      <c r="I720" s="123">
        <f>SUM(I721,I725,I729,I733,I737)</f>
        <v>0</v>
      </c>
      <c r="J720" s="185">
        <f t="shared" si="831"/>
        <v>0</v>
      </c>
      <c r="K720" s="184">
        <f>SUM(K721,K725,K729,K733,K737)</f>
        <v>0</v>
      </c>
      <c r="L720" s="173">
        <f>SUM(L721,L725,L729,L733,L737)</f>
        <v>0</v>
      </c>
      <c r="M720" s="123">
        <f>SUM(M721,M725,M729,M733,M737)</f>
        <v>0</v>
      </c>
      <c r="N720" s="185">
        <f t="shared" si="832"/>
        <v>0</v>
      </c>
      <c r="O720" s="184">
        <f>SUM(O721,O725,O729,O733,O737)</f>
        <v>0</v>
      </c>
      <c r="P720" s="173">
        <f>SUM(P721,P725,P729,P733,P737)</f>
        <v>0</v>
      </c>
      <c r="Q720" s="123">
        <f>SUM(Q721,Q725,Q729,Q733,Q737)</f>
        <v>0</v>
      </c>
      <c r="R720" s="185">
        <f t="shared" si="833"/>
        <v>0</v>
      </c>
      <c r="S720" s="184">
        <f>SUM(S721,S725,S729,S733,S737)</f>
        <v>0</v>
      </c>
      <c r="T720" s="173">
        <f>SUM(T721,T725,T729,T733,T737)</f>
        <v>0</v>
      </c>
      <c r="U720" s="123">
        <f>SUM(U721,U725,U729,U733,U737)</f>
        <v>0</v>
      </c>
      <c r="V720" s="185">
        <f t="shared" si="834"/>
        <v>0</v>
      </c>
      <c r="W720" s="184">
        <f>SUM(W721,W725,W729,W733,W737)</f>
        <v>0</v>
      </c>
      <c r="X720" s="173">
        <f>SUM(X721,X725,X729,X733,X737)</f>
        <v>0</v>
      </c>
      <c r="Y720" s="123">
        <f>SUM(Y721,Y725,Y729,Y733,Y737)</f>
        <v>0</v>
      </c>
      <c r="Z720" s="185">
        <f t="shared" si="835"/>
        <v>0</v>
      </c>
      <c r="AA720" s="184">
        <f>SUM(AA721,AA725,AA729,AA733,AA737)</f>
        <v>0</v>
      </c>
      <c r="AB720" s="173">
        <f>SUM(AB721,AB725,AB729,AB733,AB737)</f>
        <v>0</v>
      </c>
      <c r="AC720" s="123">
        <f>SUM(AC721,AC725,AC729,AC733,AC737)</f>
        <v>0</v>
      </c>
      <c r="AD720" s="185">
        <f t="shared" si="836"/>
        <v>0</v>
      </c>
      <c r="AE720" s="184">
        <f>SUM(AE721,AE725,AE729,AE733,AE737)</f>
        <v>0</v>
      </c>
      <c r="AF720" s="173">
        <f>SUM(AF721,AF725,AF729,AF733,AF737)</f>
        <v>0</v>
      </c>
      <c r="AG720" s="123">
        <f>SUM(AG721,AG725,AG729,AG733,AG737)</f>
        <v>0</v>
      </c>
      <c r="AH720" s="185">
        <f t="shared" si="837"/>
        <v>0</v>
      </c>
      <c r="AI720" s="184">
        <f>SUM(AI721,AI725,AI729,AI733,AI737)</f>
        <v>0</v>
      </c>
      <c r="AJ720" s="173">
        <f>SUM(AJ721,AJ725,AJ729,AJ733,AJ737)</f>
        <v>0</v>
      </c>
      <c r="AK720" s="123">
        <f>SUM(AK721,AK725,AK729,AK733,AK737)</f>
        <v>0</v>
      </c>
      <c r="AL720" s="185">
        <f t="shared" si="838"/>
        <v>0</v>
      </c>
      <c r="AM720" s="184">
        <f>SUM(AM721,AM725,AM729,AM733,AM737)</f>
        <v>19</v>
      </c>
      <c r="AN720" s="173">
        <f>SUM(AN721,AN725,AN729,AN733,AN737)</f>
        <v>0</v>
      </c>
      <c r="AO720" s="123">
        <f>SUM(AO721,AO725,AO729,AO733,AO737)</f>
        <v>0</v>
      </c>
      <c r="AP720" s="185">
        <f t="shared" si="839"/>
        <v>0</v>
      </c>
      <c r="AQ720" s="184">
        <f>SUM(AQ721,AQ725,AQ729,AQ733,AQ737)</f>
        <v>19</v>
      </c>
      <c r="AR720" s="123">
        <f>SUM(AR721,AR725,AR729,AR733,AR737)</f>
        <v>0</v>
      </c>
      <c r="AS720" s="123">
        <f>SUM(AS721,AS725,AS729,AS733,AS737)</f>
        <v>0</v>
      </c>
      <c r="AT720" s="185">
        <f t="shared" si="840"/>
        <v>0</v>
      </c>
      <c r="AU720" s="184">
        <f>SUM(AU721,AU725,AU729,AU733,AU737)</f>
        <v>19</v>
      </c>
      <c r="AV720" s="123">
        <f>SUM(AV721,AV725,AV729,AV733,AV737)</f>
        <v>0</v>
      </c>
      <c r="AW720" s="123">
        <f>SUM(AW721,AW725,AW729,AW733,AW737)</f>
        <v>0</v>
      </c>
      <c r="AX720" s="208">
        <f t="shared" si="841"/>
        <v>0</v>
      </c>
      <c r="AY720" s="300">
        <f t="shared" si="812"/>
        <v>0</v>
      </c>
      <c r="AZ720" s="301">
        <f t="shared" si="812"/>
        <v>0</v>
      </c>
      <c r="BA720" s="301">
        <f t="shared" si="812"/>
        <v>0</v>
      </c>
      <c r="BB720" s="313">
        <f t="shared" si="813"/>
        <v>0</v>
      </c>
      <c r="BC720" s="534">
        <f t="shared" si="814"/>
        <v>57</v>
      </c>
      <c r="BD720" s="535">
        <f t="shared" si="815"/>
        <v>0</v>
      </c>
      <c r="BE720" s="535">
        <f t="shared" si="816"/>
        <v>0</v>
      </c>
      <c r="BF720" s="536">
        <f t="shared" si="829"/>
        <v>0</v>
      </c>
    </row>
    <row r="721" spans="2:58" s="76" customFormat="1" ht="14.1" customHeight="1" outlineLevel="1">
      <c r="B721" s="270" t="s">
        <v>90</v>
      </c>
      <c r="C721" s="192">
        <f>SUM(C722:C724)</f>
        <v>0</v>
      </c>
      <c r="D721" s="177">
        <f>SUM(D722:D724)</f>
        <v>0</v>
      </c>
      <c r="E721" s="69">
        <f>SUM(E722:E724)</f>
        <v>0</v>
      </c>
      <c r="F721" s="193">
        <f t="shared" si="830"/>
        <v>0</v>
      </c>
      <c r="G721" s="192">
        <f>SUM(G722:G724)</f>
        <v>0</v>
      </c>
      <c r="H721" s="177">
        <f>SUM(H722:H724)</f>
        <v>0</v>
      </c>
      <c r="I721" s="69">
        <f>SUM(I722:I724)</f>
        <v>0</v>
      </c>
      <c r="J721" s="193">
        <f t="shared" si="831"/>
        <v>0</v>
      </c>
      <c r="K721" s="192">
        <f>SUM(K722:K724)</f>
        <v>0</v>
      </c>
      <c r="L721" s="177">
        <f>SUM(L722:L724)</f>
        <v>0</v>
      </c>
      <c r="M721" s="69">
        <f>SUM(M722:M724)</f>
        <v>0</v>
      </c>
      <c r="N721" s="193">
        <f t="shared" si="832"/>
        <v>0</v>
      </c>
      <c r="O721" s="192">
        <f>SUM(O722:O724)</f>
        <v>0</v>
      </c>
      <c r="P721" s="177">
        <f>SUM(P722:P724)</f>
        <v>0</v>
      </c>
      <c r="Q721" s="69">
        <f>SUM(Q722:Q724)</f>
        <v>0</v>
      </c>
      <c r="R721" s="193">
        <f t="shared" si="833"/>
        <v>0</v>
      </c>
      <c r="S721" s="192">
        <f>SUM(S722:S724)</f>
        <v>0</v>
      </c>
      <c r="T721" s="177">
        <f>SUM(T722:T724)</f>
        <v>0</v>
      </c>
      <c r="U721" s="69">
        <f>SUM(U722:U724)</f>
        <v>0</v>
      </c>
      <c r="V721" s="193">
        <f t="shared" si="834"/>
        <v>0</v>
      </c>
      <c r="W721" s="192">
        <f>SUM(W722:W724)</f>
        <v>0</v>
      </c>
      <c r="X721" s="177">
        <f>SUM(X722:X724)</f>
        <v>0</v>
      </c>
      <c r="Y721" s="69">
        <f>SUM(Y722:Y724)</f>
        <v>0</v>
      </c>
      <c r="Z721" s="193">
        <f t="shared" si="835"/>
        <v>0</v>
      </c>
      <c r="AA721" s="192">
        <f>SUM(AA722:AA724)</f>
        <v>0</v>
      </c>
      <c r="AB721" s="177">
        <f>SUM(AB722:AB724)</f>
        <v>0</v>
      </c>
      <c r="AC721" s="69">
        <f>SUM(AC722:AC724)</f>
        <v>0</v>
      </c>
      <c r="AD721" s="193">
        <f t="shared" si="836"/>
        <v>0</v>
      </c>
      <c r="AE721" s="192">
        <f>SUM(AE722:AE724)</f>
        <v>0</v>
      </c>
      <c r="AF721" s="177">
        <f>SUM(AF722:AF724)</f>
        <v>0</v>
      </c>
      <c r="AG721" s="69">
        <f>SUM(AG722:AG724)</f>
        <v>0</v>
      </c>
      <c r="AH721" s="193">
        <f t="shared" si="837"/>
        <v>0</v>
      </c>
      <c r="AI721" s="192">
        <f>SUM(AI722:AI724)</f>
        <v>0</v>
      </c>
      <c r="AJ721" s="177">
        <f>SUM(AJ722:AJ724)</f>
        <v>0</v>
      </c>
      <c r="AK721" s="69">
        <f>SUM(AK722:AK724)</f>
        <v>0</v>
      </c>
      <c r="AL721" s="193">
        <f t="shared" si="838"/>
        <v>0</v>
      </c>
      <c r="AM721" s="192">
        <f>SUM(AM722:AM724)</f>
        <v>4</v>
      </c>
      <c r="AN721" s="177">
        <f>SUM(AN722:AN724)</f>
        <v>0</v>
      </c>
      <c r="AO721" s="69">
        <f>SUM(AO722:AO724)</f>
        <v>0</v>
      </c>
      <c r="AP721" s="193">
        <f t="shared" si="839"/>
        <v>0</v>
      </c>
      <c r="AQ721" s="192">
        <f>SUM(AQ722:AQ724)</f>
        <v>4</v>
      </c>
      <c r="AR721" s="90">
        <f>SUM(AR722:AR724)</f>
        <v>0</v>
      </c>
      <c r="AS721" s="90">
        <f>SUM(AS722:AS724)</f>
        <v>0</v>
      </c>
      <c r="AT721" s="193">
        <f t="shared" si="840"/>
        <v>0</v>
      </c>
      <c r="AU721" s="186">
        <f>SUM(AU722:AU724)</f>
        <v>4</v>
      </c>
      <c r="AV721" s="90">
        <f>SUM(AV722:AV724)</f>
        <v>0</v>
      </c>
      <c r="AW721" s="90">
        <f>SUM(AW722:AW724)</f>
        <v>0</v>
      </c>
      <c r="AX721" s="212">
        <f t="shared" si="841"/>
        <v>0</v>
      </c>
      <c r="AY721" s="302">
        <f t="shared" si="812"/>
        <v>0</v>
      </c>
      <c r="AZ721" s="303">
        <f t="shared" si="812"/>
        <v>0</v>
      </c>
      <c r="BA721" s="303">
        <f t="shared" si="812"/>
        <v>0</v>
      </c>
      <c r="BB721" s="314">
        <f t="shared" si="813"/>
        <v>0</v>
      </c>
      <c r="BC721" s="537">
        <f t="shared" si="814"/>
        <v>12</v>
      </c>
      <c r="BD721" s="538">
        <f t="shared" si="815"/>
        <v>0</v>
      </c>
      <c r="BE721" s="538">
        <f t="shared" si="816"/>
        <v>0</v>
      </c>
      <c r="BF721" s="539">
        <f t="shared" si="829"/>
        <v>0</v>
      </c>
    </row>
    <row r="722" spans="2:58" ht="14.1" customHeight="1" outlineLevel="1">
      <c r="B722" s="271" t="s">
        <v>91</v>
      </c>
      <c r="C722" s="188"/>
      <c r="D722" s="178"/>
      <c r="E722" s="91"/>
      <c r="F722" s="195">
        <f t="shared" si="830"/>
        <v>0</v>
      </c>
      <c r="G722" s="188"/>
      <c r="H722" s="178"/>
      <c r="I722" s="91"/>
      <c r="J722" s="195">
        <f t="shared" si="831"/>
        <v>0</v>
      </c>
      <c r="K722" s="188"/>
      <c r="L722" s="178"/>
      <c r="M722" s="91"/>
      <c r="N722" s="195">
        <f t="shared" si="832"/>
        <v>0</v>
      </c>
      <c r="O722" s="188"/>
      <c r="P722" s="178"/>
      <c r="Q722" s="91"/>
      <c r="R722" s="195">
        <f t="shared" si="833"/>
        <v>0</v>
      </c>
      <c r="S722" s="188"/>
      <c r="T722" s="178"/>
      <c r="U722" s="91"/>
      <c r="V722" s="195">
        <f t="shared" si="834"/>
        <v>0</v>
      </c>
      <c r="W722" s="188"/>
      <c r="X722" s="178"/>
      <c r="Y722" s="91"/>
      <c r="Z722" s="195">
        <f t="shared" si="835"/>
        <v>0</v>
      </c>
      <c r="AA722" s="188"/>
      <c r="AB722" s="178"/>
      <c r="AC722" s="91"/>
      <c r="AD722" s="195">
        <f t="shared" si="836"/>
        <v>0</v>
      </c>
      <c r="AE722" s="188"/>
      <c r="AF722" s="178"/>
      <c r="AG722" s="91"/>
      <c r="AH722" s="195">
        <f t="shared" si="837"/>
        <v>0</v>
      </c>
      <c r="AI722" s="188"/>
      <c r="AJ722" s="178"/>
      <c r="AK722" s="91"/>
      <c r="AL722" s="195">
        <f t="shared" si="838"/>
        <v>0</v>
      </c>
      <c r="AM722" s="188">
        <v>1</v>
      </c>
      <c r="AN722" s="178"/>
      <c r="AO722" s="91"/>
      <c r="AP722" s="195">
        <f t="shared" si="839"/>
        <v>0</v>
      </c>
      <c r="AQ722" s="188">
        <v>1</v>
      </c>
      <c r="AR722" s="91"/>
      <c r="AS722" s="91"/>
      <c r="AT722" s="195">
        <f t="shared" si="840"/>
        <v>0</v>
      </c>
      <c r="AU722" s="188">
        <v>1</v>
      </c>
      <c r="AV722" s="91">
        <v>0</v>
      </c>
      <c r="AW722" s="91">
        <v>0</v>
      </c>
      <c r="AX722" s="213">
        <f t="shared" si="841"/>
        <v>0</v>
      </c>
      <c r="AY722" s="304">
        <f t="shared" si="812"/>
        <v>0</v>
      </c>
      <c r="AZ722" s="305">
        <f t="shared" si="812"/>
        <v>0</v>
      </c>
      <c r="BA722" s="305">
        <f t="shared" si="812"/>
        <v>0</v>
      </c>
      <c r="BB722" s="317">
        <f t="shared" si="813"/>
        <v>0</v>
      </c>
      <c r="BC722" s="540">
        <f t="shared" si="814"/>
        <v>3</v>
      </c>
      <c r="BD722" s="541">
        <f t="shared" si="815"/>
        <v>0</v>
      </c>
      <c r="BE722" s="541">
        <f t="shared" si="816"/>
        <v>0</v>
      </c>
      <c r="BF722" s="546">
        <f t="shared" si="829"/>
        <v>0</v>
      </c>
    </row>
    <row r="723" spans="2:58" ht="14.1" customHeight="1" outlineLevel="1">
      <c r="B723" s="271" t="s">
        <v>90</v>
      </c>
      <c r="C723" s="188"/>
      <c r="D723" s="178"/>
      <c r="E723" s="67"/>
      <c r="F723" s="195">
        <f t="shared" si="830"/>
        <v>0</v>
      </c>
      <c r="G723" s="188"/>
      <c r="H723" s="178"/>
      <c r="I723" s="67"/>
      <c r="J723" s="195">
        <f t="shared" si="831"/>
        <v>0</v>
      </c>
      <c r="K723" s="188"/>
      <c r="L723" s="178"/>
      <c r="M723" s="67"/>
      <c r="N723" s="195">
        <f t="shared" si="832"/>
        <v>0</v>
      </c>
      <c r="O723" s="188"/>
      <c r="P723" s="178"/>
      <c r="Q723" s="67"/>
      <c r="R723" s="195">
        <f t="shared" si="833"/>
        <v>0</v>
      </c>
      <c r="S723" s="188"/>
      <c r="T723" s="178"/>
      <c r="U723" s="67"/>
      <c r="V723" s="195">
        <f t="shared" si="834"/>
        <v>0</v>
      </c>
      <c r="W723" s="188"/>
      <c r="X723" s="178"/>
      <c r="Y723" s="67"/>
      <c r="Z723" s="195">
        <f t="shared" si="835"/>
        <v>0</v>
      </c>
      <c r="AA723" s="188"/>
      <c r="AB723" s="178"/>
      <c r="AC723" s="67"/>
      <c r="AD723" s="195">
        <f t="shared" si="836"/>
        <v>0</v>
      </c>
      <c r="AE723" s="188"/>
      <c r="AF723" s="178"/>
      <c r="AG723" s="67"/>
      <c r="AH723" s="195">
        <f t="shared" si="837"/>
        <v>0</v>
      </c>
      <c r="AI723" s="188"/>
      <c r="AJ723" s="178"/>
      <c r="AK723" s="67"/>
      <c r="AL723" s="195">
        <f t="shared" si="838"/>
        <v>0</v>
      </c>
      <c r="AM723" s="188">
        <v>1</v>
      </c>
      <c r="AN723" s="178"/>
      <c r="AO723" s="67"/>
      <c r="AP723" s="195">
        <f t="shared" si="839"/>
        <v>0</v>
      </c>
      <c r="AQ723" s="188">
        <v>1</v>
      </c>
      <c r="AR723" s="91"/>
      <c r="AS723" s="91"/>
      <c r="AT723" s="195">
        <f t="shared" si="840"/>
        <v>0</v>
      </c>
      <c r="AU723" s="188">
        <v>1</v>
      </c>
      <c r="AV723" s="91">
        <v>0</v>
      </c>
      <c r="AW723" s="91">
        <v>0</v>
      </c>
      <c r="AX723" s="213">
        <f t="shared" si="841"/>
        <v>0</v>
      </c>
      <c r="AY723" s="304">
        <f t="shared" si="812"/>
        <v>0</v>
      </c>
      <c r="AZ723" s="305">
        <f t="shared" si="812"/>
        <v>0</v>
      </c>
      <c r="BA723" s="305">
        <f t="shared" si="812"/>
        <v>0</v>
      </c>
      <c r="BB723" s="317">
        <f t="shared" si="813"/>
        <v>0</v>
      </c>
      <c r="BC723" s="540">
        <f t="shared" si="814"/>
        <v>3</v>
      </c>
      <c r="BD723" s="541">
        <f t="shared" si="815"/>
        <v>0</v>
      </c>
      <c r="BE723" s="541">
        <f t="shared" si="816"/>
        <v>0</v>
      </c>
      <c r="BF723" s="546">
        <f t="shared" si="829"/>
        <v>0</v>
      </c>
    </row>
    <row r="724" spans="2:58" ht="14.1" customHeight="1" outlineLevel="1">
      <c r="B724" s="271" t="s">
        <v>89</v>
      </c>
      <c r="C724" s="188"/>
      <c r="D724" s="178"/>
      <c r="E724" s="67"/>
      <c r="F724" s="195">
        <f t="shared" si="830"/>
        <v>0</v>
      </c>
      <c r="G724" s="188"/>
      <c r="H724" s="178"/>
      <c r="I724" s="67"/>
      <c r="J724" s="195">
        <f t="shared" si="831"/>
        <v>0</v>
      </c>
      <c r="K724" s="188"/>
      <c r="L724" s="178"/>
      <c r="M724" s="67"/>
      <c r="N724" s="195">
        <f t="shared" si="832"/>
        <v>0</v>
      </c>
      <c r="O724" s="188"/>
      <c r="P724" s="178"/>
      <c r="Q724" s="67"/>
      <c r="R724" s="195">
        <f t="shared" si="833"/>
        <v>0</v>
      </c>
      <c r="S724" s="188"/>
      <c r="T724" s="178"/>
      <c r="U724" s="67"/>
      <c r="V724" s="195">
        <f t="shared" si="834"/>
        <v>0</v>
      </c>
      <c r="W724" s="188"/>
      <c r="X724" s="178"/>
      <c r="Y724" s="67"/>
      <c r="Z724" s="195">
        <f t="shared" si="835"/>
        <v>0</v>
      </c>
      <c r="AA724" s="188"/>
      <c r="AB724" s="178"/>
      <c r="AC724" s="67"/>
      <c r="AD724" s="195">
        <f t="shared" si="836"/>
        <v>0</v>
      </c>
      <c r="AE724" s="188"/>
      <c r="AF724" s="178"/>
      <c r="AG724" s="67"/>
      <c r="AH724" s="195">
        <f t="shared" si="837"/>
        <v>0</v>
      </c>
      <c r="AI724" s="188"/>
      <c r="AJ724" s="178"/>
      <c r="AK724" s="67"/>
      <c r="AL724" s="195">
        <f t="shared" si="838"/>
        <v>0</v>
      </c>
      <c r="AM724" s="188">
        <v>2</v>
      </c>
      <c r="AN724" s="178"/>
      <c r="AO724" s="67"/>
      <c r="AP724" s="195">
        <f t="shared" si="839"/>
        <v>0</v>
      </c>
      <c r="AQ724" s="188">
        <v>2</v>
      </c>
      <c r="AR724" s="91"/>
      <c r="AS724" s="91"/>
      <c r="AT724" s="195">
        <f t="shared" si="840"/>
        <v>0</v>
      </c>
      <c r="AU724" s="188">
        <v>2</v>
      </c>
      <c r="AV724" s="91">
        <v>0</v>
      </c>
      <c r="AW724" s="91">
        <v>0</v>
      </c>
      <c r="AX724" s="213">
        <f t="shared" si="841"/>
        <v>0</v>
      </c>
      <c r="AY724" s="304">
        <f t="shared" si="812"/>
        <v>0</v>
      </c>
      <c r="AZ724" s="305">
        <f t="shared" si="812"/>
        <v>0</v>
      </c>
      <c r="BA724" s="305">
        <f t="shared" si="812"/>
        <v>0</v>
      </c>
      <c r="BB724" s="317">
        <f t="shared" si="813"/>
        <v>0</v>
      </c>
      <c r="BC724" s="540">
        <f t="shared" si="814"/>
        <v>6</v>
      </c>
      <c r="BD724" s="541">
        <f t="shared" si="815"/>
        <v>0</v>
      </c>
      <c r="BE724" s="541">
        <f t="shared" si="816"/>
        <v>0</v>
      </c>
      <c r="BF724" s="546">
        <f t="shared" si="829"/>
        <v>0</v>
      </c>
    </row>
    <row r="725" spans="2:58" s="76" customFormat="1" ht="14.1" customHeight="1" outlineLevel="1">
      <c r="B725" s="270" t="s">
        <v>88</v>
      </c>
      <c r="C725" s="192">
        <f>SUM(C726:C728)</f>
        <v>0</v>
      </c>
      <c r="D725" s="177">
        <f>SUM(D726:D728)</f>
        <v>0</v>
      </c>
      <c r="E725" s="69">
        <f>SUM(E726:E728)</f>
        <v>0</v>
      </c>
      <c r="F725" s="193">
        <f t="shared" si="830"/>
        <v>0</v>
      </c>
      <c r="G725" s="192">
        <f>SUM(G726:G728)</f>
        <v>0</v>
      </c>
      <c r="H725" s="177">
        <f>SUM(H726:H728)</f>
        <v>0</v>
      </c>
      <c r="I725" s="69">
        <f>SUM(I726:I728)</f>
        <v>0</v>
      </c>
      <c r="J725" s="193">
        <f t="shared" si="831"/>
        <v>0</v>
      </c>
      <c r="K725" s="192">
        <f>SUM(K726:K728)</f>
        <v>0</v>
      </c>
      <c r="L725" s="177">
        <f>SUM(L726:L728)</f>
        <v>0</v>
      </c>
      <c r="M725" s="69">
        <f>SUM(M726:M728)</f>
        <v>0</v>
      </c>
      <c r="N725" s="193">
        <f t="shared" si="832"/>
        <v>0</v>
      </c>
      <c r="O725" s="192">
        <f>SUM(O726:O728)</f>
        <v>0</v>
      </c>
      <c r="P725" s="177">
        <f>SUM(P726:P728)</f>
        <v>0</v>
      </c>
      <c r="Q725" s="69">
        <f>SUM(Q726:Q728)</f>
        <v>0</v>
      </c>
      <c r="R725" s="193">
        <f t="shared" si="833"/>
        <v>0</v>
      </c>
      <c r="S725" s="192">
        <f>SUM(S726:S728)</f>
        <v>0</v>
      </c>
      <c r="T725" s="177">
        <f>SUM(T726:T728)</f>
        <v>0</v>
      </c>
      <c r="U725" s="69">
        <f>SUM(U726:U728)</f>
        <v>0</v>
      </c>
      <c r="V725" s="193">
        <f t="shared" si="834"/>
        <v>0</v>
      </c>
      <c r="W725" s="192">
        <f>SUM(W726:W728)</f>
        <v>0</v>
      </c>
      <c r="X725" s="177">
        <f>SUM(X726:X728)</f>
        <v>0</v>
      </c>
      <c r="Y725" s="69">
        <f>SUM(Y726:Y728)</f>
        <v>0</v>
      </c>
      <c r="Z725" s="193">
        <f t="shared" si="835"/>
        <v>0</v>
      </c>
      <c r="AA725" s="192">
        <f>SUM(AA726:AA728)</f>
        <v>0</v>
      </c>
      <c r="AB725" s="177">
        <f>SUM(AB726:AB728)</f>
        <v>0</v>
      </c>
      <c r="AC725" s="69">
        <f>SUM(AC726:AC728)</f>
        <v>0</v>
      </c>
      <c r="AD725" s="193">
        <f t="shared" si="836"/>
        <v>0</v>
      </c>
      <c r="AE725" s="192">
        <f>SUM(AE726:AE728)</f>
        <v>0</v>
      </c>
      <c r="AF725" s="177">
        <f>SUM(AF726:AF728)</f>
        <v>0</v>
      </c>
      <c r="AG725" s="69">
        <f>SUM(AG726:AG728)</f>
        <v>0</v>
      </c>
      <c r="AH725" s="193">
        <f t="shared" si="837"/>
        <v>0</v>
      </c>
      <c r="AI725" s="192">
        <f>SUM(AI726:AI728)</f>
        <v>0</v>
      </c>
      <c r="AJ725" s="177">
        <f>SUM(AJ726:AJ728)</f>
        <v>0</v>
      </c>
      <c r="AK725" s="69">
        <f>SUM(AK726:AK728)</f>
        <v>0</v>
      </c>
      <c r="AL725" s="193">
        <f t="shared" si="838"/>
        <v>0</v>
      </c>
      <c r="AM725" s="192">
        <f>SUM(AM726:AM728)</f>
        <v>6</v>
      </c>
      <c r="AN725" s="177">
        <f>SUM(AN726:AN728)</f>
        <v>0</v>
      </c>
      <c r="AO725" s="69">
        <f>SUM(AO726:AO728)</f>
        <v>0</v>
      </c>
      <c r="AP725" s="193">
        <f t="shared" si="839"/>
        <v>0</v>
      </c>
      <c r="AQ725" s="192">
        <f>SUM(AQ726:AQ728)</f>
        <v>6</v>
      </c>
      <c r="AR725" s="90">
        <f>SUM(AR726:AR728)</f>
        <v>0</v>
      </c>
      <c r="AS725" s="90">
        <f>SUM(AS726:AS728)</f>
        <v>0</v>
      </c>
      <c r="AT725" s="193">
        <f t="shared" si="840"/>
        <v>0</v>
      </c>
      <c r="AU725" s="186">
        <f>SUM(AU726:AU728)</f>
        <v>6</v>
      </c>
      <c r="AV725" s="90">
        <f>SUM(AV726:AV728)</f>
        <v>0</v>
      </c>
      <c r="AW725" s="90">
        <f>SUM(AW726:AW728)</f>
        <v>0</v>
      </c>
      <c r="AX725" s="212">
        <f t="shared" si="841"/>
        <v>0</v>
      </c>
      <c r="AY725" s="302">
        <f t="shared" si="812"/>
        <v>0</v>
      </c>
      <c r="AZ725" s="303">
        <f t="shared" si="812"/>
        <v>0</v>
      </c>
      <c r="BA725" s="303">
        <f t="shared" si="812"/>
        <v>0</v>
      </c>
      <c r="BB725" s="314">
        <f t="shared" si="813"/>
        <v>0</v>
      </c>
      <c r="BC725" s="537">
        <f t="shared" si="814"/>
        <v>18</v>
      </c>
      <c r="BD725" s="538">
        <f t="shared" si="815"/>
        <v>0</v>
      </c>
      <c r="BE725" s="538">
        <f t="shared" si="816"/>
        <v>0</v>
      </c>
      <c r="BF725" s="539">
        <f t="shared" si="829"/>
        <v>0</v>
      </c>
    </row>
    <row r="726" spans="2:58" ht="14.1" customHeight="1" outlineLevel="1">
      <c r="B726" s="271" t="s">
        <v>87</v>
      </c>
      <c r="C726" s="188"/>
      <c r="D726" s="178"/>
      <c r="E726" s="67"/>
      <c r="F726" s="195">
        <f>IFERROR(E726/D726,0)</f>
        <v>0</v>
      </c>
      <c r="G726" s="188"/>
      <c r="H726" s="178"/>
      <c r="I726" s="67"/>
      <c r="J726" s="195">
        <f>IFERROR(I726/H726,0)</f>
        <v>0</v>
      </c>
      <c r="K726" s="188"/>
      <c r="L726" s="178"/>
      <c r="M726" s="67"/>
      <c r="N726" s="195">
        <f>IFERROR(M726/L726,0)</f>
        <v>0</v>
      </c>
      <c r="O726" s="188"/>
      <c r="P726" s="178"/>
      <c r="Q726" s="67"/>
      <c r="R726" s="195">
        <f>IFERROR(Q726/P726,0)</f>
        <v>0</v>
      </c>
      <c r="S726" s="188"/>
      <c r="T726" s="178"/>
      <c r="U726" s="67"/>
      <c r="V726" s="195">
        <f>IFERROR(U726/T726,0)</f>
        <v>0</v>
      </c>
      <c r="W726" s="188"/>
      <c r="X726" s="178"/>
      <c r="Y726" s="67"/>
      <c r="Z726" s="195">
        <f>IFERROR(Y726/X726,0)</f>
        <v>0</v>
      </c>
      <c r="AA726" s="188"/>
      <c r="AB726" s="178"/>
      <c r="AC726" s="67"/>
      <c r="AD726" s="195">
        <f>IFERROR(AC726/AB726,0)</f>
        <v>0</v>
      </c>
      <c r="AE726" s="188"/>
      <c r="AF726" s="178"/>
      <c r="AG726" s="67"/>
      <c r="AH726" s="195">
        <f>IFERROR(AG726/AF726,0)</f>
        <v>0</v>
      </c>
      <c r="AI726" s="188"/>
      <c r="AJ726" s="178"/>
      <c r="AK726" s="67"/>
      <c r="AL726" s="195">
        <f>IFERROR(AK726/AJ726,0)</f>
        <v>0</v>
      </c>
      <c r="AM726" s="188">
        <v>4</v>
      </c>
      <c r="AN726" s="178"/>
      <c r="AO726" s="67"/>
      <c r="AP726" s="195">
        <f>IFERROR(AO726/AN726,0)</f>
        <v>0</v>
      </c>
      <c r="AQ726" s="188">
        <v>4</v>
      </c>
      <c r="AR726" s="91"/>
      <c r="AS726" s="91"/>
      <c r="AT726" s="195">
        <f>IFERROR(AS726/AR726,0)</f>
        <v>0</v>
      </c>
      <c r="AU726" s="188">
        <v>4</v>
      </c>
      <c r="AV726" s="91">
        <v>0</v>
      </c>
      <c r="AW726" s="91">
        <v>0</v>
      </c>
      <c r="AX726" s="213">
        <f>IFERROR(AW726/AV726,0)</f>
        <v>0</v>
      </c>
      <c r="AY726" s="304">
        <f t="shared" si="812"/>
        <v>0</v>
      </c>
      <c r="AZ726" s="305">
        <f t="shared" si="812"/>
        <v>0</v>
      </c>
      <c r="BA726" s="305">
        <f t="shared" si="812"/>
        <v>0</v>
      </c>
      <c r="BB726" s="317">
        <f t="shared" si="813"/>
        <v>0</v>
      </c>
      <c r="BC726" s="540">
        <f t="shared" si="814"/>
        <v>12</v>
      </c>
      <c r="BD726" s="541">
        <f t="shared" si="815"/>
        <v>0</v>
      </c>
      <c r="BE726" s="541">
        <f t="shared" si="816"/>
        <v>0</v>
      </c>
      <c r="BF726" s="546">
        <f t="shared" si="829"/>
        <v>0</v>
      </c>
    </row>
    <row r="727" spans="2:58" ht="14.1" customHeight="1" outlineLevel="1">
      <c r="B727" s="271" t="s">
        <v>86</v>
      </c>
      <c r="C727" s="188"/>
      <c r="D727" s="178"/>
      <c r="E727" s="67"/>
      <c r="F727" s="195">
        <f t="shared" ref="F727:F791" si="842">IFERROR(E727/D727,0)</f>
        <v>0</v>
      </c>
      <c r="G727" s="188"/>
      <c r="H727" s="178"/>
      <c r="I727" s="67"/>
      <c r="J727" s="195">
        <f t="shared" ref="J727:J791" si="843">IFERROR(I727/H727,0)</f>
        <v>0</v>
      </c>
      <c r="K727" s="188"/>
      <c r="L727" s="178"/>
      <c r="M727" s="67"/>
      <c r="N727" s="195">
        <f t="shared" ref="N727:N791" si="844">IFERROR(M727/L727,0)</f>
        <v>0</v>
      </c>
      <c r="O727" s="188"/>
      <c r="P727" s="178"/>
      <c r="Q727" s="67"/>
      <c r="R727" s="195">
        <f t="shared" ref="R727:R791" si="845">IFERROR(Q727/P727,0)</f>
        <v>0</v>
      </c>
      <c r="S727" s="188"/>
      <c r="T727" s="178"/>
      <c r="U727" s="67"/>
      <c r="V727" s="195">
        <f t="shared" ref="V727:V791" si="846">IFERROR(U727/T727,0)</f>
        <v>0</v>
      </c>
      <c r="W727" s="188"/>
      <c r="X727" s="178"/>
      <c r="Y727" s="67"/>
      <c r="Z727" s="195">
        <f t="shared" ref="Z727:Z791" si="847">IFERROR(Y727/X727,0)</f>
        <v>0</v>
      </c>
      <c r="AA727" s="188"/>
      <c r="AB727" s="178"/>
      <c r="AC727" s="67"/>
      <c r="AD727" s="195">
        <f t="shared" ref="AD727:AD791" si="848">IFERROR(AC727/AB727,0)</f>
        <v>0</v>
      </c>
      <c r="AE727" s="188"/>
      <c r="AF727" s="178"/>
      <c r="AG727" s="67"/>
      <c r="AH727" s="195">
        <f t="shared" ref="AH727:AH791" si="849">IFERROR(AG727/AF727,0)</f>
        <v>0</v>
      </c>
      <c r="AI727" s="188"/>
      <c r="AJ727" s="178"/>
      <c r="AK727" s="67"/>
      <c r="AL727" s="195">
        <f t="shared" ref="AL727:AL791" si="850">IFERROR(AK727/AJ727,0)</f>
        <v>0</v>
      </c>
      <c r="AM727" s="188">
        <v>1</v>
      </c>
      <c r="AN727" s="178"/>
      <c r="AO727" s="67"/>
      <c r="AP727" s="195">
        <f t="shared" ref="AP727:AP791" si="851">IFERROR(AO727/AN727,0)</f>
        <v>0</v>
      </c>
      <c r="AQ727" s="188">
        <v>1</v>
      </c>
      <c r="AR727" s="91"/>
      <c r="AS727" s="91"/>
      <c r="AT727" s="195">
        <f t="shared" ref="AT727:AT791" si="852">IFERROR(AS727/AR727,0)</f>
        <v>0</v>
      </c>
      <c r="AU727" s="188">
        <v>1</v>
      </c>
      <c r="AV727" s="91">
        <v>0</v>
      </c>
      <c r="AW727" s="91">
        <v>0</v>
      </c>
      <c r="AX727" s="213">
        <f t="shared" ref="AX727:AX791" si="853">IFERROR(AW727/AV727,0)</f>
        <v>0</v>
      </c>
      <c r="AY727" s="304">
        <f t="shared" si="812"/>
        <v>0</v>
      </c>
      <c r="AZ727" s="305">
        <f t="shared" si="812"/>
        <v>0</v>
      </c>
      <c r="BA727" s="305">
        <f t="shared" si="812"/>
        <v>0</v>
      </c>
      <c r="BB727" s="317">
        <f t="shared" si="813"/>
        <v>0</v>
      </c>
      <c r="BC727" s="540">
        <f t="shared" si="814"/>
        <v>3</v>
      </c>
      <c r="BD727" s="541">
        <f t="shared" si="815"/>
        <v>0</v>
      </c>
      <c r="BE727" s="541">
        <f t="shared" si="816"/>
        <v>0</v>
      </c>
      <c r="BF727" s="546">
        <f t="shared" si="829"/>
        <v>0</v>
      </c>
    </row>
    <row r="728" spans="2:58" ht="14.1" customHeight="1" outlineLevel="1">
      <c r="B728" s="271" t="s">
        <v>85</v>
      </c>
      <c r="C728" s="188"/>
      <c r="D728" s="178"/>
      <c r="E728" s="67"/>
      <c r="F728" s="195">
        <f t="shared" si="842"/>
        <v>0</v>
      </c>
      <c r="G728" s="188"/>
      <c r="H728" s="178"/>
      <c r="I728" s="67"/>
      <c r="J728" s="195">
        <f t="shared" si="843"/>
        <v>0</v>
      </c>
      <c r="K728" s="188"/>
      <c r="L728" s="178"/>
      <c r="M728" s="67"/>
      <c r="N728" s="195">
        <f t="shared" si="844"/>
        <v>0</v>
      </c>
      <c r="O728" s="188"/>
      <c r="P728" s="178"/>
      <c r="Q728" s="67"/>
      <c r="R728" s="195">
        <f t="shared" si="845"/>
        <v>0</v>
      </c>
      <c r="S728" s="188"/>
      <c r="T728" s="178"/>
      <c r="U728" s="67"/>
      <c r="V728" s="195">
        <f t="shared" si="846"/>
        <v>0</v>
      </c>
      <c r="W728" s="188"/>
      <c r="X728" s="178"/>
      <c r="Y728" s="67"/>
      <c r="Z728" s="195">
        <f t="shared" si="847"/>
        <v>0</v>
      </c>
      <c r="AA728" s="188"/>
      <c r="AB728" s="178"/>
      <c r="AC728" s="67"/>
      <c r="AD728" s="195">
        <f t="shared" si="848"/>
        <v>0</v>
      </c>
      <c r="AE728" s="188"/>
      <c r="AF728" s="178"/>
      <c r="AG728" s="67"/>
      <c r="AH728" s="195">
        <f t="shared" si="849"/>
        <v>0</v>
      </c>
      <c r="AI728" s="188"/>
      <c r="AJ728" s="178"/>
      <c r="AK728" s="67"/>
      <c r="AL728" s="195">
        <f t="shared" si="850"/>
        <v>0</v>
      </c>
      <c r="AM728" s="188">
        <v>1</v>
      </c>
      <c r="AN728" s="178"/>
      <c r="AO728" s="67"/>
      <c r="AP728" s="195">
        <f t="shared" si="851"/>
        <v>0</v>
      </c>
      <c r="AQ728" s="188">
        <v>1</v>
      </c>
      <c r="AR728" s="91"/>
      <c r="AS728" s="91"/>
      <c r="AT728" s="195">
        <f t="shared" si="852"/>
        <v>0</v>
      </c>
      <c r="AU728" s="188">
        <v>1</v>
      </c>
      <c r="AV728" s="91">
        <v>0</v>
      </c>
      <c r="AW728" s="91">
        <v>0</v>
      </c>
      <c r="AX728" s="213">
        <f t="shared" si="853"/>
        <v>0</v>
      </c>
      <c r="AY728" s="304">
        <f t="shared" si="812"/>
        <v>0</v>
      </c>
      <c r="AZ728" s="305">
        <f t="shared" si="812"/>
        <v>0</v>
      </c>
      <c r="BA728" s="305">
        <f t="shared" si="812"/>
        <v>0</v>
      </c>
      <c r="BB728" s="317">
        <f t="shared" si="813"/>
        <v>0</v>
      </c>
      <c r="BC728" s="540">
        <f t="shared" si="814"/>
        <v>3</v>
      </c>
      <c r="BD728" s="541">
        <f t="shared" si="815"/>
        <v>0</v>
      </c>
      <c r="BE728" s="541">
        <f t="shared" si="816"/>
        <v>0</v>
      </c>
      <c r="BF728" s="546">
        <f t="shared" si="829"/>
        <v>0</v>
      </c>
    </row>
    <row r="729" spans="2:58" s="76" customFormat="1" ht="14.1" customHeight="1" outlineLevel="1">
      <c r="B729" s="270" t="s">
        <v>84</v>
      </c>
      <c r="C729" s="192">
        <f>SUM(C730:C732)</f>
        <v>0</v>
      </c>
      <c r="D729" s="177">
        <f>SUM(D730:D732)</f>
        <v>0</v>
      </c>
      <c r="E729" s="69">
        <f>SUM(E730:E732)</f>
        <v>0</v>
      </c>
      <c r="F729" s="193">
        <f t="shared" si="842"/>
        <v>0</v>
      </c>
      <c r="G729" s="192">
        <f>SUM(G730:G732)</f>
        <v>0</v>
      </c>
      <c r="H729" s="177">
        <f>SUM(H730:H732)</f>
        <v>0</v>
      </c>
      <c r="I729" s="69">
        <f>SUM(I730:I732)</f>
        <v>0</v>
      </c>
      <c r="J729" s="193">
        <f t="shared" si="843"/>
        <v>0</v>
      </c>
      <c r="K729" s="192">
        <f>SUM(K730:K732)</f>
        <v>0</v>
      </c>
      <c r="L729" s="177">
        <f>SUM(L730:L732)</f>
        <v>0</v>
      </c>
      <c r="M729" s="69">
        <f>SUM(M730:M732)</f>
        <v>0</v>
      </c>
      <c r="N729" s="193">
        <f t="shared" si="844"/>
        <v>0</v>
      </c>
      <c r="O729" s="192">
        <f>SUM(O730:O732)</f>
        <v>0</v>
      </c>
      <c r="P729" s="177">
        <f>SUM(P730:P732)</f>
        <v>0</v>
      </c>
      <c r="Q729" s="69">
        <f>SUM(Q730:Q732)</f>
        <v>0</v>
      </c>
      <c r="R729" s="193">
        <f t="shared" si="845"/>
        <v>0</v>
      </c>
      <c r="S729" s="192">
        <f>SUM(S730:S732)</f>
        <v>0</v>
      </c>
      <c r="T729" s="177">
        <f>SUM(T730:T732)</f>
        <v>0</v>
      </c>
      <c r="U729" s="69">
        <f>SUM(U730:U732)</f>
        <v>0</v>
      </c>
      <c r="V729" s="193">
        <f t="shared" si="846"/>
        <v>0</v>
      </c>
      <c r="W729" s="192">
        <f>SUM(W730:W732)</f>
        <v>0</v>
      </c>
      <c r="X729" s="177">
        <f>SUM(X730:X732)</f>
        <v>0</v>
      </c>
      <c r="Y729" s="69">
        <f>SUM(Y730:Y732)</f>
        <v>0</v>
      </c>
      <c r="Z729" s="193">
        <f t="shared" si="847"/>
        <v>0</v>
      </c>
      <c r="AA729" s="192">
        <f>SUM(AA730:AA732)</f>
        <v>0</v>
      </c>
      <c r="AB729" s="177">
        <f>SUM(AB730:AB732)</f>
        <v>0</v>
      </c>
      <c r="AC729" s="69">
        <f>SUM(AC730:AC732)</f>
        <v>0</v>
      </c>
      <c r="AD729" s="193">
        <f t="shared" si="848"/>
        <v>0</v>
      </c>
      <c r="AE729" s="192">
        <f>SUM(AE730:AE732)</f>
        <v>0</v>
      </c>
      <c r="AF729" s="177">
        <f>SUM(AF730:AF732)</f>
        <v>0</v>
      </c>
      <c r="AG729" s="69">
        <f>SUM(AG730:AG732)</f>
        <v>0</v>
      </c>
      <c r="AH729" s="193">
        <f t="shared" si="849"/>
        <v>0</v>
      </c>
      <c r="AI729" s="192">
        <f>SUM(AI730:AI732)</f>
        <v>0</v>
      </c>
      <c r="AJ729" s="177">
        <f>SUM(AJ730:AJ732)</f>
        <v>0</v>
      </c>
      <c r="AK729" s="69">
        <f>SUM(AK730:AK732)</f>
        <v>0</v>
      </c>
      <c r="AL729" s="193">
        <f t="shared" si="850"/>
        <v>0</v>
      </c>
      <c r="AM729" s="192">
        <f>SUM(AM730:AM732)</f>
        <v>2</v>
      </c>
      <c r="AN729" s="177">
        <f>SUM(AN730:AN732)</f>
        <v>0</v>
      </c>
      <c r="AO729" s="69">
        <f>SUM(AO730:AO732)</f>
        <v>0</v>
      </c>
      <c r="AP729" s="193">
        <f t="shared" si="851"/>
        <v>0</v>
      </c>
      <c r="AQ729" s="192">
        <f>SUM(AQ730:AQ732)</f>
        <v>2</v>
      </c>
      <c r="AR729" s="90">
        <f>SUM(AR730:AR732)</f>
        <v>0</v>
      </c>
      <c r="AS729" s="90">
        <f>SUM(AS730:AS732)</f>
        <v>0</v>
      </c>
      <c r="AT729" s="193">
        <f t="shared" si="852"/>
        <v>0</v>
      </c>
      <c r="AU729" s="186">
        <f>SUM(AU730:AU732)</f>
        <v>2</v>
      </c>
      <c r="AV729" s="90">
        <f>SUM(AV730:AV732)</f>
        <v>0</v>
      </c>
      <c r="AW729" s="90">
        <f>SUM(AW730:AW732)</f>
        <v>0</v>
      </c>
      <c r="AX729" s="212">
        <f t="shared" si="853"/>
        <v>0</v>
      </c>
      <c r="AY729" s="302">
        <f t="shared" si="812"/>
        <v>0</v>
      </c>
      <c r="AZ729" s="303">
        <f t="shared" si="812"/>
        <v>0</v>
      </c>
      <c r="BA729" s="303">
        <f t="shared" si="812"/>
        <v>0</v>
      </c>
      <c r="BB729" s="314">
        <f t="shared" si="813"/>
        <v>0</v>
      </c>
      <c r="BC729" s="537">
        <f t="shared" si="814"/>
        <v>6</v>
      </c>
      <c r="BD729" s="538">
        <f t="shared" si="815"/>
        <v>0</v>
      </c>
      <c r="BE729" s="538">
        <f t="shared" si="816"/>
        <v>0</v>
      </c>
      <c r="BF729" s="539">
        <f t="shared" si="829"/>
        <v>0</v>
      </c>
    </row>
    <row r="730" spans="2:58" s="59" customFormat="1" ht="14.1" customHeight="1" outlineLevel="1">
      <c r="B730" s="273" t="s">
        <v>83</v>
      </c>
      <c r="C730" s="188"/>
      <c r="D730" s="178"/>
      <c r="E730" s="91"/>
      <c r="F730" s="195">
        <f t="shared" si="842"/>
        <v>0</v>
      </c>
      <c r="G730" s="188"/>
      <c r="H730" s="178"/>
      <c r="I730" s="91"/>
      <c r="J730" s="195">
        <f t="shared" si="843"/>
        <v>0</v>
      </c>
      <c r="K730" s="188"/>
      <c r="L730" s="178"/>
      <c r="M730" s="91"/>
      <c r="N730" s="195">
        <f t="shared" si="844"/>
        <v>0</v>
      </c>
      <c r="O730" s="188"/>
      <c r="P730" s="178"/>
      <c r="Q730" s="91"/>
      <c r="R730" s="195">
        <f t="shared" si="845"/>
        <v>0</v>
      </c>
      <c r="S730" s="188"/>
      <c r="T730" s="178"/>
      <c r="U730" s="91"/>
      <c r="V730" s="195">
        <f t="shared" si="846"/>
        <v>0</v>
      </c>
      <c r="W730" s="188"/>
      <c r="X730" s="178"/>
      <c r="Y730" s="91"/>
      <c r="Z730" s="195">
        <f t="shared" si="847"/>
        <v>0</v>
      </c>
      <c r="AA730" s="188"/>
      <c r="AB730" s="178"/>
      <c r="AC730" s="91"/>
      <c r="AD730" s="195">
        <f t="shared" si="848"/>
        <v>0</v>
      </c>
      <c r="AE730" s="188"/>
      <c r="AF730" s="178"/>
      <c r="AG730" s="91"/>
      <c r="AH730" s="195">
        <f t="shared" si="849"/>
        <v>0</v>
      </c>
      <c r="AI730" s="188"/>
      <c r="AJ730" s="178"/>
      <c r="AK730" s="91"/>
      <c r="AL730" s="195">
        <f t="shared" si="850"/>
        <v>0</v>
      </c>
      <c r="AM730" s="188">
        <v>1</v>
      </c>
      <c r="AN730" s="178"/>
      <c r="AO730" s="91"/>
      <c r="AP730" s="195">
        <f t="shared" si="851"/>
        <v>0</v>
      </c>
      <c r="AQ730" s="188">
        <v>1</v>
      </c>
      <c r="AR730" s="91"/>
      <c r="AS730" s="91"/>
      <c r="AT730" s="195">
        <f t="shared" si="852"/>
        <v>0</v>
      </c>
      <c r="AU730" s="188">
        <v>1</v>
      </c>
      <c r="AV730" s="91">
        <v>0</v>
      </c>
      <c r="AW730" s="91">
        <v>0</v>
      </c>
      <c r="AX730" s="213">
        <f t="shared" si="853"/>
        <v>0</v>
      </c>
      <c r="AY730" s="304">
        <f t="shared" si="812"/>
        <v>0</v>
      </c>
      <c r="AZ730" s="305">
        <f t="shared" si="812"/>
        <v>0</v>
      </c>
      <c r="BA730" s="305">
        <f t="shared" si="812"/>
        <v>0</v>
      </c>
      <c r="BB730" s="317">
        <f t="shared" si="813"/>
        <v>0</v>
      </c>
      <c r="BC730" s="540">
        <f t="shared" si="814"/>
        <v>3</v>
      </c>
      <c r="BD730" s="541">
        <f t="shared" si="815"/>
        <v>0</v>
      </c>
      <c r="BE730" s="541">
        <f t="shared" si="816"/>
        <v>0</v>
      </c>
      <c r="BF730" s="546">
        <f t="shared" si="829"/>
        <v>0</v>
      </c>
    </row>
    <row r="731" spans="2:58" ht="14.1" customHeight="1" outlineLevel="1">
      <c r="B731" s="273" t="s">
        <v>82</v>
      </c>
      <c r="C731" s="188"/>
      <c r="D731" s="178"/>
      <c r="E731" s="67"/>
      <c r="F731" s="195">
        <f t="shared" si="842"/>
        <v>0</v>
      </c>
      <c r="G731" s="188"/>
      <c r="H731" s="178"/>
      <c r="I731" s="67"/>
      <c r="J731" s="195">
        <f t="shared" si="843"/>
        <v>0</v>
      </c>
      <c r="K731" s="188"/>
      <c r="L731" s="178"/>
      <c r="M731" s="67"/>
      <c r="N731" s="195">
        <f t="shared" si="844"/>
        <v>0</v>
      </c>
      <c r="O731" s="188"/>
      <c r="P731" s="178"/>
      <c r="Q731" s="67"/>
      <c r="R731" s="195">
        <f t="shared" si="845"/>
        <v>0</v>
      </c>
      <c r="S731" s="188"/>
      <c r="T731" s="178"/>
      <c r="U731" s="67"/>
      <c r="V731" s="195">
        <f t="shared" si="846"/>
        <v>0</v>
      </c>
      <c r="W731" s="188"/>
      <c r="X731" s="178"/>
      <c r="Y731" s="67"/>
      <c r="Z731" s="195">
        <f t="shared" si="847"/>
        <v>0</v>
      </c>
      <c r="AA731" s="188"/>
      <c r="AB731" s="178"/>
      <c r="AC731" s="67"/>
      <c r="AD731" s="195">
        <f t="shared" si="848"/>
        <v>0</v>
      </c>
      <c r="AE731" s="188"/>
      <c r="AF731" s="178"/>
      <c r="AG731" s="67"/>
      <c r="AH731" s="195">
        <f t="shared" si="849"/>
        <v>0</v>
      </c>
      <c r="AI731" s="188"/>
      <c r="AJ731" s="178"/>
      <c r="AK731" s="67"/>
      <c r="AL731" s="195">
        <f t="shared" si="850"/>
        <v>0</v>
      </c>
      <c r="AM731" s="188">
        <v>1</v>
      </c>
      <c r="AN731" s="178"/>
      <c r="AO731" s="67"/>
      <c r="AP731" s="195">
        <f t="shared" si="851"/>
        <v>0</v>
      </c>
      <c r="AQ731" s="188">
        <v>1</v>
      </c>
      <c r="AR731" s="91"/>
      <c r="AS731" s="91"/>
      <c r="AT731" s="195">
        <f t="shared" si="852"/>
        <v>0</v>
      </c>
      <c r="AU731" s="188">
        <v>1</v>
      </c>
      <c r="AV731" s="91">
        <v>0</v>
      </c>
      <c r="AW731" s="91">
        <v>0</v>
      </c>
      <c r="AX731" s="213">
        <f t="shared" si="853"/>
        <v>0</v>
      </c>
      <c r="AY731" s="304">
        <f t="shared" si="812"/>
        <v>0</v>
      </c>
      <c r="AZ731" s="305">
        <f t="shared" si="812"/>
        <v>0</v>
      </c>
      <c r="BA731" s="305">
        <f t="shared" si="812"/>
        <v>0</v>
      </c>
      <c r="BB731" s="317">
        <f t="shared" si="813"/>
        <v>0</v>
      </c>
      <c r="BC731" s="540">
        <f t="shared" si="814"/>
        <v>3</v>
      </c>
      <c r="BD731" s="541">
        <f t="shared" si="815"/>
        <v>0</v>
      </c>
      <c r="BE731" s="541">
        <f t="shared" si="816"/>
        <v>0</v>
      </c>
      <c r="BF731" s="546">
        <f t="shared" si="829"/>
        <v>0</v>
      </c>
    </row>
    <row r="732" spans="2:58" ht="14.1" customHeight="1" outlineLevel="1">
      <c r="B732" s="273" t="s">
        <v>81</v>
      </c>
      <c r="C732" s="188"/>
      <c r="D732" s="178"/>
      <c r="E732" s="67"/>
      <c r="F732" s="195">
        <f t="shared" si="842"/>
        <v>0</v>
      </c>
      <c r="G732" s="188"/>
      <c r="H732" s="178"/>
      <c r="I732" s="67"/>
      <c r="J732" s="195">
        <f t="shared" si="843"/>
        <v>0</v>
      </c>
      <c r="K732" s="188"/>
      <c r="L732" s="178"/>
      <c r="M732" s="67"/>
      <c r="N732" s="195">
        <f t="shared" si="844"/>
        <v>0</v>
      </c>
      <c r="O732" s="188"/>
      <c r="P732" s="178"/>
      <c r="Q732" s="67"/>
      <c r="R732" s="195">
        <f t="shared" si="845"/>
        <v>0</v>
      </c>
      <c r="S732" s="188"/>
      <c r="T732" s="178"/>
      <c r="U732" s="67"/>
      <c r="V732" s="195">
        <f t="shared" si="846"/>
        <v>0</v>
      </c>
      <c r="W732" s="188"/>
      <c r="X732" s="178"/>
      <c r="Y732" s="67"/>
      <c r="Z732" s="195">
        <f t="shared" si="847"/>
        <v>0</v>
      </c>
      <c r="AA732" s="188"/>
      <c r="AB732" s="178"/>
      <c r="AC732" s="67"/>
      <c r="AD732" s="195">
        <f t="shared" si="848"/>
        <v>0</v>
      </c>
      <c r="AE732" s="188"/>
      <c r="AF732" s="178"/>
      <c r="AG732" s="67"/>
      <c r="AH732" s="195">
        <f t="shared" si="849"/>
        <v>0</v>
      </c>
      <c r="AI732" s="188"/>
      <c r="AJ732" s="178"/>
      <c r="AK732" s="67"/>
      <c r="AL732" s="195">
        <f t="shared" si="850"/>
        <v>0</v>
      </c>
      <c r="AM732" s="188">
        <v>0</v>
      </c>
      <c r="AN732" s="178"/>
      <c r="AO732" s="67"/>
      <c r="AP732" s="195">
        <f t="shared" si="851"/>
        <v>0</v>
      </c>
      <c r="AQ732" s="188">
        <v>0</v>
      </c>
      <c r="AR732" s="91"/>
      <c r="AS732" s="91"/>
      <c r="AT732" s="195">
        <f t="shared" si="852"/>
        <v>0</v>
      </c>
      <c r="AU732" s="188">
        <v>0</v>
      </c>
      <c r="AV732" s="91">
        <v>0</v>
      </c>
      <c r="AW732" s="91">
        <v>0</v>
      </c>
      <c r="AX732" s="213">
        <f t="shared" si="853"/>
        <v>0</v>
      </c>
      <c r="AY732" s="304">
        <f t="shared" si="812"/>
        <v>0</v>
      </c>
      <c r="AZ732" s="305">
        <f t="shared" si="812"/>
        <v>0</v>
      </c>
      <c r="BA732" s="305">
        <f t="shared" si="812"/>
        <v>0</v>
      </c>
      <c r="BB732" s="317">
        <f t="shared" si="813"/>
        <v>0</v>
      </c>
      <c r="BC732" s="540">
        <f t="shared" si="814"/>
        <v>0</v>
      </c>
      <c r="BD732" s="541">
        <f t="shared" si="815"/>
        <v>0</v>
      </c>
      <c r="BE732" s="541">
        <f t="shared" si="816"/>
        <v>0</v>
      </c>
      <c r="BF732" s="546">
        <f t="shared" si="829"/>
        <v>0</v>
      </c>
    </row>
    <row r="733" spans="2:58" s="76" customFormat="1" ht="14.1" customHeight="1" outlineLevel="1">
      <c r="B733" s="270" t="s">
        <v>80</v>
      </c>
      <c r="C733" s="192">
        <f>SUM(C734:C736)</f>
        <v>0</v>
      </c>
      <c r="D733" s="177">
        <f>SUM(D734:D736)</f>
        <v>0</v>
      </c>
      <c r="E733" s="69">
        <f>SUM(E734:E736)</f>
        <v>0</v>
      </c>
      <c r="F733" s="193">
        <f t="shared" si="842"/>
        <v>0</v>
      </c>
      <c r="G733" s="192">
        <f>SUM(G734:G736)</f>
        <v>0</v>
      </c>
      <c r="H733" s="177">
        <f>SUM(H734:H736)</f>
        <v>0</v>
      </c>
      <c r="I733" s="69">
        <f>SUM(I734:I736)</f>
        <v>0</v>
      </c>
      <c r="J733" s="193">
        <f t="shared" si="843"/>
        <v>0</v>
      </c>
      <c r="K733" s="192">
        <f>SUM(K734:K736)</f>
        <v>0</v>
      </c>
      <c r="L733" s="177">
        <f>SUM(L734:L736)</f>
        <v>0</v>
      </c>
      <c r="M733" s="69">
        <f>SUM(M734:M736)</f>
        <v>0</v>
      </c>
      <c r="N733" s="193">
        <f t="shared" si="844"/>
        <v>0</v>
      </c>
      <c r="O733" s="192">
        <f>SUM(O734:O736)</f>
        <v>0</v>
      </c>
      <c r="P733" s="177">
        <f>SUM(P734:P736)</f>
        <v>0</v>
      </c>
      <c r="Q733" s="69">
        <f>SUM(Q734:Q736)</f>
        <v>0</v>
      </c>
      <c r="R733" s="193">
        <f t="shared" si="845"/>
        <v>0</v>
      </c>
      <c r="S733" s="192">
        <f>SUM(S734:S736)</f>
        <v>0</v>
      </c>
      <c r="T733" s="177">
        <f>SUM(T734:T736)</f>
        <v>0</v>
      </c>
      <c r="U733" s="69">
        <f>SUM(U734:U736)</f>
        <v>0</v>
      </c>
      <c r="V733" s="193">
        <f t="shared" si="846"/>
        <v>0</v>
      </c>
      <c r="W733" s="192">
        <f>SUM(W734:W736)</f>
        <v>0</v>
      </c>
      <c r="X733" s="177">
        <f>SUM(X734:X736)</f>
        <v>0</v>
      </c>
      <c r="Y733" s="69">
        <f>SUM(Y734:Y736)</f>
        <v>0</v>
      </c>
      <c r="Z733" s="193">
        <f t="shared" si="847"/>
        <v>0</v>
      </c>
      <c r="AA733" s="192">
        <f>SUM(AA734:AA736)</f>
        <v>0</v>
      </c>
      <c r="AB733" s="177">
        <f>SUM(AB734:AB736)</f>
        <v>0</v>
      </c>
      <c r="AC733" s="69">
        <f>SUM(AC734:AC736)</f>
        <v>0</v>
      </c>
      <c r="AD733" s="193">
        <f t="shared" si="848"/>
        <v>0</v>
      </c>
      <c r="AE733" s="192">
        <f>SUM(AE734:AE736)</f>
        <v>0</v>
      </c>
      <c r="AF733" s="177">
        <f>SUM(AF734:AF736)</f>
        <v>0</v>
      </c>
      <c r="AG733" s="69">
        <f>SUM(AG734:AG736)</f>
        <v>0</v>
      </c>
      <c r="AH733" s="193">
        <f t="shared" si="849"/>
        <v>0</v>
      </c>
      <c r="AI733" s="192">
        <f>SUM(AI734:AI736)</f>
        <v>0</v>
      </c>
      <c r="AJ733" s="177">
        <f>SUM(AJ734:AJ736)</f>
        <v>0</v>
      </c>
      <c r="AK733" s="69">
        <f>SUM(AK734:AK736)</f>
        <v>0</v>
      </c>
      <c r="AL733" s="193">
        <f t="shared" si="850"/>
        <v>0</v>
      </c>
      <c r="AM733" s="192">
        <f>SUM(AM734:AM736)</f>
        <v>2</v>
      </c>
      <c r="AN733" s="177">
        <f>SUM(AN734:AN736)</f>
        <v>0</v>
      </c>
      <c r="AO733" s="69">
        <f>SUM(AO734:AO736)</f>
        <v>0</v>
      </c>
      <c r="AP733" s="193">
        <f t="shared" si="851"/>
        <v>0</v>
      </c>
      <c r="AQ733" s="192">
        <f>SUM(AQ734:AQ736)</f>
        <v>2</v>
      </c>
      <c r="AR733" s="90">
        <f>SUM(AR734:AR736)</f>
        <v>0</v>
      </c>
      <c r="AS733" s="90">
        <f>SUM(AS734:AS736)</f>
        <v>0</v>
      </c>
      <c r="AT733" s="193">
        <f t="shared" si="852"/>
        <v>0</v>
      </c>
      <c r="AU733" s="186">
        <f>SUM(AU734:AU736)</f>
        <v>2</v>
      </c>
      <c r="AV733" s="90">
        <f>SUM(AV734:AV736)</f>
        <v>0</v>
      </c>
      <c r="AW733" s="90">
        <f>SUM(AW734:AW736)</f>
        <v>0</v>
      </c>
      <c r="AX733" s="212">
        <f t="shared" si="853"/>
        <v>0</v>
      </c>
      <c r="AY733" s="308">
        <f t="shared" si="812"/>
        <v>0</v>
      </c>
      <c r="AZ733" s="309">
        <f t="shared" si="812"/>
        <v>0</v>
      </c>
      <c r="BA733" s="309">
        <f t="shared" si="812"/>
        <v>0</v>
      </c>
      <c r="BB733" s="314">
        <f t="shared" si="813"/>
        <v>0</v>
      </c>
      <c r="BC733" s="547">
        <f t="shared" si="814"/>
        <v>6</v>
      </c>
      <c r="BD733" s="548">
        <f t="shared" si="815"/>
        <v>0</v>
      </c>
      <c r="BE733" s="548">
        <f t="shared" si="816"/>
        <v>0</v>
      </c>
      <c r="BF733" s="539">
        <f t="shared" si="829"/>
        <v>0</v>
      </c>
    </row>
    <row r="734" spans="2:58" ht="14.1" customHeight="1" outlineLevel="1">
      <c r="B734" s="271" t="s">
        <v>121</v>
      </c>
      <c r="C734" s="188"/>
      <c r="D734" s="178"/>
      <c r="E734" s="67"/>
      <c r="F734" s="195">
        <f t="shared" si="842"/>
        <v>0</v>
      </c>
      <c r="G734" s="188"/>
      <c r="H734" s="178"/>
      <c r="I734" s="67"/>
      <c r="J734" s="195">
        <f t="shared" si="843"/>
        <v>0</v>
      </c>
      <c r="K734" s="188"/>
      <c r="L734" s="178"/>
      <c r="M734" s="67"/>
      <c r="N734" s="195">
        <f t="shared" si="844"/>
        <v>0</v>
      </c>
      <c r="O734" s="188"/>
      <c r="P734" s="178"/>
      <c r="Q734" s="67"/>
      <c r="R734" s="195">
        <f t="shared" si="845"/>
        <v>0</v>
      </c>
      <c r="S734" s="188"/>
      <c r="T734" s="178"/>
      <c r="U734" s="67"/>
      <c r="V734" s="195">
        <f t="shared" si="846"/>
        <v>0</v>
      </c>
      <c r="W734" s="188"/>
      <c r="X734" s="178"/>
      <c r="Y734" s="67"/>
      <c r="Z734" s="195">
        <f t="shared" si="847"/>
        <v>0</v>
      </c>
      <c r="AA734" s="188"/>
      <c r="AB734" s="178"/>
      <c r="AC734" s="67"/>
      <c r="AD734" s="195">
        <f t="shared" si="848"/>
        <v>0</v>
      </c>
      <c r="AE734" s="188"/>
      <c r="AF734" s="178"/>
      <c r="AG734" s="67"/>
      <c r="AH734" s="195">
        <f t="shared" si="849"/>
        <v>0</v>
      </c>
      <c r="AI734" s="188"/>
      <c r="AJ734" s="178"/>
      <c r="AK734" s="67"/>
      <c r="AL734" s="195">
        <f t="shared" si="850"/>
        <v>0</v>
      </c>
      <c r="AM734" s="188">
        <v>0</v>
      </c>
      <c r="AN734" s="178"/>
      <c r="AO734" s="67"/>
      <c r="AP734" s="195">
        <f t="shared" si="851"/>
        <v>0</v>
      </c>
      <c r="AQ734" s="188">
        <v>0</v>
      </c>
      <c r="AR734" s="93"/>
      <c r="AS734" s="93"/>
      <c r="AT734" s="195">
        <f t="shared" si="852"/>
        <v>0</v>
      </c>
      <c r="AU734" s="196">
        <v>0</v>
      </c>
      <c r="AV734" s="93">
        <v>0</v>
      </c>
      <c r="AW734" s="93">
        <v>0</v>
      </c>
      <c r="AX734" s="213">
        <f t="shared" si="853"/>
        <v>0</v>
      </c>
      <c r="AY734" s="304">
        <f t="shared" si="812"/>
        <v>0</v>
      </c>
      <c r="AZ734" s="305">
        <f t="shared" si="812"/>
        <v>0</v>
      </c>
      <c r="BA734" s="305">
        <f t="shared" si="812"/>
        <v>0</v>
      </c>
      <c r="BB734" s="317">
        <f t="shared" si="813"/>
        <v>0</v>
      </c>
      <c r="BC734" s="540">
        <f t="shared" si="814"/>
        <v>0</v>
      </c>
      <c r="BD734" s="541">
        <f t="shared" si="815"/>
        <v>0</v>
      </c>
      <c r="BE734" s="541">
        <f t="shared" si="816"/>
        <v>0</v>
      </c>
      <c r="BF734" s="546">
        <f t="shared" si="829"/>
        <v>0</v>
      </c>
    </row>
    <row r="735" spans="2:58" ht="14.1" customHeight="1" outlineLevel="1">
      <c r="B735" s="271" t="s">
        <v>79</v>
      </c>
      <c r="C735" s="188"/>
      <c r="D735" s="178"/>
      <c r="E735" s="67"/>
      <c r="F735" s="195">
        <f t="shared" si="842"/>
        <v>0</v>
      </c>
      <c r="G735" s="188"/>
      <c r="H735" s="178"/>
      <c r="I735" s="67"/>
      <c r="J735" s="195">
        <f t="shared" si="843"/>
        <v>0</v>
      </c>
      <c r="K735" s="188"/>
      <c r="L735" s="178"/>
      <c r="M735" s="67"/>
      <c r="N735" s="195">
        <f t="shared" si="844"/>
        <v>0</v>
      </c>
      <c r="O735" s="188"/>
      <c r="P735" s="178"/>
      <c r="Q735" s="67"/>
      <c r="R735" s="195">
        <f t="shared" si="845"/>
        <v>0</v>
      </c>
      <c r="S735" s="188"/>
      <c r="T735" s="178"/>
      <c r="U735" s="67"/>
      <c r="V735" s="195">
        <f t="shared" si="846"/>
        <v>0</v>
      </c>
      <c r="W735" s="188"/>
      <c r="X735" s="178"/>
      <c r="Y735" s="67"/>
      <c r="Z735" s="195">
        <f t="shared" si="847"/>
        <v>0</v>
      </c>
      <c r="AA735" s="188"/>
      <c r="AB735" s="178"/>
      <c r="AC735" s="67"/>
      <c r="AD735" s="195">
        <f t="shared" si="848"/>
        <v>0</v>
      </c>
      <c r="AE735" s="188"/>
      <c r="AF735" s="178"/>
      <c r="AG735" s="67"/>
      <c r="AH735" s="195">
        <f t="shared" si="849"/>
        <v>0</v>
      </c>
      <c r="AI735" s="188"/>
      <c r="AJ735" s="178"/>
      <c r="AK735" s="67"/>
      <c r="AL735" s="195">
        <f t="shared" si="850"/>
        <v>0</v>
      </c>
      <c r="AM735" s="188">
        <v>1</v>
      </c>
      <c r="AN735" s="178"/>
      <c r="AO735" s="67"/>
      <c r="AP735" s="195">
        <f t="shared" si="851"/>
        <v>0</v>
      </c>
      <c r="AQ735" s="188">
        <v>1</v>
      </c>
      <c r="AR735" s="91"/>
      <c r="AS735" s="91"/>
      <c r="AT735" s="195">
        <f t="shared" si="852"/>
        <v>0</v>
      </c>
      <c r="AU735" s="188">
        <v>1</v>
      </c>
      <c r="AV735" s="91">
        <v>0</v>
      </c>
      <c r="AW735" s="91">
        <v>0</v>
      </c>
      <c r="AX735" s="213">
        <f t="shared" si="853"/>
        <v>0</v>
      </c>
      <c r="AY735" s="304">
        <f t="shared" si="812"/>
        <v>0</v>
      </c>
      <c r="AZ735" s="305">
        <f t="shared" si="812"/>
        <v>0</v>
      </c>
      <c r="BA735" s="305">
        <f t="shared" si="812"/>
        <v>0</v>
      </c>
      <c r="BB735" s="317">
        <f t="shared" si="813"/>
        <v>0</v>
      </c>
      <c r="BC735" s="540">
        <f t="shared" si="814"/>
        <v>3</v>
      </c>
      <c r="BD735" s="541">
        <f t="shared" si="815"/>
        <v>0</v>
      </c>
      <c r="BE735" s="541">
        <f t="shared" si="816"/>
        <v>0</v>
      </c>
      <c r="BF735" s="546">
        <f t="shared" si="829"/>
        <v>0</v>
      </c>
    </row>
    <row r="736" spans="2:58" ht="14.1" customHeight="1" outlineLevel="1">
      <c r="B736" s="271" t="s">
        <v>78</v>
      </c>
      <c r="C736" s="188"/>
      <c r="D736" s="178"/>
      <c r="E736" s="67"/>
      <c r="F736" s="195">
        <f t="shared" si="842"/>
        <v>0</v>
      </c>
      <c r="G736" s="188"/>
      <c r="H736" s="178"/>
      <c r="I736" s="67"/>
      <c r="J736" s="195">
        <f t="shared" si="843"/>
        <v>0</v>
      </c>
      <c r="K736" s="188"/>
      <c r="L736" s="178"/>
      <c r="M736" s="67"/>
      <c r="N736" s="195">
        <f t="shared" si="844"/>
        <v>0</v>
      </c>
      <c r="O736" s="188"/>
      <c r="P736" s="178"/>
      <c r="Q736" s="67"/>
      <c r="R736" s="195">
        <f t="shared" si="845"/>
        <v>0</v>
      </c>
      <c r="S736" s="188"/>
      <c r="T736" s="178"/>
      <c r="U736" s="67"/>
      <c r="V736" s="195">
        <f t="shared" si="846"/>
        <v>0</v>
      </c>
      <c r="W736" s="188"/>
      <c r="X736" s="178"/>
      <c r="Y736" s="67"/>
      <c r="Z736" s="195">
        <f t="shared" si="847"/>
        <v>0</v>
      </c>
      <c r="AA736" s="188"/>
      <c r="AB736" s="178"/>
      <c r="AC736" s="67"/>
      <c r="AD736" s="195">
        <f t="shared" si="848"/>
        <v>0</v>
      </c>
      <c r="AE736" s="188"/>
      <c r="AF736" s="178"/>
      <c r="AG736" s="67"/>
      <c r="AH736" s="195">
        <f t="shared" si="849"/>
        <v>0</v>
      </c>
      <c r="AI736" s="188"/>
      <c r="AJ736" s="178"/>
      <c r="AK736" s="67"/>
      <c r="AL736" s="195">
        <f t="shared" si="850"/>
        <v>0</v>
      </c>
      <c r="AM736" s="188">
        <v>1</v>
      </c>
      <c r="AN736" s="178"/>
      <c r="AO736" s="67"/>
      <c r="AP736" s="195">
        <f t="shared" si="851"/>
        <v>0</v>
      </c>
      <c r="AQ736" s="188">
        <v>1</v>
      </c>
      <c r="AR736" s="91"/>
      <c r="AS736" s="91"/>
      <c r="AT736" s="195">
        <f t="shared" si="852"/>
        <v>0</v>
      </c>
      <c r="AU736" s="188">
        <v>1</v>
      </c>
      <c r="AV736" s="91">
        <v>0</v>
      </c>
      <c r="AW736" s="91">
        <v>0</v>
      </c>
      <c r="AX736" s="213">
        <f t="shared" si="853"/>
        <v>0</v>
      </c>
      <c r="AY736" s="304">
        <f t="shared" si="812"/>
        <v>0</v>
      </c>
      <c r="AZ736" s="305">
        <f t="shared" si="812"/>
        <v>0</v>
      </c>
      <c r="BA736" s="305">
        <f t="shared" si="812"/>
        <v>0</v>
      </c>
      <c r="BB736" s="317">
        <f t="shared" si="813"/>
        <v>0</v>
      </c>
      <c r="BC736" s="540">
        <f t="shared" si="814"/>
        <v>3</v>
      </c>
      <c r="BD736" s="541">
        <f t="shared" si="815"/>
        <v>0</v>
      </c>
      <c r="BE736" s="541">
        <f t="shared" si="816"/>
        <v>0</v>
      </c>
      <c r="BF736" s="546">
        <f t="shared" si="829"/>
        <v>0</v>
      </c>
    </row>
    <row r="737" spans="2:58" s="76" customFormat="1" ht="14.1" customHeight="1" outlineLevel="1">
      <c r="B737" s="270" t="s">
        <v>77</v>
      </c>
      <c r="C737" s="192">
        <f>SUM(C738:C741)</f>
        <v>0</v>
      </c>
      <c r="D737" s="177">
        <f>SUM(D739:D741)</f>
        <v>0</v>
      </c>
      <c r="E737" s="69">
        <f>SUM(E738:E741)</f>
        <v>0</v>
      </c>
      <c r="F737" s="193">
        <f t="shared" si="842"/>
        <v>0</v>
      </c>
      <c r="G737" s="192">
        <f>SUM(G738:G741)</f>
        <v>0</v>
      </c>
      <c r="H737" s="177">
        <f>SUM(H739:H741)</f>
        <v>0</v>
      </c>
      <c r="I737" s="69">
        <f>SUM(I738:I741)</f>
        <v>0</v>
      </c>
      <c r="J737" s="193">
        <f t="shared" si="843"/>
        <v>0</v>
      </c>
      <c r="K737" s="192">
        <f>SUM(K738:K741)</f>
        <v>0</v>
      </c>
      <c r="L737" s="177">
        <f>SUM(L739:L741)</f>
        <v>0</v>
      </c>
      <c r="M737" s="69">
        <f>SUM(M738:M741)</f>
        <v>0</v>
      </c>
      <c r="N737" s="193">
        <f t="shared" si="844"/>
        <v>0</v>
      </c>
      <c r="O737" s="192">
        <f>SUM(O738:O741)</f>
        <v>0</v>
      </c>
      <c r="P737" s="177">
        <f>SUM(P739:P741)</f>
        <v>0</v>
      </c>
      <c r="Q737" s="69">
        <f>SUM(Q738:Q741)</f>
        <v>0</v>
      </c>
      <c r="R737" s="193">
        <f t="shared" si="845"/>
        <v>0</v>
      </c>
      <c r="S737" s="192">
        <f>SUM(S738:S741)</f>
        <v>0</v>
      </c>
      <c r="T737" s="177">
        <f>SUM(T739:T741)</f>
        <v>0</v>
      </c>
      <c r="U737" s="69">
        <f>SUM(U738:U741)</f>
        <v>0</v>
      </c>
      <c r="V737" s="193">
        <f t="shared" si="846"/>
        <v>0</v>
      </c>
      <c r="W737" s="192">
        <f>SUM(W738:W741)</f>
        <v>0</v>
      </c>
      <c r="X737" s="177">
        <f>SUM(X739:X741)</f>
        <v>0</v>
      </c>
      <c r="Y737" s="69">
        <f>SUM(Y738:Y741)</f>
        <v>0</v>
      </c>
      <c r="Z737" s="193">
        <f t="shared" si="847"/>
        <v>0</v>
      </c>
      <c r="AA737" s="192">
        <f>SUM(AA738:AA741)</f>
        <v>0</v>
      </c>
      <c r="AB737" s="177">
        <f>SUM(AB739:AB741)</f>
        <v>0</v>
      </c>
      <c r="AC737" s="69">
        <f>SUM(AC738:AC741)</f>
        <v>0</v>
      </c>
      <c r="AD737" s="193">
        <f t="shared" si="848"/>
        <v>0</v>
      </c>
      <c r="AE737" s="192">
        <f>SUM(AE738:AE741)</f>
        <v>0</v>
      </c>
      <c r="AF737" s="177">
        <f>SUM(AF739:AF741)</f>
        <v>0</v>
      </c>
      <c r="AG737" s="69">
        <f>SUM(AG738:AG741)</f>
        <v>0</v>
      </c>
      <c r="AH737" s="193">
        <f t="shared" si="849"/>
        <v>0</v>
      </c>
      <c r="AI737" s="192">
        <f>SUM(AI738:AI741)</f>
        <v>0</v>
      </c>
      <c r="AJ737" s="177">
        <f>SUM(AJ739:AJ741)</f>
        <v>0</v>
      </c>
      <c r="AK737" s="69">
        <f>SUM(AK738:AK741)</f>
        <v>0</v>
      </c>
      <c r="AL737" s="193">
        <f t="shared" si="850"/>
        <v>0</v>
      </c>
      <c r="AM737" s="192">
        <f>SUM(AM738:AM741)</f>
        <v>5</v>
      </c>
      <c r="AN737" s="177">
        <f>SUM(AN739:AN741)</f>
        <v>0</v>
      </c>
      <c r="AO737" s="69">
        <f>SUM(AO738:AO741)</f>
        <v>0</v>
      </c>
      <c r="AP737" s="193">
        <f t="shared" si="851"/>
        <v>0</v>
      </c>
      <c r="AQ737" s="192">
        <f>SUM(AQ738:AQ741)</f>
        <v>5</v>
      </c>
      <c r="AR737" s="69">
        <f>SUM(AR739:AR741)</f>
        <v>0</v>
      </c>
      <c r="AS737" s="69">
        <f>SUM(AS739:AS741)</f>
        <v>0</v>
      </c>
      <c r="AT737" s="193">
        <f t="shared" si="852"/>
        <v>0</v>
      </c>
      <c r="AU737" s="186">
        <f>SUM(AU738:AU741)</f>
        <v>5</v>
      </c>
      <c r="AV737" s="90">
        <f t="shared" ref="AV737:AW737" si="854">SUM(AV738:AV741)</f>
        <v>0</v>
      </c>
      <c r="AW737" s="90">
        <f t="shared" si="854"/>
        <v>0</v>
      </c>
      <c r="AX737" s="212">
        <f t="shared" si="853"/>
        <v>0</v>
      </c>
      <c r="AY737" s="308">
        <f t="shared" si="812"/>
        <v>0</v>
      </c>
      <c r="AZ737" s="309">
        <f t="shared" si="812"/>
        <v>0</v>
      </c>
      <c r="BA737" s="309">
        <f t="shared" si="812"/>
        <v>0</v>
      </c>
      <c r="BB737" s="314">
        <f t="shared" si="813"/>
        <v>0</v>
      </c>
      <c r="BC737" s="537">
        <f t="shared" si="814"/>
        <v>15</v>
      </c>
      <c r="BD737" s="549">
        <f t="shared" si="815"/>
        <v>0</v>
      </c>
      <c r="BE737" s="538">
        <f t="shared" si="816"/>
        <v>0</v>
      </c>
      <c r="BF737" s="539">
        <f t="shared" si="829"/>
        <v>0</v>
      </c>
    </row>
    <row r="738" spans="2:58" ht="14.1" customHeight="1" outlineLevel="1">
      <c r="B738" s="271" t="s">
        <v>73</v>
      </c>
      <c r="C738" s="188"/>
      <c r="D738" s="178"/>
      <c r="E738" s="67"/>
      <c r="F738" s="195">
        <f t="shared" si="842"/>
        <v>0</v>
      </c>
      <c r="G738" s="188"/>
      <c r="H738" s="178"/>
      <c r="I738" s="67"/>
      <c r="J738" s="195">
        <f t="shared" si="843"/>
        <v>0</v>
      </c>
      <c r="K738" s="188"/>
      <c r="L738" s="178"/>
      <c r="M738" s="67"/>
      <c r="N738" s="195">
        <f t="shared" si="844"/>
        <v>0</v>
      </c>
      <c r="O738" s="188"/>
      <c r="P738" s="178"/>
      <c r="Q738" s="67"/>
      <c r="R738" s="195">
        <f t="shared" si="845"/>
        <v>0</v>
      </c>
      <c r="S738" s="188"/>
      <c r="T738" s="178"/>
      <c r="U738" s="67"/>
      <c r="V738" s="195">
        <f t="shared" si="846"/>
        <v>0</v>
      </c>
      <c r="W738" s="188"/>
      <c r="X738" s="178"/>
      <c r="Y738" s="67"/>
      <c r="Z738" s="195">
        <f t="shared" si="847"/>
        <v>0</v>
      </c>
      <c r="AA738" s="188"/>
      <c r="AB738" s="178"/>
      <c r="AC738" s="67"/>
      <c r="AD738" s="195">
        <f t="shared" si="848"/>
        <v>0</v>
      </c>
      <c r="AE738" s="188"/>
      <c r="AF738" s="178"/>
      <c r="AG738" s="67"/>
      <c r="AH738" s="195">
        <f t="shared" si="849"/>
        <v>0</v>
      </c>
      <c r="AI738" s="188"/>
      <c r="AJ738" s="178"/>
      <c r="AK738" s="67"/>
      <c r="AL738" s="195">
        <f t="shared" si="850"/>
        <v>0</v>
      </c>
      <c r="AM738" s="188">
        <v>1</v>
      </c>
      <c r="AN738" s="178"/>
      <c r="AO738" s="67"/>
      <c r="AP738" s="195">
        <f t="shared" si="851"/>
        <v>0</v>
      </c>
      <c r="AQ738" s="188">
        <v>1</v>
      </c>
      <c r="AR738" s="91"/>
      <c r="AS738" s="91"/>
      <c r="AT738" s="195">
        <f t="shared" si="852"/>
        <v>0</v>
      </c>
      <c r="AU738" s="188">
        <v>1</v>
      </c>
      <c r="AV738" s="91">
        <v>0</v>
      </c>
      <c r="AW738" s="91">
        <v>0</v>
      </c>
      <c r="AX738" s="213">
        <f t="shared" si="853"/>
        <v>0</v>
      </c>
      <c r="AY738" s="304">
        <f t="shared" si="812"/>
        <v>0</v>
      </c>
      <c r="AZ738" s="305">
        <f t="shared" si="812"/>
        <v>0</v>
      </c>
      <c r="BA738" s="305">
        <f t="shared" si="812"/>
        <v>0</v>
      </c>
      <c r="BB738" s="317">
        <f t="shared" si="813"/>
        <v>0</v>
      </c>
      <c r="BC738" s="540">
        <f t="shared" si="814"/>
        <v>3</v>
      </c>
      <c r="BD738" s="541">
        <f t="shared" si="815"/>
        <v>0</v>
      </c>
      <c r="BE738" s="541">
        <f t="shared" si="816"/>
        <v>0</v>
      </c>
      <c r="BF738" s="546">
        <f t="shared" si="829"/>
        <v>0</v>
      </c>
    </row>
    <row r="739" spans="2:58" ht="14.1" customHeight="1" outlineLevel="1">
      <c r="B739" s="271" t="s">
        <v>76</v>
      </c>
      <c r="C739" s="188"/>
      <c r="D739" s="178"/>
      <c r="E739" s="67"/>
      <c r="F739" s="195">
        <f t="shared" si="842"/>
        <v>0</v>
      </c>
      <c r="G739" s="188"/>
      <c r="H739" s="178"/>
      <c r="I739" s="67"/>
      <c r="J739" s="195">
        <f t="shared" si="843"/>
        <v>0</v>
      </c>
      <c r="K739" s="188"/>
      <c r="L739" s="178"/>
      <c r="M739" s="67"/>
      <c r="N739" s="195">
        <f t="shared" si="844"/>
        <v>0</v>
      </c>
      <c r="O739" s="188"/>
      <c r="P739" s="178"/>
      <c r="Q739" s="67"/>
      <c r="R739" s="195">
        <f t="shared" si="845"/>
        <v>0</v>
      </c>
      <c r="S739" s="188"/>
      <c r="T739" s="178"/>
      <c r="U739" s="67"/>
      <c r="V739" s="195">
        <f t="shared" si="846"/>
        <v>0</v>
      </c>
      <c r="W739" s="188"/>
      <c r="X739" s="178"/>
      <c r="Y739" s="67"/>
      <c r="Z739" s="195">
        <f t="shared" si="847"/>
        <v>0</v>
      </c>
      <c r="AA739" s="188"/>
      <c r="AB739" s="178"/>
      <c r="AC739" s="67"/>
      <c r="AD739" s="195">
        <f t="shared" si="848"/>
        <v>0</v>
      </c>
      <c r="AE739" s="188"/>
      <c r="AF739" s="178"/>
      <c r="AG739" s="67"/>
      <c r="AH739" s="195">
        <f t="shared" si="849"/>
        <v>0</v>
      </c>
      <c r="AI739" s="188"/>
      <c r="AJ739" s="178"/>
      <c r="AK739" s="67"/>
      <c r="AL739" s="195">
        <f t="shared" si="850"/>
        <v>0</v>
      </c>
      <c r="AM739" s="188">
        <v>2</v>
      </c>
      <c r="AN739" s="178"/>
      <c r="AO739" s="67"/>
      <c r="AP739" s="195">
        <f t="shared" si="851"/>
        <v>0</v>
      </c>
      <c r="AQ739" s="188">
        <v>2</v>
      </c>
      <c r="AR739" s="91"/>
      <c r="AS739" s="91"/>
      <c r="AT739" s="195">
        <f t="shared" si="852"/>
        <v>0</v>
      </c>
      <c r="AU739" s="188">
        <v>2</v>
      </c>
      <c r="AV739" s="91">
        <v>0</v>
      </c>
      <c r="AW739" s="91">
        <v>0</v>
      </c>
      <c r="AX739" s="213">
        <f t="shared" si="853"/>
        <v>0</v>
      </c>
      <c r="AY739" s="304">
        <f t="shared" si="812"/>
        <v>0</v>
      </c>
      <c r="AZ739" s="305">
        <f t="shared" si="812"/>
        <v>0</v>
      </c>
      <c r="BA739" s="305">
        <f t="shared" si="812"/>
        <v>0</v>
      </c>
      <c r="BB739" s="317">
        <f t="shared" si="813"/>
        <v>0</v>
      </c>
      <c r="BC739" s="540">
        <f t="shared" si="814"/>
        <v>6</v>
      </c>
      <c r="BD739" s="541">
        <f t="shared" si="815"/>
        <v>0</v>
      </c>
      <c r="BE739" s="541">
        <f t="shared" si="816"/>
        <v>0</v>
      </c>
      <c r="BF739" s="546">
        <f t="shared" si="829"/>
        <v>0</v>
      </c>
    </row>
    <row r="740" spans="2:58" ht="14.1" customHeight="1" outlineLevel="1">
      <c r="B740" s="271" t="s">
        <v>74</v>
      </c>
      <c r="C740" s="188"/>
      <c r="D740" s="178"/>
      <c r="E740" s="91"/>
      <c r="F740" s="195">
        <f t="shared" si="842"/>
        <v>0</v>
      </c>
      <c r="G740" s="188"/>
      <c r="H740" s="178"/>
      <c r="I740" s="91"/>
      <c r="J740" s="195">
        <f t="shared" si="843"/>
        <v>0</v>
      </c>
      <c r="K740" s="188"/>
      <c r="L740" s="178"/>
      <c r="M740" s="91"/>
      <c r="N740" s="195">
        <f t="shared" si="844"/>
        <v>0</v>
      </c>
      <c r="O740" s="188"/>
      <c r="P740" s="178"/>
      <c r="Q740" s="91"/>
      <c r="R740" s="195">
        <f t="shared" si="845"/>
        <v>0</v>
      </c>
      <c r="S740" s="188"/>
      <c r="T740" s="178"/>
      <c r="U740" s="91"/>
      <c r="V740" s="195">
        <f t="shared" si="846"/>
        <v>0</v>
      </c>
      <c r="W740" s="188"/>
      <c r="X740" s="178"/>
      <c r="Y740" s="91"/>
      <c r="Z740" s="195">
        <f t="shared" si="847"/>
        <v>0</v>
      </c>
      <c r="AA740" s="188"/>
      <c r="AB740" s="178"/>
      <c r="AC740" s="91"/>
      <c r="AD740" s="195">
        <f t="shared" si="848"/>
        <v>0</v>
      </c>
      <c r="AE740" s="188"/>
      <c r="AF740" s="178"/>
      <c r="AG740" s="91"/>
      <c r="AH740" s="195">
        <f t="shared" si="849"/>
        <v>0</v>
      </c>
      <c r="AI740" s="188"/>
      <c r="AJ740" s="178"/>
      <c r="AK740" s="91"/>
      <c r="AL740" s="195">
        <f t="shared" si="850"/>
        <v>0</v>
      </c>
      <c r="AM740" s="188">
        <v>1</v>
      </c>
      <c r="AN740" s="178"/>
      <c r="AO740" s="91"/>
      <c r="AP740" s="195">
        <f t="shared" si="851"/>
        <v>0</v>
      </c>
      <c r="AQ740" s="188">
        <v>1</v>
      </c>
      <c r="AR740" s="91"/>
      <c r="AS740" s="91"/>
      <c r="AT740" s="195">
        <f t="shared" si="852"/>
        <v>0</v>
      </c>
      <c r="AU740" s="188">
        <v>1</v>
      </c>
      <c r="AV740" s="91">
        <v>0</v>
      </c>
      <c r="AW740" s="91">
        <v>0</v>
      </c>
      <c r="AX740" s="213">
        <f t="shared" si="853"/>
        <v>0</v>
      </c>
      <c r="AY740" s="304">
        <f t="shared" si="812"/>
        <v>0</v>
      </c>
      <c r="AZ740" s="305">
        <f t="shared" si="812"/>
        <v>0</v>
      </c>
      <c r="BA740" s="305">
        <f t="shared" si="812"/>
        <v>0</v>
      </c>
      <c r="BB740" s="317">
        <f t="shared" si="813"/>
        <v>0</v>
      </c>
      <c r="BC740" s="540">
        <f t="shared" si="814"/>
        <v>3</v>
      </c>
      <c r="BD740" s="541">
        <f t="shared" si="815"/>
        <v>0</v>
      </c>
      <c r="BE740" s="541">
        <f t="shared" si="816"/>
        <v>0</v>
      </c>
      <c r="BF740" s="546">
        <f t="shared" si="829"/>
        <v>0</v>
      </c>
    </row>
    <row r="741" spans="2:58" ht="14.1" customHeight="1" outlineLevel="1">
      <c r="B741" s="271" t="s">
        <v>75</v>
      </c>
      <c r="C741" s="188"/>
      <c r="D741" s="178"/>
      <c r="E741" s="91"/>
      <c r="F741" s="195">
        <f t="shared" si="842"/>
        <v>0</v>
      </c>
      <c r="G741" s="188"/>
      <c r="H741" s="178"/>
      <c r="I741" s="91"/>
      <c r="J741" s="195">
        <f t="shared" si="843"/>
        <v>0</v>
      </c>
      <c r="K741" s="188"/>
      <c r="L741" s="178"/>
      <c r="M741" s="91"/>
      <c r="N741" s="195">
        <f t="shared" si="844"/>
        <v>0</v>
      </c>
      <c r="O741" s="188"/>
      <c r="P741" s="178"/>
      <c r="Q741" s="91"/>
      <c r="R741" s="195">
        <f t="shared" si="845"/>
        <v>0</v>
      </c>
      <c r="S741" s="188"/>
      <c r="T741" s="178"/>
      <c r="U741" s="91"/>
      <c r="V741" s="195">
        <f t="shared" si="846"/>
        <v>0</v>
      </c>
      <c r="W741" s="188"/>
      <c r="X741" s="178"/>
      <c r="Y741" s="91"/>
      <c r="Z741" s="195">
        <f t="shared" si="847"/>
        <v>0</v>
      </c>
      <c r="AA741" s="188"/>
      <c r="AB741" s="178"/>
      <c r="AC741" s="91"/>
      <c r="AD741" s="195">
        <f t="shared" si="848"/>
        <v>0</v>
      </c>
      <c r="AE741" s="188"/>
      <c r="AF741" s="178"/>
      <c r="AG741" s="91"/>
      <c r="AH741" s="195">
        <f t="shared" si="849"/>
        <v>0</v>
      </c>
      <c r="AI741" s="188"/>
      <c r="AJ741" s="178"/>
      <c r="AK741" s="91"/>
      <c r="AL741" s="195">
        <f t="shared" si="850"/>
        <v>0</v>
      </c>
      <c r="AM741" s="188">
        <v>1</v>
      </c>
      <c r="AN741" s="178"/>
      <c r="AO741" s="91"/>
      <c r="AP741" s="195">
        <f t="shared" si="851"/>
        <v>0</v>
      </c>
      <c r="AQ741" s="188">
        <v>1</v>
      </c>
      <c r="AR741" s="91"/>
      <c r="AS741" s="91"/>
      <c r="AT741" s="195">
        <f t="shared" si="852"/>
        <v>0</v>
      </c>
      <c r="AU741" s="188">
        <v>1</v>
      </c>
      <c r="AV741" s="91">
        <v>0</v>
      </c>
      <c r="AW741" s="91">
        <v>0</v>
      </c>
      <c r="AX741" s="213">
        <f t="shared" si="853"/>
        <v>0</v>
      </c>
      <c r="AY741" s="304">
        <f t="shared" si="812"/>
        <v>0</v>
      </c>
      <c r="AZ741" s="305">
        <f t="shared" si="812"/>
        <v>0</v>
      </c>
      <c r="BA741" s="305">
        <f t="shared" si="812"/>
        <v>0</v>
      </c>
      <c r="BB741" s="317">
        <f t="shared" si="813"/>
        <v>0</v>
      </c>
      <c r="BC741" s="540">
        <f t="shared" si="814"/>
        <v>3</v>
      </c>
      <c r="BD741" s="541">
        <f t="shared" si="815"/>
        <v>0</v>
      </c>
      <c r="BE741" s="541">
        <f t="shared" si="816"/>
        <v>0</v>
      </c>
      <c r="BF741" s="546">
        <f t="shared" si="829"/>
        <v>0</v>
      </c>
    </row>
    <row r="742" spans="2:58" s="66" customFormat="1">
      <c r="B742" s="272" t="s">
        <v>72</v>
      </c>
      <c r="C742" s="190">
        <f>SUM(C743,C744,C745,C748,C751,C755,C757)</f>
        <v>0</v>
      </c>
      <c r="D742" s="176">
        <f>SUM(D743,D744,D745,D748,D751,D755,D757)</f>
        <v>0</v>
      </c>
      <c r="E742" s="89">
        <f>SUM(E743,E744,E745,E748,E751,E755,E757)</f>
        <v>0</v>
      </c>
      <c r="F742" s="191">
        <f t="shared" si="842"/>
        <v>0</v>
      </c>
      <c r="G742" s="190">
        <f>SUM(G743,G744,G745,G748,G751,G755,G757)</f>
        <v>0</v>
      </c>
      <c r="H742" s="176">
        <f>SUM(H743,H744,H745,H748,H751,H755,H757)</f>
        <v>0</v>
      </c>
      <c r="I742" s="89">
        <f>SUM(I743,I744,I745,I748,I751,I755,I757)</f>
        <v>0</v>
      </c>
      <c r="J742" s="191">
        <f t="shared" si="843"/>
        <v>0</v>
      </c>
      <c r="K742" s="190">
        <f>SUM(K743,K744,K745,K748,K751,K755,K757)</f>
        <v>0</v>
      </c>
      <c r="L742" s="176">
        <f>SUM(L743,L744,L745,L748,L751,L755,L757)</f>
        <v>0</v>
      </c>
      <c r="M742" s="89">
        <f>SUM(M743,M744,M745,M748,M751,M755,M757)</f>
        <v>0</v>
      </c>
      <c r="N742" s="191">
        <f t="shared" si="844"/>
        <v>0</v>
      </c>
      <c r="O742" s="190">
        <f>SUM(O743,O744,O745,O748,O751,O755,O757)</f>
        <v>0</v>
      </c>
      <c r="P742" s="176">
        <f>SUM(P743,P744,P745,P748,P751,P755,P757)</f>
        <v>0</v>
      </c>
      <c r="Q742" s="89">
        <f>SUM(Q743,Q744,Q745,Q748,Q751,Q755,Q757)</f>
        <v>0</v>
      </c>
      <c r="R742" s="191">
        <f t="shared" si="845"/>
        <v>0</v>
      </c>
      <c r="S742" s="190">
        <f>SUM(S743,S744,S745,S748,S751,S755,S757)</f>
        <v>0</v>
      </c>
      <c r="T742" s="176">
        <f>SUM(T743,T744,T745,T748,T751,T755,T757)</f>
        <v>0</v>
      </c>
      <c r="U742" s="89">
        <f>SUM(U743,U744,U745,U748,U751,U755,U757)</f>
        <v>0</v>
      </c>
      <c r="V742" s="191">
        <f t="shared" si="846"/>
        <v>0</v>
      </c>
      <c r="W742" s="190">
        <f>SUM(W743,W744,W745,W748,W751,W755,W757)</f>
        <v>0</v>
      </c>
      <c r="X742" s="176">
        <f>SUM(X743,X744,X745,X748,X751,X755,X757)</f>
        <v>0</v>
      </c>
      <c r="Y742" s="89">
        <f>SUM(Y743,Y744,Y745,Y748,Y751,Y755,Y757)</f>
        <v>0</v>
      </c>
      <c r="Z742" s="191">
        <f t="shared" si="847"/>
        <v>0</v>
      </c>
      <c r="AA742" s="190">
        <f>SUM(AA743,AA744,AA745,AA748,AA751,AA755,AA757)</f>
        <v>0</v>
      </c>
      <c r="AB742" s="176">
        <f>SUM(AB743,AB744,AB745,AB748,AB751,AB755,AB757)</f>
        <v>0</v>
      </c>
      <c r="AC742" s="89">
        <f>SUM(AC743,AC744,AC745,AC748,AC751,AC755,AC757)</f>
        <v>0</v>
      </c>
      <c r="AD742" s="191">
        <f t="shared" si="848"/>
        <v>0</v>
      </c>
      <c r="AE742" s="190">
        <f>SUM(AE743,AE744,AE745,AE748,AE751,AE755,AE757)</f>
        <v>0</v>
      </c>
      <c r="AF742" s="176">
        <f>SUM(AF743,AF744,AF745,AF748,AF751,AF755,AF757)</f>
        <v>0</v>
      </c>
      <c r="AG742" s="89">
        <f>SUM(AG743,AG744,AG745,AG748,AG751,AG755,AG757)</f>
        <v>0</v>
      </c>
      <c r="AH742" s="191">
        <f t="shared" si="849"/>
        <v>0</v>
      </c>
      <c r="AI742" s="190">
        <f>SUM(AI743,AI744,AI745,AI748,AI751,AI755,AI757)</f>
        <v>0</v>
      </c>
      <c r="AJ742" s="176">
        <f>SUM(AJ743,AJ744,AJ745,AJ748,AJ751,AJ755,AJ757)</f>
        <v>0</v>
      </c>
      <c r="AK742" s="89">
        <f>SUM(AK743,AK744,AK745,AK748,AK751,AK755,AK757)</f>
        <v>0</v>
      </c>
      <c r="AL742" s="191">
        <f t="shared" si="850"/>
        <v>0</v>
      </c>
      <c r="AM742" s="190">
        <f>SUM(AM743,AM744,AM745,AM748,AM751,AM755,AM757)</f>
        <v>9</v>
      </c>
      <c r="AN742" s="176">
        <f>SUM(AN743,AN744,AN745,AN748,AN751,AN755,AN757)</f>
        <v>0</v>
      </c>
      <c r="AO742" s="89">
        <f>SUM(AO743,AO744,AO745,AO748,AO751,AO755,AO757)</f>
        <v>0</v>
      </c>
      <c r="AP742" s="191">
        <f t="shared" si="851"/>
        <v>0</v>
      </c>
      <c r="AQ742" s="190">
        <f>SUM(AQ743,AQ744,AQ745,AQ748,AQ751,AQ755,AQ757)</f>
        <v>9</v>
      </c>
      <c r="AR742" s="89">
        <f>SUM(AR743,AR744,AR745,AR748,AR751,AR755,AR757)</f>
        <v>1</v>
      </c>
      <c r="AS742" s="89">
        <f>SUM(AS743,AS744,AS745,AS748,AS751,AS755,AS757)</f>
        <v>8.5</v>
      </c>
      <c r="AT742" s="191">
        <f t="shared" si="852"/>
        <v>8.5</v>
      </c>
      <c r="AU742" s="190">
        <f>SUM(AU743,AU744,AU745,AU748,AU751,AU755,AU757)</f>
        <v>9</v>
      </c>
      <c r="AV742" s="89">
        <f>SUM(AV743,AV744,AV745,AV748,AV751,AV755,AV757)</f>
        <v>0</v>
      </c>
      <c r="AW742" s="89">
        <f>SUM(AW743,AW744,AW745,AW748,AW751,AW755,AW757)</f>
        <v>0</v>
      </c>
      <c r="AX742" s="211">
        <f t="shared" si="853"/>
        <v>0</v>
      </c>
      <c r="AY742" s="306">
        <f t="shared" si="812"/>
        <v>0</v>
      </c>
      <c r="AZ742" s="307">
        <f t="shared" si="812"/>
        <v>0</v>
      </c>
      <c r="BA742" s="307">
        <f t="shared" si="812"/>
        <v>0</v>
      </c>
      <c r="BB742" s="316">
        <f t="shared" si="813"/>
        <v>0</v>
      </c>
      <c r="BC742" s="543">
        <f t="shared" si="814"/>
        <v>27</v>
      </c>
      <c r="BD742" s="544">
        <f t="shared" si="815"/>
        <v>1</v>
      </c>
      <c r="BE742" s="544">
        <f t="shared" si="816"/>
        <v>8.5</v>
      </c>
      <c r="BF742" s="545">
        <f t="shared" si="829"/>
        <v>8.5</v>
      </c>
    </row>
    <row r="743" spans="2:58" s="76" customFormat="1" ht="14.1" customHeight="1" outlineLevel="1">
      <c r="B743" s="270" t="s">
        <v>71</v>
      </c>
      <c r="C743" s="188">
        <v>0</v>
      </c>
      <c r="D743" s="177"/>
      <c r="E743" s="69"/>
      <c r="F743" s="193">
        <f t="shared" si="842"/>
        <v>0</v>
      </c>
      <c r="G743" s="188">
        <v>0</v>
      </c>
      <c r="H743" s="177"/>
      <c r="I743" s="69"/>
      <c r="J743" s="193">
        <f t="shared" si="843"/>
        <v>0</v>
      </c>
      <c r="K743" s="188">
        <v>0</v>
      </c>
      <c r="L743" s="177"/>
      <c r="M743" s="69"/>
      <c r="N743" s="193">
        <f t="shared" si="844"/>
        <v>0</v>
      </c>
      <c r="O743" s="188">
        <v>0</v>
      </c>
      <c r="P743" s="177"/>
      <c r="Q743" s="69"/>
      <c r="R743" s="193">
        <f t="shared" si="845"/>
        <v>0</v>
      </c>
      <c r="S743" s="188">
        <v>0</v>
      </c>
      <c r="T743" s="177"/>
      <c r="U743" s="69"/>
      <c r="V743" s="193">
        <f t="shared" si="846"/>
        <v>0</v>
      </c>
      <c r="W743" s="188">
        <v>0</v>
      </c>
      <c r="X743" s="177"/>
      <c r="Y743" s="69"/>
      <c r="Z743" s="193">
        <f t="shared" si="847"/>
        <v>0</v>
      </c>
      <c r="AA743" s="188">
        <v>0</v>
      </c>
      <c r="AB743" s="177"/>
      <c r="AC743" s="69"/>
      <c r="AD743" s="193">
        <f t="shared" si="848"/>
        <v>0</v>
      </c>
      <c r="AE743" s="188">
        <v>0</v>
      </c>
      <c r="AF743" s="177"/>
      <c r="AG743" s="69"/>
      <c r="AH743" s="193">
        <f t="shared" si="849"/>
        <v>0</v>
      </c>
      <c r="AI743" s="188">
        <v>0</v>
      </c>
      <c r="AJ743" s="177"/>
      <c r="AK743" s="69"/>
      <c r="AL743" s="193">
        <f t="shared" si="850"/>
        <v>0</v>
      </c>
      <c r="AM743" s="188">
        <v>0</v>
      </c>
      <c r="AN743" s="177"/>
      <c r="AO743" s="69"/>
      <c r="AP743" s="193">
        <f t="shared" si="851"/>
        <v>0</v>
      </c>
      <c r="AQ743" s="188">
        <v>0</v>
      </c>
      <c r="AR743" s="90"/>
      <c r="AS743" s="90"/>
      <c r="AT743" s="193">
        <f t="shared" si="852"/>
        <v>0</v>
      </c>
      <c r="AU743" s="186">
        <v>0</v>
      </c>
      <c r="AV743" s="90">
        <v>0</v>
      </c>
      <c r="AW743" s="90">
        <v>0</v>
      </c>
      <c r="AX743" s="212">
        <f t="shared" si="853"/>
        <v>0</v>
      </c>
      <c r="AY743" s="302">
        <f t="shared" si="812"/>
        <v>0</v>
      </c>
      <c r="AZ743" s="303">
        <f t="shared" si="812"/>
        <v>0</v>
      </c>
      <c r="BA743" s="303">
        <f t="shared" si="812"/>
        <v>0</v>
      </c>
      <c r="BB743" s="314">
        <f t="shared" si="813"/>
        <v>0</v>
      </c>
      <c r="BC743" s="537">
        <f t="shared" si="814"/>
        <v>0</v>
      </c>
      <c r="BD743" s="538">
        <f t="shared" si="815"/>
        <v>0</v>
      </c>
      <c r="BE743" s="538">
        <f t="shared" si="816"/>
        <v>0</v>
      </c>
      <c r="BF743" s="539">
        <f t="shared" si="829"/>
        <v>0</v>
      </c>
    </row>
    <row r="744" spans="2:58" s="76" customFormat="1" ht="14.1" customHeight="1" outlineLevel="1">
      <c r="B744" s="270" t="s">
        <v>70</v>
      </c>
      <c r="C744" s="188">
        <v>0</v>
      </c>
      <c r="D744" s="177"/>
      <c r="E744" s="69"/>
      <c r="F744" s="193">
        <f t="shared" si="842"/>
        <v>0</v>
      </c>
      <c r="G744" s="188">
        <v>0</v>
      </c>
      <c r="H744" s="177"/>
      <c r="I744" s="69"/>
      <c r="J744" s="193">
        <f t="shared" si="843"/>
        <v>0</v>
      </c>
      <c r="K744" s="188">
        <v>0</v>
      </c>
      <c r="L744" s="177"/>
      <c r="M744" s="69"/>
      <c r="N744" s="193">
        <f t="shared" si="844"/>
        <v>0</v>
      </c>
      <c r="O744" s="188">
        <v>0</v>
      </c>
      <c r="P744" s="177"/>
      <c r="Q744" s="69"/>
      <c r="R744" s="193">
        <f t="shared" si="845"/>
        <v>0</v>
      </c>
      <c r="S744" s="188">
        <v>0</v>
      </c>
      <c r="T744" s="177"/>
      <c r="U744" s="69"/>
      <c r="V744" s="193">
        <f t="shared" si="846"/>
        <v>0</v>
      </c>
      <c r="W744" s="188">
        <v>0</v>
      </c>
      <c r="X744" s="177"/>
      <c r="Y744" s="69"/>
      <c r="Z744" s="193">
        <f t="shared" si="847"/>
        <v>0</v>
      </c>
      <c r="AA744" s="188">
        <v>0</v>
      </c>
      <c r="AB744" s="177"/>
      <c r="AC744" s="69"/>
      <c r="AD744" s="193">
        <f t="shared" si="848"/>
        <v>0</v>
      </c>
      <c r="AE744" s="188">
        <v>0</v>
      </c>
      <c r="AF744" s="177"/>
      <c r="AG744" s="69"/>
      <c r="AH744" s="193">
        <f t="shared" si="849"/>
        <v>0</v>
      </c>
      <c r="AI744" s="188">
        <v>0</v>
      </c>
      <c r="AJ744" s="177"/>
      <c r="AK744" s="69"/>
      <c r="AL744" s="193">
        <f t="shared" si="850"/>
        <v>0</v>
      </c>
      <c r="AM744" s="188">
        <v>0</v>
      </c>
      <c r="AN744" s="177"/>
      <c r="AO744" s="69"/>
      <c r="AP744" s="193">
        <f t="shared" si="851"/>
        <v>0</v>
      </c>
      <c r="AQ744" s="188">
        <v>0</v>
      </c>
      <c r="AR744" s="90"/>
      <c r="AS744" s="90"/>
      <c r="AT744" s="193">
        <f t="shared" si="852"/>
        <v>0</v>
      </c>
      <c r="AU744" s="186">
        <v>0</v>
      </c>
      <c r="AV744" s="90">
        <v>0</v>
      </c>
      <c r="AW744" s="90">
        <v>0</v>
      </c>
      <c r="AX744" s="212">
        <f t="shared" si="853"/>
        <v>0</v>
      </c>
      <c r="AY744" s="302">
        <f t="shared" si="812"/>
        <v>0</v>
      </c>
      <c r="AZ744" s="303">
        <f t="shared" si="812"/>
        <v>0</v>
      </c>
      <c r="BA744" s="303">
        <f t="shared" si="812"/>
        <v>0</v>
      </c>
      <c r="BB744" s="314">
        <f t="shared" si="813"/>
        <v>0</v>
      </c>
      <c r="BC744" s="537">
        <f t="shared" si="814"/>
        <v>0</v>
      </c>
      <c r="BD744" s="538">
        <f t="shared" si="815"/>
        <v>0</v>
      </c>
      <c r="BE744" s="538">
        <f t="shared" si="816"/>
        <v>0</v>
      </c>
      <c r="BF744" s="539">
        <f t="shared" si="829"/>
        <v>0</v>
      </c>
    </row>
    <row r="745" spans="2:58" s="76" customFormat="1" ht="14.1" customHeight="1" outlineLevel="1">
      <c r="B745" s="270" t="s">
        <v>69</v>
      </c>
      <c r="C745" s="186">
        <f>SUM(C746:C747)</f>
        <v>0</v>
      </c>
      <c r="D745" s="174">
        <f>SUM(D746:D747)</f>
        <v>0</v>
      </c>
      <c r="E745" s="90">
        <f>SUM(E746:E747)</f>
        <v>0</v>
      </c>
      <c r="F745" s="187">
        <f t="shared" si="842"/>
        <v>0</v>
      </c>
      <c r="G745" s="186">
        <f>SUM(G746:G747)</f>
        <v>0</v>
      </c>
      <c r="H745" s="174">
        <f>SUM(H746:H747)</f>
        <v>0</v>
      </c>
      <c r="I745" s="90">
        <f>SUM(I746:I747)</f>
        <v>0</v>
      </c>
      <c r="J745" s="187">
        <f t="shared" si="843"/>
        <v>0</v>
      </c>
      <c r="K745" s="186">
        <f>SUM(K746:K747)</f>
        <v>0</v>
      </c>
      <c r="L745" s="174">
        <f>SUM(L746:L747)</f>
        <v>0</v>
      </c>
      <c r="M745" s="90">
        <f>SUM(M746:M747)</f>
        <v>0</v>
      </c>
      <c r="N745" s="187">
        <f t="shared" si="844"/>
        <v>0</v>
      </c>
      <c r="O745" s="186">
        <f>SUM(O746:O747)</f>
        <v>0</v>
      </c>
      <c r="P745" s="174">
        <f>SUM(P746:P747)</f>
        <v>0</v>
      </c>
      <c r="Q745" s="90">
        <f>SUM(Q746:Q747)</f>
        <v>0</v>
      </c>
      <c r="R745" s="187">
        <f t="shared" si="845"/>
        <v>0</v>
      </c>
      <c r="S745" s="186">
        <f>SUM(S746:S747)</f>
        <v>0</v>
      </c>
      <c r="T745" s="174">
        <f>SUM(T746:T747)</f>
        <v>0</v>
      </c>
      <c r="U745" s="90">
        <f>SUM(U746:U747)</f>
        <v>0</v>
      </c>
      <c r="V745" s="187">
        <f t="shared" si="846"/>
        <v>0</v>
      </c>
      <c r="W745" s="186">
        <f>SUM(W746:W747)</f>
        <v>0</v>
      </c>
      <c r="X745" s="174">
        <f>SUM(X746:X747)</f>
        <v>0</v>
      </c>
      <c r="Y745" s="90">
        <f>SUM(Y746:Y747)</f>
        <v>0</v>
      </c>
      <c r="Z745" s="187">
        <f t="shared" si="847"/>
        <v>0</v>
      </c>
      <c r="AA745" s="186">
        <f>SUM(AA746:AA747)</f>
        <v>0</v>
      </c>
      <c r="AB745" s="174">
        <f>SUM(AB746:AB747)</f>
        <v>0</v>
      </c>
      <c r="AC745" s="90">
        <f>SUM(AC746:AC747)</f>
        <v>0</v>
      </c>
      <c r="AD745" s="187">
        <f t="shared" si="848"/>
        <v>0</v>
      </c>
      <c r="AE745" s="186">
        <f>SUM(AE746:AE747)</f>
        <v>0</v>
      </c>
      <c r="AF745" s="174">
        <f>SUM(AF746:AF747)</f>
        <v>0</v>
      </c>
      <c r="AG745" s="90">
        <f>SUM(AG746:AG747)</f>
        <v>0</v>
      </c>
      <c r="AH745" s="187">
        <f t="shared" si="849"/>
        <v>0</v>
      </c>
      <c r="AI745" s="186">
        <f>SUM(AI746:AI747)</f>
        <v>0</v>
      </c>
      <c r="AJ745" s="174">
        <f>SUM(AJ746:AJ747)</f>
        <v>0</v>
      </c>
      <c r="AK745" s="90">
        <f>SUM(AK746:AK747)</f>
        <v>0</v>
      </c>
      <c r="AL745" s="187">
        <f t="shared" si="850"/>
        <v>0</v>
      </c>
      <c r="AM745" s="186">
        <f>SUM(AM746:AM747)</f>
        <v>3</v>
      </c>
      <c r="AN745" s="174">
        <f>SUM(AN746:AN747)</f>
        <v>0</v>
      </c>
      <c r="AO745" s="90">
        <f>SUM(AO746:AO747)</f>
        <v>0</v>
      </c>
      <c r="AP745" s="187">
        <f t="shared" si="851"/>
        <v>0</v>
      </c>
      <c r="AQ745" s="186">
        <f>SUM(AQ746:AQ747)</f>
        <v>3</v>
      </c>
      <c r="AR745" s="90">
        <f>SUM(AR746:AR747)</f>
        <v>0</v>
      </c>
      <c r="AS745" s="90">
        <f>SUM(AS746:AS747)</f>
        <v>0</v>
      </c>
      <c r="AT745" s="187">
        <f t="shared" si="852"/>
        <v>0</v>
      </c>
      <c r="AU745" s="186">
        <f>SUM(AU746:AU747)</f>
        <v>3</v>
      </c>
      <c r="AV745" s="90">
        <f>SUM(AV746:AV747)</f>
        <v>0</v>
      </c>
      <c r="AW745" s="90">
        <f>SUM(AW746:AW747)</f>
        <v>0</v>
      </c>
      <c r="AX745" s="209">
        <f t="shared" si="853"/>
        <v>0</v>
      </c>
      <c r="AY745" s="302">
        <f t="shared" si="812"/>
        <v>0</v>
      </c>
      <c r="AZ745" s="303">
        <f t="shared" si="812"/>
        <v>0</v>
      </c>
      <c r="BA745" s="303">
        <f t="shared" si="812"/>
        <v>0</v>
      </c>
      <c r="BB745" s="314">
        <f t="shared" si="813"/>
        <v>0</v>
      </c>
      <c r="BC745" s="537">
        <f t="shared" si="814"/>
        <v>9</v>
      </c>
      <c r="BD745" s="538">
        <f t="shared" si="815"/>
        <v>0</v>
      </c>
      <c r="BE745" s="538">
        <f t="shared" si="816"/>
        <v>0</v>
      </c>
      <c r="BF745" s="539">
        <f t="shared" si="829"/>
        <v>0</v>
      </c>
    </row>
    <row r="746" spans="2:58" ht="14.1" customHeight="1" outlineLevel="1">
      <c r="B746" s="271" t="s">
        <v>68</v>
      </c>
      <c r="C746" s="188"/>
      <c r="D746" s="178"/>
      <c r="E746" s="67"/>
      <c r="F746" s="195">
        <f t="shared" si="842"/>
        <v>0</v>
      </c>
      <c r="G746" s="188"/>
      <c r="H746" s="178"/>
      <c r="I746" s="67"/>
      <c r="J746" s="195">
        <f t="shared" si="843"/>
        <v>0</v>
      </c>
      <c r="K746" s="188"/>
      <c r="L746" s="178"/>
      <c r="M746" s="67"/>
      <c r="N746" s="195">
        <f t="shared" si="844"/>
        <v>0</v>
      </c>
      <c r="O746" s="188"/>
      <c r="P746" s="178"/>
      <c r="Q746" s="67"/>
      <c r="R746" s="195">
        <f t="shared" si="845"/>
        <v>0</v>
      </c>
      <c r="S746" s="188"/>
      <c r="T746" s="178"/>
      <c r="U746" s="67"/>
      <c r="V746" s="195">
        <f t="shared" si="846"/>
        <v>0</v>
      </c>
      <c r="W746" s="188"/>
      <c r="X746" s="178"/>
      <c r="Y746" s="67"/>
      <c r="Z746" s="195">
        <f t="shared" si="847"/>
        <v>0</v>
      </c>
      <c r="AA746" s="188"/>
      <c r="AB746" s="178"/>
      <c r="AC746" s="67"/>
      <c r="AD746" s="195">
        <f t="shared" si="848"/>
        <v>0</v>
      </c>
      <c r="AE746" s="188"/>
      <c r="AF746" s="178"/>
      <c r="AG746" s="67"/>
      <c r="AH746" s="195">
        <f t="shared" si="849"/>
        <v>0</v>
      </c>
      <c r="AI746" s="188"/>
      <c r="AJ746" s="178"/>
      <c r="AK746" s="67"/>
      <c r="AL746" s="195">
        <f t="shared" si="850"/>
        <v>0</v>
      </c>
      <c r="AM746" s="188">
        <v>2</v>
      </c>
      <c r="AN746" s="178"/>
      <c r="AO746" s="67"/>
      <c r="AP746" s="195">
        <f t="shared" si="851"/>
        <v>0</v>
      </c>
      <c r="AQ746" s="188">
        <v>2</v>
      </c>
      <c r="AR746" s="91"/>
      <c r="AS746" s="91"/>
      <c r="AT746" s="195">
        <f t="shared" si="852"/>
        <v>0</v>
      </c>
      <c r="AU746" s="188">
        <v>2</v>
      </c>
      <c r="AV746" s="91">
        <v>0</v>
      </c>
      <c r="AW746" s="91">
        <v>0</v>
      </c>
      <c r="AX746" s="213">
        <f t="shared" si="853"/>
        <v>0</v>
      </c>
      <c r="AY746" s="304">
        <f t="shared" si="812"/>
        <v>0</v>
      </c>
      <c r="AZ746" s="305">
        <f t="shared" si="812"/>
        <v>0</v>
      </c>
      <c r="BA746" s="305">
        <f t="shared" si="812"/>
        <v>0</v>
      </c>
      <c r="BB746" s="317">
        <f t="shared" si="813"/>
        <v>0</v>
      </c>
      <c r="BC746" s="540">
        <f t="shared" si="814"/>
        <v>6</v>
      </c>
      <c r="BD746" s="541">
        <f t="shared" si="815"/>
        <v>0</v>
      </c>
      <c r="BE746" s="541">
        <f t="shared" si="816"/>
        <v>0</v>
      </c>
      <c r="BF746" s="546">
        <f t="shared" si="829"/>
        <v>0</v>
      </c>
    </row>
    <row r="747" spans="2:58" ht="14.1" customHeight="1" outlineLevel="1">
      <c r="B747" s="271" t="s">
        <v>67</v>
      </c>
      <c r="C747" s="188"/>
      <c r="D747" s="178"/>
      <c r="E747" s="67"/>
      <c r="F747" s="195">
        <f t="shared" si="842"/>
        <v>0</v>
      </c>
      <c r="G747" s="188"/>
      <c r="H747" s="178"/>
      <c r="I747" s="67"/>
      <c r="J747" s="195">
        <f t="shared" si="843"/>
        <v>0</v>
      </c>
      <c r="K747" s="188"/>
      <c r="L747" s="178"/>
      <c r="M747" s="67"/>
      <c r="N747" s="195">
        <f t="shared" si="844"/>
        <v>0</v>
      </c>
      <c r="O747" s="188"/>
      <c r="P747" s="178"/>
      <c r="Q747" s="67"/>
      <c r="R747" s="195">
        <f t="shared" si="845"/>
        <v>0</v>
      </c>
      <c r="S747" s="188"/>
      <c r="T747" s="178"/>
      <c r="U747" s="67"/>
      <c r="V747" s="195">
        <f t="shared" si="846"/>
        <v>0</v>
      </c>
      <c r="W747" s="188"/>
      <c r="X747" s="178"/>
      <c r="Y747" s="67"/>
      <c r="Z747" s="195">
        <f t="shared" si="847"/>
        <v>0</v>
      </c>
      <c r="AA747" s="188"/>
      <c r="AB747" s="178"/>
      <c r="AC747" s="67"/>
      <c r="AD747" s="195">
        <f t="shared" si="848"/>
        <v>0</v>
      </c>
      <c r="AE747" s="188"/>
      <c r="AF747" s="178"/>
      <c r="AG747" s="67"/>
      <c r="AH747" s="195">
        <f t="shared" si="849"/>
        <v>0</v>
      </c>
      <c r="AI747" s="188"/>
      <c r="AJ747" s="178"/>
      <c r="AK747" s="67"/>
      <c r="AL747" s="195">
        <f t="shared" si="850"/>
        <v>0</v>
      </c>
      <c r="AM747" s="188">
        <v>1</v>
      </c>
      <c r="AN747" s="178"/>
      <c r="AO747" s="67"/>
      <c r="AP747" s="195">
        <f t="shared" si="851"/>
        <v>0</v>
      </c>
      <c r="AQ747" s="188">
        <v>1</v>
      </c>
      <c r="AR747" s="91"/>
      <c r="AS747" s="91"/>
      <c r="AT747" s="195">
        <f t="shared" si="852"/>
        <v>0</v>
      </c>
      <c r="AU747" s="188">
        <v>1</v>
      </c>
      <c r="AV747" s="91">
        <v>0</v>
      </c>
      <c r="AW747" s="91">
        <v>0</v>
      </c>
      <c r="AX747" s="213">
        <f t="shared" si="853"/>
        <v>0</v>
      </c>
      <c r="AY747" s="304">
        <f t="shared" si="812"/>
        <v>0</v>
      </c>
      <c r="AZ747" s="305">
        <f t="shared" si="812"/>
        <v>0</v>
      </c>
      <c r="BA747" s="305">
        <f t="shared" si="812"/>
        <v>0</v>
      </c>
      <c r="BB747" s="317">
        <f t="shared" si="813"/>
        <v>0</v>
      </c>
      <c r="BC747" s="540">
        <f t="shared" si="814"/>
        <v>3</v>
      </c>
      <c r="BD747" s="541">
        <f t="shared" si="815"/>
        <v>0</v>
      </c>
      <c r="BE747" s="541">
        <f t="shared" si="816"/>
        <v>0</v>
      </c>
      <c r="BF747" s="546">
        <f t="shared" si="829"/>
        <v>0</v>
      </c>
    </row>
    <row r="748" spans="2:58" s="76" customFormat="1" ht="14.1" customHeight="1" outlineLevel="1">
      <c r="B748" s="270" t="s">
        <v>66</v>
      </c>
      <c r="C748" s="186">
        <f>SUM(C749:C750)</f>
        <v>0</v>
      </c>
      <c r="D748" s="174">
        <f>SUM(D749:D750)</f>
        <v>0</v>
      </c>
      <c r="E748" s="90">
        <f>SUM(E749:E750)</f>
        <v>0</v>
      </c>
      <c r="F748" s="187">
        <f t="shared" si="842"/>
        <v>0</v>
      </c>
      <c r="G748" s="186">
        <f>SUM(G749:G750)</f>
        <v>0</v>
      </c>
      <c r="H748" s="174">
        <f>SUM(H749:H750)</f>
        <v>0</v>
      </c>
      <c r="I748" s="90">
        <f>SUM(I749:I750)</f>
        <v>0</v>
      </c>
      <c r="J748" s="187">
        <f t="shared" si="843"/>
        <v>0</v>
      </c>
      <c r="K748" s="186">
        <f>SUM(K749:K750)</f>
        <v>0</v>
      </c>
      <c r="L748" s="174">
        <f>SUM(L749:L750)</f>
        <v>0</v>
      </c>
      <c r="M748" s="90">
        <f>SUM(M749:M750)</f>
        <v>0</v>
      </c>
      <c r="N748" s="187">
        <f t="shared" si="844"/>
        <v>0</v>
      </c>
      <c r="O748" s="186">
        <f>SUM(O749:O750)</f>
        <v>0</v>
      </c>
      <c r="P748" s="174">
        <f>SUM(P749:P750)</f>
        <v>0</v>
      </c>
      <c r="Q748" s="90">
        <f>SUM(Q749:Q750)</f>
        <v>0</v>
      </c>
      <c r="R748" s="187">
        <f t="shared" si="845"/>
        <v>0</v>
      </c>
      <c r="S748" s="186">
        <f>SUM(S749:S750)</f>
        <v>0</v>
      </c>
      <c r="T748" s="174">
        <f>SUM(T749:T750)</f>
        <v>0</v>
      </c>
      <c r="U748" s="90">
        <f>SUM(U749:U750)</f>
        <v>0</v>
      </c>
      <c r="V748" s="187">
        <f t="shared" si="846"/>
        <v>0</v>
      </c>
      <c r="W748" s="186">
        <f>SUM(W749:W750)</f>
        <v>0</v>
      </c>
      <c r="X748" s="174">
        <f>SUM(X749:X750)</f>
        <v>0</v>
      </c>
      <c r="Y748" s="90">
        <f>SUM(Y749:Y750)</f>
        <v>0</v>
      </c>
      <c r="Z748" s="187">
        <f t="shared" si="847"/>
        <v>0</v>
      </c>
      <c r="AA748" s="186">
        <f>SUM(AA749:AA750)</f>
        <v>0</v>
      </c>
      <c r="AB748" s="174">
        <f>SUM(AB749:AB750)</f>
        <v>0</v>
      </c>
      <c r="AC748" s="90">
        <f>SUM(AC749:AC750)</f>
        <v>0</v>
      </c>
      <c r="AD748" s="187">
        <f t="shared" si="848"/>
        <v>0</v>
      </c>
      <c r="AE748" s="186">
        <f>SUM(AE749:AE750)</f>
        <v>0</v>
      </c>
      <c r="AF748" s="174">
        <f>SUM(AF749:AF750)</f>
        <v>0</v>
      </c>
      <c r="AG748" s="90">
        <f>SUM(AG749:AG750)</f>
        <v>0</v>
      </c>
      <c r="AH748" s="187">
        <f t="shared" si="849"/>
        <v>0</v>
      </c>
      <c r="AI748" s="186">
        <f>SUM(AI749:AI750)</f>
        <v>0</v>
      </c>
      <c r="AJ748" s="174">
        <f>SUM(AJ749:AJ750)</f>
        <v>0</v>
      </c>
      <c r="AK748" s="90">
        <f>SUM(AK749:AK750)</f>
        <v>0</v>
      </c>
      <c r="AL748" s="187">
        <f t="shared" si="850"/>
        <v>0</v>
      </c>
      <c r="AM748" s="186">
        <f>SUM(AM749:AM750)</f>
        <v>0</v>
      </c>
      <c r="AN748" s="174">
        <f>SUM(AN749:AN750)</f>
        <v>0</v>
      </c>
      <c r="AO748" s="90">
        <f>SUM(AO749:AO750)</f>
        <v>0</v>
      </c>
      <c r="AP748" s="187">
        <f t="shared" si="851"/>
        <v>0</v>
      </c>
      <c r="AQ748" s="186">
        <f>SUM(AQ749:AQ750)</f>
        <v>0</v>
      </c>
      <c r="AR748" s="90">
        <f>SUM(AR749:AR750)</f>
        <v>0</v>
      </c>
      <c r="AS748" s="90">
        <f>SUM(AS749:AS750)</f>
        <v>0</v>
      </c>
      <c r="AT748" s="187">
        <f t="shared" si="852"/>
        <v>0</v>
      </c>
      <c r="AU748" s="186">
        <f>SUM(AU749:AU750)</f>
        <v>0</v>
      </c>
      <c r="AV748" s="90">
        <f>SUM(AV749:AV750)</f>
        <v>0</v>
      </c>
      <c r="AW748" s="90">
        <f>SUM(AW749:AW750)</f>
        <v>0</v>
      </c>
      <c r="AX748" s="209">
        <f t="shared" si="853"/>
        <v>0</v>
      </c>
      <c r="AY748" s="302">
        <f t="shared" si="812"/>
        <v>0</v>
      </c>
      <c r="AZ748" s="303">
        <f t="shared" si="812"/>
        <v>0</v>
      </c>
      <c r="BA748" s="303">
        <f t="shared" si="812"/>
        <v>0</v>
      </c>
      <c r="BB748" s="314">
        <f t="shared" si="813"/>
        <v>0</v>
      </c>
      <c r="BC748" s="537">
        <f t="shared" si="814"/>
        <v>0</v>
      </c>
      <c r="BD748" s="538">
        <f t="shared" si="815"/>
        <v>0</v>
      </c>
      <c r="BE748" s="538">
        <f t="shared" si="816"/>
        <v>0</v>
      </c>
      <c r="BF748" s="539">
        <f t="shared" si="829"/>
        <v>0</v>
      </c>
    </row>
    <row r="749" spans="2:58" ht="14.1" customHeight="1" outlineLevel="1">
      <c r="B749" s="271" t="s">
        <v>171</v>
      </c>
      <c r="C749" s="188">
        <v>0</v>
      </c>
      <c r="D749" s="178"/>
      <c r="E749" s="67"/>
      <c r="F749" s="195">
        <f t="shared" si="842"/>
        <v>0</v>
      </c>
      <c r="G749" s="188">
        <v>0</v>
      </c>
      <c r="H749" s="178"/>
      <c r="I749" s="67"/>
      <c r="J749" s="195">
        <f t="shared" si="843"/>
        <v>0</v>
      </c>
      <c r="K749" s="188">
        <v>0</v>
      </c>
      <c r="L749" s="178"/>
      <c r="M749" s="67"/>
      <c r="N749" s="195">
        <f t="shared" si="844"/>
        <v>0</v>
      </c>
      <c r="O749" s="188">
        <v>0</v>
      </c>
      <c r="P749" s="178"/>
      <c r="Q749" s="67"/>
      <c r="R749" s="195">
        <f t="shared" si="845"/>
        <v>0</v>
      </c>
      <c r="S749" s="188">
        <v>0</v>
      </c>
      <c r="T749" s="178"/>
      <c r="U749" s="67"/>
      <c r="V749" s="195">
        <f t="shared" si="846"/>
        <v>0</v>
      </c>
      <c r="W749" s="188">
        <v>0</v>
      </c>
      <c r="X749" s="178"/>
      <c r="Y749" s="67"/>
      <c r="Z749" s="195">
        <f t="shared" si="847"/>
        <v>0</v>
      </c>
      <c r="AA749" s="188">
        <v>0</v>
      </c>
      <c r="AB749" s="178"/>
      <c r="AC749" s="67"/>
      <c r="AD749" s="195">
        <f t="shared" si="848"/>
        <v>0</v>
      </c>
      <c r="AE749" s="188">
        <v>0</v>
      </c>
      <c r="AF749" s="178"/>
      <c r="AG749" s="67"/>
      <c r="AH749" s="195">
        <f t="shared" si="849"/>
        <v>0</v>
      </c>
      <c r="AI749" s="188">
        <v>0</v>
      </c>
      <c r="AJ749" s="178"/>
      <c r="AK749" s="67"/>
      <c r="AL749" s="195">
        <f t="shared" si="850"/>
        <v>0</v>
      </c>
      <c r="AM749" s="188">
        <v>0</v>
      </c>
      <c r="AN749" s="178"/>
      <c r="AO749" s="67"/>
      <c r="AP749" s="195">
        <f t="shared" si="851"/>
        <v>0</v>
      </c>
      <c r="AQ749" s="188">
        <v>0</v>
      </c>
      <c r="AR749" s="91"/>
      <c r="AS749" s="91"/>
      <c r="AT749" s="195">
        <f t="shared" si="852"/>
        <v>0</v>
      </c>
      <c r="AU749" s="188">
        <v>0</v>
      </c>
      <c r="AV749" s="91">
        <v>0</v>
      </c>
      <c r="AW749" s="91">
        <v>0</v>
      </c>
      <c r="AX749" s="213">
        <f t="shared" si="853"/>
        <v>0</v>
      </c>
      <c r="AY749" s="304">
        <f t="shared" si="812"/>
        <v>0</v>
      </c>
      <c r="AZ749" s="305">
        <f t="shared" si="812"/>
        <v>0</v>
      </c>
      <c r="BA749" s="305">
        <f t="shared" si="812"/>
        <v>0</v>
      </c>
      <c r="BB749" s="317">
        <f t="shared" si="813"/>
        <v>0</v>
      </c>
      <c r="BC749" s="540">
        <f t="shared" si="814"/>
        <v>0</v>
      </c>
      <c r="BD749" s="541">
        <f t="shared" si="815"/>
        <v>0</v>
      </c>
      <c r="BE749" s="541">
        <f t="shared" si="816"/>
        <v>0</v>
      </c>
      <c r="BF749" s="546">
        <f t="shared" si="829"/>
        <v>0</v>
      </c>
    </row>
    <row r="750" spans="2:58" ht="14.1" customHeight="1" outlineLevel="1">
      <c r="B750" s="271" t="s">
        <v>122</v>
      </c>
      <c r="C750" s="188">
        <v>0</v>
      </c>
      <c r="D750" s="178"/>
      <c r="E750" s="67"/>
      <c r="F750" s="195">
        <f t="shared" si="842"/>
        <v>0</v>
      </c>
      <c r="G750" s="188">
        <v>0</v>
      </c>
      <c r="H750" s="178"/>
      <c r="I750" s="67"/>
      <c r="J750" s="195">
        <f t="shared" si="843"/>
        <v>0</v>
      </c>
      <c r="K750" s="188">
        <v>0</v>
      </c>
      <c r="L750" s="178"/>
      <c r="M750" s="67"/>
      <c r="N750" s="195">
        <f t="shared" si="844"/>
        <v>0</v>
      </c>
      <c r="O750" s="188">
        <v>0</v>
      </c>
      <c r="P750" s="178"/>
      <c r="Q750" s="67"/>
      <c r="R750" s="195">
        <f t="shared" si="845"/>
        <v>0</v>
      </c>
      <c r="S750" s="188">
        <v>0</v>
      </c>
      <c r="T750" s="178"/>
      <c r="U750" s="67"/>
      <c r="V750" s="195">
        <f t="shared" si="846"/>
        <v>0</v>
      </c>
      <c r="W750" s="188">
        <v>0</v>
      </c>
      <c r="X750" s="178"/>
      <c r="Y750" s="67"/>
      <c r="Z750" s="195">
        <f t="shared" si="847"/>
        <v>0</v>
      </c>
      <c r="AA750" s="188">
        <v>0</v>
      </c>
      <c r="AB750" s="178"/>
      <c r="AC750" s="67"/>
      <c r="AD750" s="195">
        <f t="shared" si="848"/>
        <v>0</v>
      </c>
      <c r="AE750" s="188">
        <v>0</v>
      </c>
      <c r="AF750" s="178"/>
      <c r="AG750" s="67"/>
      <c r="AH750" s="195">
        <f t="shared" si="849"/>
        <v>0</v>
      </c>
      <c r="AI750" s="188">
        <v>0</v>
      </c>
      <c r="AJ750" s="178"/>
      <c r="AK750" s="67"/>
      <c r="AL750" s="195">
        <f t="shared" si="850"/>
        <v>0</v>
      </c>
      <c r="AM750" s="188">
        <v>0</v>
      </c>
      <c r="AN750" s="178"/>
      <c r="AO750" s="67"/>
      <c r="AP750" s="195">
        <f t="shared" si="851"/>
        <v>0</v>
      </c>
      <c r="AQ750" s="188">
        <v>0</v>
      </c>
      <c r="AR750" s="91"/>
      <c r="AS750" s="91"/>
      <c r="AT750" s="195">
        <f t="shared" si="852"/>
        <v>0</v>
      </c>
      <c r="AU750" s="188">
        <v>0</v>
      </c>
      <c r="AV750" s="91">
        <v>0</v>
      </c>
      <c r="AW750" s="91">
        <v>0</v>
      </c>
      <c r="AX750" s="213">
        <f t="shared" si="853"/>
        <v>0</v>
      </c>
      <c r="AY750" s="304">
        <f t="shared" si="812"/>
        <v>0</v>
      </c>
      <c r="AZ750" s="305">
        <f t="shared" si="812"/>
        <v>0</v>
      </c>
      <c r="BA750" s="305">
        <f t="shared" si="812"/>
        <v>0</v>
      </c>
      <c r="BB750" s="317">
        <f t="shared" si="813"/>
        <v>0</v>
      </c>
      <c r="BC750" s="540">
        <f t="shared" si="814"/>
        <v>0</v>
      </c>
      <c r="BD750" s="541">
        <f t="shared" si="815"/>
        <v>0</v>
      </c>
      <c r="BE750" s="541">
        <f t="shared" si="816"/>
        <v>0</v>
      </c>
      <c r="BF750" s="546">
        <f t="shared" si="829"/>
        <v>0</v>
      </c>
    </row>
    <row r="751" spans="2:58" s="76" customFormat="1" ht="14.1" customHeight="1" outlineLevel="1">
      <c r="B751" s="270" t="s">
        <v>65</v>
      </c>
      <c r="C751" s="186">
        <f>SUM(C752:C754)</f>
        <v>0</v>
      </c>
      <c r="D751" s="174">
        <f>SUM(D752:D754)</f>
        <v>0</v>
      </c>
      <c r="E751" s="90">
        <f>SUM(E752:E754)</f>
        <v>0</v>
      </c>
      <c r="F751" s="187">
        <f t="shared" si="842"/>
        <v>0</v>
      </c>
      <c r="G751" s="186">
        <f>SUM(G752:G754)</f>
        <v>0</v>
      </c>
      <c r="H751" s="174">
        <f>SUM(H752:H754)</f>
        <v>0</v>
      </c>
      <c r="I751" s="90">
        <f>SUM(I752:I754)</f>
        <v>0</v>
      </c>
      <c r="J751" s="187">
        <f t="shared" si="843"/>
        <v>0</v>
      </c>
      <c r="K751" s="186">
        <f>SUM(K752:K754)</f>
        <v>0</v>
      </c>
      <c r="L751" s="174">
        <f>SUM(L752:L754)</f>
        <v>0</v>
      </c>
      <c r="M751" s="90">
        <f>SUM(M752:M754)</f>
        <v>0</v>
      </c>
      <c r="N751" s="187">
        <f t="shared" si="844"/>
        <v>0</v>
      </c>
      <c r="O751" s="186">
        <f>SUM(O752:O754)</f>
        <v>0</v>
      </c>
      <c r="P751" s="174">
        <f>SUM(P752:P754)</f>
        <v>0</v>
      </c>
      <c r="Q751" s="90">
        <f>SUM(Q752:Q754)</f>
        <v>0</v>
      </c>
      <c r="R751" s="187">
        <f t="shared" si="845"/>
        <v>0</v>
      </c>
      <c r="S751" s="186">
        <f>SUM(S752:S754)</f>
        <v>0</v>
      </c>
      <c r="T751" s="174">
        <f>SUM(T752:T754)</f>
        <v>0</v>
      </c>
      <c r="U751" s="90">
        <f>SUM(U752:U754)</f>
        <v>0</v>
      </c>
      <c r="V751" s="187">
        <f t="shared" si="846"/>
        <v>0</v>
      </c>
      <c r="W751" s="186">
        <f>SUM(W752:W754)</f>
        <v>0</v>
      </c>
      <c r="X751" s="174">
        <f>SUM(X752:X754)</f>
        <v>0</v>
      </c>
      <c r="Y751" s="90">
        <f>SUM(Y752:Y754)</f>
        <v>0</v>
      </c>
      <c r="Z751" s="187">
        <f t="shared" si="847"/>
        <v>0</v>
      </c>
      <c r="AA751" s="186">
        <f>SUM(AA752:AA754)</f>
        <v>0</v>
      </c>
      <c r="AB751" s="174">
        <f>SUM(AB752:AB754)</f>
        <v>0</v>
      </c>
      <c r="AC751" s="90">
        <f>SUM(AC752:AC754)</f>
        <v>0</v>
      </c>
      <c r="AD751" s="187">
        <f t="shared" si="848"/>
        <v>0</v>
      </c>
      <c r="AE751" s="186">
        <f>SUM(AE752:AE754)</f>
        <v>0</v>
      </c>
      <c r="AF751" s="174">
        <f>SUM(AF752:AF754)</f>
        <v>0</v>
      </c>
      <c r="AG751" s="90">
        <f>SUM(AG752:AG754)</f>
        <v>0</v>
      </c>
      <c r="AH751" s="187">
        <f t="shared" si="849"/>
        <v>0</v>
      </c>
      <c r="AI751" s="186">
        <f>SUM(AI752:AI754)</f>
        <v>0</v>
      </c>
      <c r="AJ751" s="174">
        <f>SUM(AJ752:AJ754)</f>
        <v>0</v>
      </c>
      <c r="AK751" s="90">
        <f>SUM(AK752:AK754)</f>
        <v>0</v>
      </c>
      <c r="AL751" s="187">
        <f t="shared" si="850"/>
        <v>0</v>
      </c>
      <c r="AM751" s="186">
        <f>SUM(AM752:AM754)</f>
        <v>3</v>
      </c>
      <c r="AN751" s="174">
        <f>SUM(AN752:AN754)</f>
        <v>0</v>
      </c>
      <c r="AO751" s="90">
        <f>SUM(AO752:AO754)</f>
        <v>0</v>
      </c>
      <c r="AP751" s="187">
        <f t="shared" si="851"/>
        <v>0</v>
      </c>
      <c r="AQ751" s="186">
        <f>SUM(AQ752:AQ754)</f>
        <v>3</v>
      </c>
      <c r="AR751" s="90">
        <f>SUM(AR752:AR754)</f>
        <v>1</v>
      </c>
      <c r="AS751" s="90">
        <f>SUM(AS752:AS754)</f>
        <v>8.5</v>
      </c>
      <c r="AT751" s="187">
        <f t="shared" si="852"/>
        <v>8.5</v>
      </c>
      <c r="AU751" s="186">
        <f>SUM(AU752:AU754)</f>
        <v>3</v>
      </c>
      <c r="AV751" s="90">
        <f>SUM(AV752:AV754)</f>
        <v>0</v>
      </c>
      <c r="AW751" s="90">
        <f>SUM(AW752:AW754)</f>
        <v>0</v>
      </c>
      <c r="AX751" s="209">
        <f t="shared" si="853"/>
        <v>0</v>
      </c>
      <c r="AY751" s="302">
        <f t="shared" si="812"/>
        <v>0</v>
      </c>
      <c r="AZ751" s="303">
        <f t="shared" si="812"/>
        <v>0</v>
      </c>
      <c r="BA751" s="303">
        <f t="shared" si="812"/>
        <v>0</v>
      </c>
      <c r="BB751" s="314">
        <f t="shared" si="813"/>
        <v>0</v>
      </c>
      <c r="BC751" s="537">
        <f t="shared" si="814"/>
        <v>9</v>
      </c>
      <c r="BD751" s="538">
        <f t="shared" si="815"/>
        <v>1</v>
      </c>
      <c r="BE751" s="538">
        <f t="shared" si="816"/>
        <v>8.5</v>
      </c>
      <c r="BF751" s="539">
        <f t="shared" si="829"/>
        <v>8.5</v>
      </c>
    </row>
    <row r="752" spans="2:58" ht="14.1" customHeight="1" outlineLevel="1">
      <c r="B752" s="271" t="s">
        <v>64</v>
      </c>
      <c r="C752" s="188"/>
      <c r="D752" s="178"/>
      <c r="E752" s="67"/>
      <c r="F752" s="195">
        <f t="shared" si="842"/>
        <v>0</v>
      </c>
      <c r="G752" s="188"/>
      <c r="H752" s="178"/>
      <c r="I752" s="67"/>
      <c r="J752" s="195">
        <f t="shared" si="843"/>
        <v>0</v>
      </c>
      <c r="K752" s="188"/>
      <c r="L752" s="178"/>
      <c r="M752" s="67"/>
      <c r="N752" s="195">
        <f t="shared" si="844"/>
        <v>0</v>
      </c>
      <c r="O752" s="188"/>
      <c r="P752" s="178"/>
      <c r="Q752" s="67"/>
      <c r="R752" s="195">
        <f t="shared" si="845"/>
        <v>0</v>
      </c>
      <c r="S752" s="188"/>
      <c r="T752" s="178"/>
      <c r="U752" s="67"/>
      <c r="V752" s="195">
        <f t="shared" si="846"/>
        <v>0</v>
      </c>
      <c r="W752" s="188"/>
      <c r="X752" s="178"/>
      <c r="Y752" s="67"/>
      <c r="Z752" s="195">
        <f t="shared" si="847"/>
        <v>0</v>
      </c>
      <c r="AA752" s="188"/>
      <c r="AB752" s="178"/>
      <c r="AC752" s="67"/>
      <c r="AD752" s="195">
        <f t="shared" si="848"/>
        <v>0</v>
      </c>
      <c r="AE752" s="188"/>
      <c r="AF752" s="178"/>
      <c r="AG752" s="67"/>
      <c r="AH752" s="195">
        <f t="shared" si="849"/>
        <v>0</v>
      </c>
      <c r="AI752" s="188"/>
      <c r="AJ752" s="178"/>
      <c r="AK752" s="67"/>
      <c r="AL752" s="195">
        <f t="shared" si="850"/>
        <v>0</v>
      </c>
      <c r="AM752" s="188">
        <v>1</v>
      </c>
      <c r="AN752" s="178"/>
      <c r="AO752" s="67"/>
      <c r="AP752" s="195">
        <f t="shared" si="851"/>
        <v>0</v>
      </c>
      <c r="AQ752" s="188">
        <v>1</v>
      </c>
      <c r="AR752" s="91"/>
      <c r="AS752" s="91"/>
      <c r="AT752" s="195">
        <f t="shared" si="852"/>
        <v>0</v>
      </c>
      <c r="AU752" s="188">
        <v>1</v>
      </c>
      <c r="AV752" s="91">
        <v>0</v>
      </c>
      <c r="AW752" s="91">
        <v>0</v>
      </c>
      <c r="AX752" s="213">
        <f t="shared" si="853"/>
        <v>0</v>
      </c>
      <c r="AY752" s="304">
        <f t="shared" si="812"/>
        <v>0</v>
      </c>
      <c r="AZ752" s="305">
        <f t="shared" si="812"/>
        <v>0</v>
      </c>
      <c r="BA752" s="305">
        <f t="shared" si="812"/>
        <v>0</v>
      </c>
      <c r="BB752" s="317">
        <f t="shared" si="813"/>
        <v>0</v>
      </c>
      <c r="BC752" s="540">
        <f t="shared" si="814"/>
        <v>3</v>
      </c>
      <c r="BD752" s="541">
        <f t="shared" si="815"/>
        <v>0</v>
      </c>
      <c r="BE752" s="541">
        <f t="shared" si="816"/>
        <v>0</v>
      </c>
      <c r="BF752" s="546">
        <f t="shared" si="829"/>
        <v>0</v>
      </c>
    </row>
    <row r="753" spans="2:58" ht="14.1" customHeight="1" outlineLevel="1">
      <c r="B753" s="271" t="s">
        <v>62</v>
      </c>
      <c r="C753" s="188"/>
      <c r="D753" s="178"/>
      <c r="E753" s="67"/>
      <c r="F753" s="195">
        <f t="shared" si="842"/>
        <v>0</v>
      </c>
      <c r="G753" s="188"/>
      <c r="H753" s="178"/>
      <c r="I753" s="67"/>
      <c r="J753" s="195">
        <f t="shared" si="843"/>
        <v>0</v>
      </c>
      <c r="K753" s="188"/>
      <c r="L753" s="178"/>
      <c r="M753" s="67"/>
      <c r="N753" s="195">
        <f t="shared" si="844"/>
        <v>0</v>
      </c>
      <c r="O753" s="188"/>
      <c r="P753" s="178"/>
      <c r="Q753" s="67"/>
      <c r="R753" s="195">
        <f t="shared" si="845"/>
        <v>0</v>
      </c>
      <c r="S753" s="188"/>
      <c r="T753" s="178"/>
      <c r="U753" s="67"/>
      <c r="V753" s="195">
        <f t="shared" si="846"/>
        <v>0</v>
      </c>
      <c r="W753" s="188"/>
      <c r="X753" s="178"/>
      <c r="Y753" s="67"/>
      <c r="Z753" s="195">
        <f t="shared" si="847"/>
        <v>0</v>
      </c>
      <c r="AA753" s="188"/>
      <c r="AB753" s="178"/>
      <c r="AC753" s="67"/>
      <c r="AD753" s="195">
        <f t="shared" si="848"/>
        <v>0</v>
      </c>
      <c r="AE753" s="188"/>
      <c r="AF753" s="178"/>
      <c r="AG753" s="67"/>
      <c r="AH753" s="195">
        <f t="shared" si="849"/>
        <v>0</v>
      </c>
      <c r="AI753" s="188"/>
      <c r="AJ753" s="178"/>
      <c r="AK753" s="67"/>
      <c r="AL753" s="195">
        <f t="shared" si="850"/>
        <v>0</v>
      </c>
      <c r="AM753" s="188">
        <v>1</v>
      </c>
      <c r="AN753" s="178"/>
      <c r="AO753" s="67"/>
      <c r="AP753" s="195">
        <f t="shared" si="851"/>
        <v>0</v>
      </c>
      <c r="AQ753" s="188">
        <v>1</v>
      </c>
      <c r="AR753" s="91"/>
      <c r="AS753" s="91"/>
      <c r="AT753" s="195">
        <f t="shared" si="852"/>
        <v>0</v>
      </c>
      <c r="AU753" s="188">
        <v>1</v>
      </c>
      <c r="AV753" s="91">
        <v>0</v>
      </c>
      <c r="AW753" s="91">
        <v>0</v>
      </c>
      <c r="AX753" s="213">
        <f t="shared" si="853"/>
        <v>0</v>
      </c>
      <c r="AY753" s="304">
        <f t="shared" si="812"/>
        <v>0</v>
      </c>
      <c r="AZ753" s="305">
        <f t="shared" si="812"/>
        <v>0</v>
      </c>
      <c r="BA753" s="305">
        <f t="shared" si="812"/>
        <v>0</v>
      </c>
      <c r="BB753" s="317">
        <f t="shared" si="813"/>
        <v>0</v>
      </c>
      <c r="BC753" s="540">
        <f t="shared" si="814"/>
        <v>3</v>
      </c>
      <c r="BD753" s="541">
        <f t="shared" si="815"/>
        <v>0</v>
      </c>
      <c r="BE753" s="541">
        <f t="shared" si="816"/>
        <v>0</v>
      </c>
      <c r="BF753" s="546">
        <f t="shared" si="829"/>
        <v>0</v>
      </c>
    </row>
    <row r="754" spans="2:58" ht="14.1" customHeight="1" outlineLevel="1">
      <c r="B754" s="271" t="s">
        <v>63</v>
      </c>
      <c r="C754" s="188"/>
      <c r="D754" s="178"/>
      <c r="E754" s="67"/>
      <c r="F754" s="195">
        <f t="shared" si="842"/>
        <v>0</v>
      </c>
      <c r="G754" s="188"/>
      <c r="H754" s="178"/>
      <c r="I754" s="67"/>
      <c r="J754" s="195">
        <f t="shared" si="843"/>
        <v>0</v>
      </c>
      <c r="K754" s="188"/>
      <c r="L754" s="178"/>
      <c r="M754" s="67"/>
      <c r="N754" s="195">
        <f t="shared" si="844"/>
        <v>0</v>
      </c>
      <c r="O754" s="188"/>
      <c r="P754" s="178"/>
      <c r="Q754" s="67"/>
      <c r="R754" s="195">
        <f t="shared" si="845"/>
        <v>0</v>
      </c>
      <c r="S754" s="188"/>
      <c r="T754" s="178"/>
      <c r="U754" s="67"/>
      <c r="V754" s="195">
        <f t="shared" si="846"/>
        <v>0</v>
      </c>
      <c r="W754" s="188"/>
      <c r="X754" s="178"/>
      <c r="Y754" s="67"/>
      <c r="Z754" s="195">
        <f t="shared" si="847"/>
        <v>0</v>
      </c>
      <c r="AA754" s="188"/>
      <c r="AB754" s="178"/>
      <c r="AC754" s="67"/>
      <c r="AD754" s="195">
        <f t="shared" si="848"/>
        <v>0</v>
      </c>
      <c r="AE754" s="188"/>
      <c r="AF754" s="178"/>
      <c r="AG754" s="67"/>
      <c r="AH754" s="195">
        <f t="shared" si="849"/>
        <v>0</v>
      </c>
      <c r="AI754" s="188"/>
      <c r="AJ754" s="178"/>
      <c r="AK754" s="67"/>
      <c r="AL754" s="195">
        <f t="shared" si="850"/>
        <v>0</v>
      </c>
      <c r="AM754" s="188">
        <v>1</v>
      </c>
      <c r="AN754" s="178"/>
      <c r="AO754" s="67"/>
      <c r="AP754" s="195">
        <f t="shared" si="851"/>
        <v>0</v>
      </c>
      <c r="AQ754" s="188">
        <v>1</v>
      </c>
      <c r="AR754" s="91">
        <v>1</v>
      </c>
      <c r="AS754" s="91">
        <v>8.5</v>
      </c>
      <c r="AT754" s="195">
        <f t="shared" si="852"/>
        <v>8.5</v>
      </c>
      <c r="AU754" s="188">
        <v>1</v>
      </c>
      <c r="AV754" s="91">
        <v>0</v>
      </c>
      <c r="AW754" s="91">
        <v>0</v>
      </c>
      <c r="AX754" s="213">
        <f t="shared" si="853"/>
        <v>0</v>
      </c>
      <c r="AY754" s="304">
        <f t="shared" ref="AY754:BA817" si="855">SUM(C754,G754,K754)</f>
        <v>0</v>
      </c>
      <c r="AZ754" s="305">
        <f t="shared" si="855"/>
        <v>0</v>
      </c>
      <c r="BA754" s="305">
        <f t="shared" si="855"/>
        <v>0</v>
      </c>
      <c r="BB754" s="317">
        <f t="shared" ref="BB754:BB817" si="856">IFERROR(BA754/AZ754,0)</f>
        <v>0</v>
      </c>
      <c r="BC754" s="540">
        <f t="shared" ref="BC754:BC817" si="857">SUM(C754,G754,K754,O754,S754,W754,AA754,AE754,AI754,AM754,AQ754,AU754)</f>
        <v>3</v>
      </c>
      <c r="BD754" s="541">
        <f t="shared" ref="BD754:BD817" si="858">SUM(D754,H754,L754,P754,T754,X754,AB754,AF754,AJ754,AN754,AR754,AV754)</f>
        <v>1</v>
      </c>
      <c r="BE754" s="541">
        <f t="shared" ref="BE754:BE817" si="859">SUM(E754,I754,M754,Q754,U754,Y754,AC754,AG754,AK754,AO754,AS754,AW754)</f>
        <v>8.5</v>
      </c>
      <c r="BF754" s="546">
        <f t="shared" si="829"/>
        <v>8.5</v>
      </c>
    </row>
    <row r="755" spans="2:58" s="76" customFormat="1" ht="14.1" customHeight="1" outlineLevel="1">
      <c r="B755" s="270" t="s">
        <v>61</v>
      </c>
      <c r="C755" s="188">
        <v>0</v>
      </c>
      <c r="D755" s="174"/>
      <c r="E755" s="90"/>
      <c r="F755" s="187">
        <f t="shared" si="842"/>
        <v>0</v>
      </c>
      <c r="G755" s="188">
        <v>0</v>
      </c>
      <c r="H755" s="174"/>
      <c r="I755" s="90"/>
      <c r="J755" s="187">
        <f t="shared" si="843"/>
        <v>0</v>
      </c>
      <c r="K755" s="188">
        <v>0</v>
      </c>
      <c r="L755" s="174"/>
      <c r="M755" s="90"/>
      <c r="N755" s="187">
        <f t="shared" si="844"/>
        <v>0</v>
      </c>
      <c r="O755" s="188">
        <v>0</v>
      </c>
      <c r="P755" s="174"/>
      <c r="Q755" s="90"/>
      <c r="R755" s="187">
        <f t="shared" si="845"/>
        <v>0</v>
      </c>
      <c r="S755" s="188">
        <v>0</v>
      </c>
      <c r="T755" s="174"/>
      <c r="U755" s="90"/>
      <c r="V755" s="187">
        <f t="shared" si="846"/>
        <v>0</v>
      </c>
      <c r="W755" s="188">
        <v>0</v>
      </c>
      <c r="X755" s="174"/>
      <c r="Y755" s="90"/>
      <c r="Z755" s="187">
        <f t="shared" si="847"/>
        <v>0</v>
      </c>
      <c r="AA755" s="188">
        <v>0</v>
      </c>
      <c r="AB755" s="174"/>
      <c r="AC755" s="90"/>
      <c r="AD755" s="187">
        <f t="shared" si="848"/>
        <v>0</v>
      </c>
      <c r="AE755" s="188">
        <v>0</v>
      </c>
      <c r="AF755" s="174"/>
      <c r="AG755" s="90"/>
      <c r="AH755" s="187">
        <f t="shared" si="849"/>
        <v>0</v>
      </c>
      <c r="AI755" s="188">
        <v>0</v>
      </c>
      <c r="AJ755" s="174"/>
      <c r="AK755" s="90"/>
      <c r="AL755" s="187">
        <f t="shared" si="850"/>
        <v>0</v>
      </c>
      <c r="AM755" s="237">
        <v>0</v>
      </c>
      <c r="AN755" s="174"/>
      <c r="AO755" s="90"/>
      <c r="AP755" s="187">
        <f t="shared" si="851"/>
        <v>0</v>
      </c>
      <c r="AQ755" s="237">
        <v>0</v>
      </c>
      <c r="AR755" s="90"/>
      <c r="AS755" s="90"/>
      <c r="AT755" s="187">
        <f t="shared" si="852"/>
        <v>0</v>
      </c>
      <c r="AU755" s="186">
        <v>0</v>
      </c>
      <c r="AV755" s="90">
        <v>0</v>
      </c>
      <c r="AW755" s="90">
        <v>0</v>
      </c>
      <c r="AX755" s="209">
        <f t="shared" si="853"/>
        <v>0</v>
      </c>
      <c r="AY755" s="302">
        <f t="shared" si="855"/>
        <v>0</v>
      </c>
      <c r="AZ755" s="303">
        <f t="shared" si="855"/>
        <v>0</v>
      </c>
      <c r="BA755" s="303">
        <f t="shared" si="855"/>
        <v>0</v>
      </c>
      <c r="BB755" s="314">
        <f t="shared" si="856"/>
        <v>0</v>
      </c>
      <c r="BC755" s="537">
        <f t="shared" si="857"/>
        <v>0</v>
      </c>
      <c r="BD755" s="538">
        <f t="shared" si="858"/>
        <v>0</v>
      </c>
      <c r="BE755" s="538">
        <f t="shared" si="859"/>
        <v>0</v>
      </c>
      <c r="BF755" s="539">
        <f t="shared" ref="BF755:BF819" si="860">IFERROR(BE755/BD755,0)</f>
        <v>0</v>
      </c>
    </row>
    <row r="756" spans="2:58" s="76" customFormat="1" ht="14.1" customHeight="1" outlineLevel="1">
      <c r="B756" s="270" t="s">
        <v>121</v>
      </c>
      <c r="C756" s="188"/>
      <c r="D756" s="174"/>
      <c r="E756" s="90"/>
      <c r="F756" s="187"/>
      <c r="G756" s="188"/>
      <c r="H756" s="174"/>
      <c r="I756" s="90"/>
      <c r="J756" s="187"/>
      <c r="K756" s="188"/>
      <c r="L756" s="174"/>
      <c r="M756" s="90"/>
      <c r="N756" s="187"/>
      <c r="O756" s="188"/>
      <c r="P756" s="174"/>
      <c r="Q756" s="90"/>
      <c r="R756" s="187"/>
      <c r="S756" s="188"/>
      <c r="T756" s="174"/>
      <c r="U756" s="90"/>
      <c r="V756" s="187"/>
      <c r="W756" s="188"/>
      <c r="X756" s="174"/>
      <c r="Y756" s="90"/>
      <c r="Z756" s="187"/>
      <c r="AA756" s="188"/>
      <c r="AB756" s="174"/>
      <c r="AC756" s="90"/>
      <c r="AD756" s="187"/>
      <c r="AE756" s="188"/>
      <c r="AF756" s="174"/>
      <c r="AG756" s="90"/>
      <c r="AH756" s="187"/>
      <c r="AI756" s="188"/>
      <c r="AJ756" s="174"/>
      <c r="AK756" s="90"/>
      <c r="AL756" s="187"/>
      <c r="AM756" s="237">
        <v>0</v>
      </c>
      <c r="AN756" s="174"/>
      <c r="AO756" s="90"/>
      <c r="AP756" s="187">
        <f t="shared" si="851"/>
        <v>0</v>
      </c>
      <c r="AQ756" s="237">
        <v>0</v>
      </c>
      <c r="AR756" s="90"/>
      <c r="AS756" s="90"/>
      <c r="AT756" s="187">
        <f t="shared" si="852"/>
        <v>0</v>
      </c>
      <c r="AU756" s="186">
        <v>0</v>
      </c>
      <c r="AV756" s="90">
        <v>0</v>
      </c>
      <c r="AW756" s="90">
        <v>0</v>
      </c>
      <c r="AX756" s="209">
        <f t="shared" si="853"/>
        <v>0</v>
      </c>
      <c r="AY756" s="302">
        <f t="shared" si="855"/>
        <v>0</v>
      </c>
      <c r="AZ756" s="303">
        <f t="shared" si="855"/>
        <v>0</v>
      </c>
      <c r="BA756" s="303">
        <f t="shared" si="855"/>
        <v>0</v>
      </c>
      <c r="BB756" s="314">
        <f t="shared" si="856"/>
        <v>0</v>
      </c>
      <c r="BC756" s="537">
        <f t="shared" si="857"/>
        <v>0</v>
      </c>
      <c r="BD756" s="538">
        <f t="shared" si="858"/>
        <v>0</v>
      </c>
      <c r="BE756" s="538">
        <f t="shared" si="859"/>
        <v>0</v>
      </c>
      <c r="BF756" s="539">
        <f t="shared" si="860"/>
        <v>0</v>
      </c>
    </row>
    <row r="757" spans="2:58" s="76" customFormat="1" ht="14.1" customHeight="1" outlineLevel="1">
      <c r="B757" s="270" t="s">
        <v>60</v>
      </c>
      <c r="C757" s="186">
        <f>SUM(C758:C760)</f>
        <v>0</v>
      </c>
      <c r="D757" s="174">
        <f>SUM(D758:D760)</f>
        <v>0</v>
      </c>
      <c r="E757" s="90">
        <f>SUM(E758:E760)</f>
        <v>0</v>
      </c>
      <c r="F757" s="187">
        <f t="shared" si="842"/>
        <v>0</v>
      </c>
      <c r="G757" s="186">
        <f>SUM(G758:G760)</f>
        <v>0</v>
      </c>
      <c r="H757" s="174">
        <f>SUM(H758:H760)</f>
        <v>0</v>
      </c>
      <c r="I757" s="90">
        <f>SUM(I758:I760)</f>
        <v>0</v>
      </c>
      <c r="J757" s="187">
        <f t="shared" si="843"/>
        <v>0</v>
      </c>
      <c r="K757" s="186">
        <f>SUM(K758:K760)</f>
        <v>0</v>
      </c>
      <c r="L757" s="174">
        <f>SUM(L758:L760)</f>
        <v>0</v>
      </c>
      <c r="M757" s="90">
        <f>SUM(M758:M760)</f>
        <v>0</v>
      </c>
      <c r="N757" s="187">
        <f t="shared" si="844"/>
        <v>0</v>
      </c>
      <c r="O757" s="186">
        <f>SUM(O758:O760)</f>
        <v>0</v>
      </c>
      <c r="P757" s="174">
        <f>SUM(P758:P760)</f>
        <v>0</v>
      </c>
      <c r="Q757" s="90">
        <f>SUM(Q758:Q760)</f>
        <v>0</v>
      </c>
      <c r="R757" s="187">
        <f t="shared" si="845"/>
        <v>0</v>
      </c>
      <c r="S757" s="186">
        <f>SUM(S758:S760)</f>
        <v>0</v>
      </c>
      <c r="T757" s="174">
        <f>SUM(T758:T760)</f>
        <v>0</v>
      </c>
      <c r="U757" s="90">
        <f>SUM(U758:U760)</f>
        <v>0</v>
      </c>
      <c r="V757" s="187">
        <f t="shared" si="846"/>
        <v>0</v>
      </c>
      <c r="W757" s="186">
        <f>SUM(W758:W760)</f>
        <v>0</v>
      </c>
      <c r="X757" s="174">
        <f>SUM(X758:X760)</f>
        <v>0</v>
      </c>
      <c r="Y757" s="90">
        <f>SUM(Y758:Y760)</f>
        <v>0</v>
      </c>
      <c r="Z757" s="187">
        <f t="shared" si="847"/>
        <v>0</v>
      </c>
      <c r="AA757" s="186">
        <f>SUM(AA758:AA760)</f>
        <v>0</v>
      </c>
      <c r="AB757" s="174">
        <f>SUM(AB758:AB760)</f>
        <v>0</v>
      </c>
      <c r="AC757" s="90">
        <f>SUM(AC758:AC760)</f>
        <v>0</v>
      </c>
      <c r="AD757" s="187">
        <f t="shared" si="848"/>
        <v>0</v>
      </c>
      <c r="AE757" s="186">
        <f>SUM(AE758:AE760)</f>
        <v>0</v>
      </c>
      <c r="AF757" s="174">
        <f>SUM(AF758:AF760)</f>
        <v>0</v>
      </c>
      <c r="AG757" s="90">
        <f>SUM(AG758:AG760)</f>
        <v>0</v>
      </c>
      <c r="AH757" s="187">
        <f t="shared" si="849"/>
        <v>0</v>
      </c>
      <c r="AI757" s="186">
        <f>SUM(AI758:AI760)</f>
        <v>0</v>
      </c>
      <c r="AJ757" s="174">
        <f>SUM(AJ758:AJ760)</f>
        <v>0</v>
      </c>
      <c r="AK757" s="90">
        <f>SUM(AK758:AK760)</f>
        <v>0</v>
      </c>
      <c r="AL757" s="187">
        <f t="shared" si="850"/>
        <v>0</v>
      </c>
      <c r="AM757" s="186">
        <f>SUM(AM758:AM760)</f>
        <v>3</v>
      </c>
      <c r="AN757" s="174">
        <f>SUM(AN758:AN760)</f>
        <v>0</v>
      </c>
      <c r="AO757" s="90">
        <f>SUM(AO758:AO760)</f>
        <v>0</v>
      </c>
      <c r="AP757" s="187">
        <f t="shared" si="851"/>
        <v>0</v>
      </c>
      <c r="AQ757" s="186">
        <f>SUM(AQ758:AQ760)</f>
        <v>3</v>
      </c>
      <c r="AR757" s="90">
        <f>SUM(AR758:AR760)</f>
        <v>0</v>
      </c>
      <c r="AS757" s="90">
        <f>SUM(AS758:AS760)</f>
        <v>0</v>
      </c>
      <c r="AT757" s="187">
        <f t="shared" si="852"/>
        <v>0</v>
      </c>
      <c r="AU757" s="186">
        <f>SUM(AU758:AU760)</f>
        <v>3</v>
      </c>
      <c r="AV757" s="90">
        <f>SUM(AV758:AV760)</f>
        <v>0</v>
      </c>
      <c r="AW757" s="90">
        <f>SUM(AW758:AW760)</f>
        <v>0</v>
      </c>
      <c r="AX757" s="209">
        <f t="shared" si="853"/>
        <v>0</v>
      </c>
      <c r="AY757" s="302">
        <f t="shared" si="855"/>
        <v>0</v>
      </c>
      <c r="AZ757" s="303">
        <f t="shared" si="855"/>
        <v>0</v>
      </c>
      <c r="BA757" s="303">
        <f t="shared" si="855"/>
        <v>0</v>
      </c>
      <c r="BB757" s="314">
        <f t="shared" si="856"/>
        <v>0</v>
      </c>
      <c r="BC757" s="537">
        <f t="shared" si="857"/>
        <v>9</v>
      </c>
      <c r="BD757" s="538">
        <f t="shared" si="858"/>
        <v>0</v>
      </c>
      <c r="BE757" s="538">
        <f t="shared" si="859"/>
        <v>0</v>
      </c>
      <c r="BF757" s="539">
        <f t="shared" si="860"/>
        <v>0</v>
      </c>
    </row>
    <row r="758" spans="2:58" ht="14.1" customHeight="1" outlineLevel="1">
      <c r="B758" s="271" t="s">
        <v>59</v>
      </c>
      <c r="C758" s="188"/>
      <c r="D758" s="178"/>
      <c r="E758" s="67"/>
      <c r="F758" s="195">
        <f t="shared" si="842"/>
        <v>0</v>
      </c>
      <c r="G758" s="188"/>
      <c r="H758" s="178"/>
      <c r="I758" s="67"/>
      <c r="J758" s="195">
        <f t="shared" si="843"/>
        <v>0</v>
      </c>
      <c r="K758" s="188"/>
      <c r="L758" s="178"/>
      <c r="M758" s="67"/>
      <c r="N758" s="195">
        <f t="shared" si="844"/>
        <v>0</v>
      </c>
      <c r="O758" s="188"/>
      <c r="P758" s="178"/>
      <c r="Q758" s="67"/>
      <c r="R758" s="195">
        <f t="shared" si="845"/>
        <v>0</v>
      </c>
      <c r="S758" s="188"/>
      <c r="T758" s="178"/>
      <c r="U758" s="67"/>
      <c r="V758" s="195">
        <f t="shared" si="846"/>
        <v>0</v>
      </c>
      <c r="W758" s="188"/>
      <c r="X758" s="178"/>
      <c r="Y758" s="67"/>
      <c r="Z758" s="195">
        <f t="shared" si="847"/>
        <v>0</v>
      </c>
      <c r="AA758" s="188"/>
      <c r="AB758" s="178"/>
      <c r="AC758" s="67"/>
      <c r="AD758" s="195">
        <f t="shared" si="848"/>
        <v>0</v>
      </c>
      <c r="AE758" s="188"/>
      <c r="AF758" s="178"/>
      <c r="AG758" s="67"/>
      <c r="AH758" s="195">
        <f t="shared" si="849"/>
        <v>0</v>
      </c>
      <c r="AI758" s="188"/>
      <c r="AJ758" s="178"/>
      <c r="AK758" s="67"/>
      <c r="AL758" s="195">
        <f t="shared" si="850"/>
        <v>0</v>
      </c>
      <c r="AM758" s="188">
        <v>3</v>
      </c>
      <c r="AN758" s="178"/>
      <c r="AO758" s="67"/>
      <c r="AP758" s="195">
        <f t="shared" si="851"/>
        <v>0</v>
      </c>
      <c r="AQ758" s="188">
        <v>3</v>
      </c>
      <c r="AR758" s="91"/>
      <c r="AS758" s="91"/>
      <c r="AT758" s="195">
        <f t="shared" si="852"/>
        <v>0</v>
      </c>
      <c r="AU758" s="188">
        <v>3</v>
      </c>
      <c r="AV758" s="91">
        <v>0</v>
      </c>
      <c r="AW758" s="91">
        <v>0</v>
      </c>
      <c r="AX758" s="213">
        <f t="shared" si="853"/>
        <v>0</v>
      </c>
      <c r="AY758" s="304">
        <f t="shared" si="855"/>
        <v>0</v>
      </c>
      <c r="AZ758" s="305">
        <f t="shared" si="855"/>
        <v>0</v>
      </c>
      <c r="BA758" s="305">
        <f t="shared" si="855"/>
        <v>0</v>
      </c>
      <c r="BB758" s="317">
        <f t="shared" si="856"/>
        <v>0</v>
      </c>
      <c r="BC758" s="540">
        <f t="shared" si="857"/>
        <v>9</v>
      </c>
      <c r="BD758" s="541">
        <f t="shared" si="858"/>
        <v>0</v>
      </c>
      <c r="BE758" s="541">
        <f t="shared" si="859"/>
        <v>0</v>
      </c>
      <c r="BF758" s="546">
        <f t="shared" si="860"/>
        <v>0</v>
      </c>
    </row>
    <row r="759" spans="2:58" ht="14.1" customHeight="1" outlineLevel="1">
      <c r="B759" s="271" t="s">
        <v>58</v>
      </c>
      <c r="C759" s="188"/>
      <c r="D759" s="178"/>
      <c r="E759" s="67"/>
      <c r="F759" s="195">
        <f t="shared" si="842"/>
        <v>0</v>
      </c>
      <c r="G759" s="188"/>
      <c r="H759" s="178"/>
      <c r="I759" s="67"/>
      <c r="J759" s="195">
        <f t="shared" si="843"/>
        <v>0</v>
      </c>
      <c r="K759" s="188"/>
      <c r="L759" s="178"/>
      <c r="M759" s="67"/>
      <c r="N759" s="195">
        <f t="shared" si="844"/>
        <v>0</v>
      </c>
      <c r="O759" s="188"/>
      <c r="P759" s="178"/>
      <c r="Q759" s="67"/>
      <c r="R759" s="195">
        <f t="shared" si="845"/>
        <v>0</v>
      </c>
      <c r="S759" s="188"/>
      <c r="T759" s="178"/>
      <c r="U759" s="67"/>
      <c r="V759" s="195">
        <f t="shared" si="846"/>
        <v>0</v>
      </c>
      <c r="W759" s="188"/>
      <c r="X759" s="178"/>
      <c r="Y759" s="67"/>
      <c r="Z759" s="195">
        <f t="shared" si="847"/>
        <v>0</v>
      </c>
      <c r="AA759" s="188"/>
      <c r="AB759" s="178"/>
      <c r="AC759" s="67"/>
      <c r="AD759" s="195">
        <f t="shared" si="848"/>
        <v>0</v>
      </c>
      <c r="AE759" s="188"/>
      <c r="AF759" s="178"/>
      <c r="AG759" s="67"/>
      <c r="AH759" s="195">
        <f t="shared" si="849"/>
        <v>0</v>
      </c>
      <c r="AI759" s="188"/>
      <c r="AJ759" s="178"/>
      <c r="AK759" s="67"/>
      <c r="AL759" s="195">
        <f t="shared" si="850"/>
        <v>0</v>
      </c>
      <c r="AM759" s="188">
        <v>0</v>
      </c>
      <c r="AN759" s="178"/>
      <c r="AO759" s="67"/>
      <c r="AP759" s="195">
        <f t="shared" si="851"/>
        <v>0</v>
      </c>
      <c r="AQ759" s="188">
        <v>0</v>
      </c>
      <c r="AR759" s="91"/>
      <c r="AS759" s="91"/>
      <c r="AT759" s="195">
        <f t="shared" si="852"/>
        <v>0</v>
      </c>
      <c r="AU759" s="188">
        <v>0</v>
      </c>
      <c r="AV759" s="91">
        <v>0</v>
      </c>
      <c r="AW759" s="91">
        <v>0</v>
      </c>
      <c r="AX759" s="213">
        <f t="shared" si="853"/>
        <v>0</v>
      </c>
      <c r="AY759" s="304">
        <f t="shared" si="855"/>
        <v>0</v>
      </c>
      <c r="AZ759" s="305">
        <f t="shared" si="855"/>
        <v>0</v>
      </c>
      <c r="BA759" s="305">
        <f t="shared" si="855"/>
        <v>0</v>
      </c>
      <c r="BB759" s="317">
        <f t="shared" si="856"/>
        <v>0</v>
      </c>
      <c r="BC759" s="540">
        <f t="shared" si="857"/>
        <v>0</v>
      </c>
      <c r="BD759" s="541">
        <f t="shared" si="858"/>
        <v>0</v>
      </c>
      <c r="BE759" s="541">
        <f t="shared" si="859"/>
        <v>0</v>
      </c>
      <c r="BF759" s="546">
        <f t="shared" si="860"/>
        <v>0</v>
      </c>
    </row>
    <row r="760" spans="2:58" ht="14.1" customHeight="1" outlineLevel="1">
      <c r="B760" s="271" t="s">
        <v>57</v>
      </c>
      <c r="C760" s="188"/>
      <c r="D760" s="178"/>
      <c r="E760" s="67"/>
      <c r="F760" s="195">
        <f t="shared" si="842"/>
        <v>0</v>
      </c>
      <c r="G760" s="188"/>
      <c r="H760" s="178"/>
      <c r="I760" s="67"/>
      <c r="J760" s="195">
        <f t="shared" si="843"/>
        <v>0</v>
      </c>
      <c r="K760" s="188"/>
      <c r="L760" s="178"/>
      <c r="M760" s="67"/>
      <c r="N760" s="195">
        <f t="shared" si="844"/>
        <v>0</v>
      </c>
      <c r="O760" s="188"/>
      <c r="P760" s="178"/>
      <c r="Q760" s="67"/>
      <c r="R760" s="195">
        <f t="shared" si="845"/>
        <v>0</v>
      </c>
      <c r="S760" s="188"/>
      <c r="T760" s="178"/>
      <c r="U760" s="67"/>
      <c r="V760" s="195">
        <f t="shared" si="846"/>
        <v>0</v>
      </c>
      <c r="W760" s="188"/>
      <c r="X760" s="178"/>
      <c r="Y760" s="67"/>
      <c r="Z760" s="195">
        <f t="shared" si="847"/>
        <v>0</v>
      </c>
      <c r="AA760" s="188"/>
      <c r="AB760" s="178"/>
      <c r="AC760" s="67"/>
      <c r="AD760" s="195">
        <f t="shared" si="848"/>
        <v>0</v>
      </c>
      <c r="AE760" s="188"/>
      <c r="AF760" s="178"/>
      <c r="AG760" s="67"/>
      <c r="AH760" s="195">
        <f t="shared" si="849"/>
        <v>0</v>
      </c>
      <c r="AI760" s="188"/>
      <c r="AJ760" s="178"/>
      <c r="AK760" s="67"/>
      <c r="AL760" s="195">
        <f t="shared" si="850"/>
        <v>0</v>
      </c>
      <c r="AM760" s="188">
        <v>0</v>
      </c>
      <c r="AN760" s="178"/>
      <c r="AO760" s="67"/>
      <c r="AP760" s="195">
        <f t="shared" si="851"/>
        <v>0</v>
      </c>
      <c r="AQ760" s="188">
        <v>0</v>
      </c>
      <c r="AR760" s="91"/>
      <c r="AS760" s="91"/>
      <c r="AT760" s="195">
        <f t="shared" si="852"/>
        <v>0</v>
      </c>
      <c r="AU760" s="188">
        <v>0</v>
      </c>
      <c r="AV760" s="91">
        <v>0</v>
      </c>
      <c r="AW760" s="91">
        <v>0</v>
      </c>
      <c r="AX760" s="213">
        <f t="shared" si="853"/>
        <v>0</v>
      </c>
      <c r="AY760" s="304">
        <f t="shared" si="855"/>
        <v>0</v>
      </c>
      <c r="AZ760" s="305">
        <f t="shared" si="855"/>
        <v>0</v>
      </c>
      <c r="BA760" s="305">
        <f t="shared" si="855"/>
        <v>0</v>
      </c>
      <c r="BB760" s="317">
        <f t="shared" si="856"/>
        <v>0</v>
      </c>
      <c r="BC760" s="540">
        <f t="shared" si="857"/>
        <v>0</v>
      </c>
      <c r="BD760" s="541">
        <f t="shared" si="858"/>
        <v>0</v>
      </c>
      <c r="BE760" s="541">
        <f t="shared" si="859"/>
        <v>0</v>
      </c>
      <c r="BF760" s="546">
        <f t="shared" si="860"/>
        <v>0</v>
      </c>
    </row>
    <row r="761" spans="2:58" s="122" customFormat="1">
      <c r="B761" s="269" t="s">
        <v>119</v>
      </c>
      <c r="C761" s="184">
        <f>SUM(C762,C763,C767,C768,C776,C780,C783,C786,C789,C792,C797,C801,C804,C807)</f>
        <v>0</v>
      </c>
      <c r="D761" s="173">
        <f>SUM(D762,D763,D767,D768,D776,D780,D783,D786,D789,D792,D797,D801,D804,D807)</f>
        <v>0</v>
      </c>
      <c r="E761" s="123">
        <f>SUM(E762,E763,E767,E768,E776,E780,E783,E786,E789,E792,E797,E801,E804,E807)</f>
        <v>0</v>
      </c>
      <c r="F761" s="185">
        <f t="shared" si="842"/>
        <v>0</v>
      </c>
      <c r="G761" s="184">
        <f>SUM(G762,G763,G767,G768,G776,G780,G783,G786,G789,G792,G797,G801,G804,G807)</f>
        <v>0</v>
      </c>
      <c r="H761" s="173">
        <f>SUM(H762,H763,H767,H768,H776,H780,H783,H786,H789,H792,H797,H801,H804,H807)</f>
        <v>0</v>
      </c>
      <c r="I761" s="123">
        <f>SUM(I762,I763,I767,I768,I776,I780,I783,I786,I789,I792,I797,I801,I804,I807)</f>
        <v>0</v>
      </c>
      <c r="J761" s="185">
        <f t="shared" si="843"/>
        <v>0</v>
      </c>
      <c r="K761" s="184">
        <f>SUM(K762,K763,K767,K768,K776,K780,K783,K786,K789,K792,K797,K801,K804,K807)</f>
        <v>0</v>
      </c>
      <c r="L761" s="173">
        <f>SUM(L762,L763,L767,L768,L776,L780,L783,L786,L789,L792,L797,L801,L804,L807)</f>
        <v>0</v>
      </c>
      <c r="M761" s="123">
        <f>SUM(M762,M763,M767,M768,M776,M780,M783,M786,M789,M792,M797,M801,M804,M807)</f>
        <v>0</v>
      </c>
      <c r="N761" s="185">
        <f t="shared" si="844"/>
        <v>0</v>
      </c>
      <c r="O761" s="184">
        <f>SUM(O762,O763,O767,O768,O776,O780,O783,O786,O789,O792,O797,O801,O804,O807)</f>
        <v>0</v>
      </c>
      <c r="P761" s="173">
        <f>SUM(P762,P763,P767,P768,P776,P780,P783,P786,P789,P792,P797,P801,P804,P807)</f>
        <v>0</v>
      </c>
      <c r="Q761" s="123">
        <f>SUM(Q762,Q763,Q767,Q768,Q776,Q780,Q783,Q786,Q789,Q792,Q797,Q801,Q804,Q807)</f>
        <v>0</v>
      </c>
      <c r="R761" s="185">
        <f t="shared" si="845"/>
        <v>0</v>
      </c>
      <c r="S761" s="184">
        <f>SUM(S762,S763,S767,S768,S776,S780,S783,S786,S789,S792,S797,S801,S804,S807)</f>
        <v>0</v>
      </c>
      <c r="T761" s="173">
        <f>SUM(T762,T763,T767,T768,T776,T780,T783,T786,T789,T792,T797,T801,T804,T807)</f>
        <v>0</v>
      </c>
      <c r="U761" s="123">
        <f>SUM(U762,U763,U767,U768,U776,U780,U783,U786,U789,U792,U797,U801,U804,U807)</f>
        <v>0</v>
      </c>
      <c r="V761" s="185">
        <f t="shared" si="846"/>
        <v>0</v>
      </c>
      <c r="W761" s="184">
        <f>SUM(W762,W763,W767,W768,W776,W780,W783,W786,W789,W792,W797,W801,W804,W807)</f>
        <v>0</v>
      </c>
      <c r="X761" s="173">
        <f>SUM(X762,X763,X767,X768,X776,X780,X783,X786,X789,X792,X797,X801,X804,X807)</f>
        <v>0</v>
      </c>
      <c r="Y761" s="123">
        <f>SUM(Y762,Y763,Y767,Y768,Y776,Y780,Y783,Y786,Y789,Y792,Y797,Y801,Y804,Y807)</f>
        <v>0</v>
      </c>
      <c r="Z761" s="185">
        <f t="shared" si="847"/>
        <v>0</v>
      </c>
      <c r="AA761" s="184">
        <f>SUM(AA762,AA763,AA767,AA768,AA776,AA780,AA783,AA786,AA789,AA792,AA797,AA801,AA804,AA807)</f>
        <v>0</v>
      </c>
      <c r="AB761" s="173">
        <f>SUM(AB762,AB763,AB767,AB768,AB776,AB780,AB783,AB786,AB789,AB792,AB797,AB801,AB804,AB807)</f>
        <v>0</v>
      </c>
      <c r="AC761" s="123">
        <f>SUM(AC762,AC763,AC767,AC768,AC776,AC780,AC783,AC786,AC789,AC792,AC797,AC801,AC804,AC807)</f>
        <v>0</v>
      </c>
      <c r="AD761" s="185">
        <f t="shared" si="848"/>
        <v>0</v>
      </c>
      <c r="AE761" s="184">
        <f>SUM(AE762,AE763,AE767,AE768,AE776,AE780,AE783,AE786,AE789,AE792,AE797,AE801,AE804,AE807)</f>
        <v>0</v>
      </c>
      <c r="AF761" s="173">
        <f>SUM(AF762,AF763,AF767,AF768,AF776,AF780,AF783,AF786,AF789,AF792,AF797,AF801,AF804,AF807)</f>
        <v>0</v>
      </c>
      <c r="AG761" s="123">
        <f>SUM(AG762,AG763,AG767,AG768,AG776,AG780,AG783,AG786,AG789,AG792,AG797,AG801,AG804,AG807)</f>
        <v>0</v>
      </c>
      <c r="AH761" s="185">
        <f t="shared" si="849"/>
        <v>0</v>
      </c>
      <c r="AI761" s="184">
        <f>SUM(AI762,AI763,AI767,AI768,AI776,AI780,AI783,AI786,AI789,AI792,AI797,AI801,AI804,AI807)</f>
        <v>0</v>
      </c>
      <c r="AJ761" s="173">
        <f>SUM(AJ762,AJ763,AJ767,AJ768,AJ776,AJ780,AJ783,AJ786,AJ789,AJ792,AJ797,AJ801,AJ804,AJ807)</f>
        <v>0</v>
      </c>
      <c r="AK761" s="123">
        <f>SUM(AK762,AK763,AK767,AK768,AK776,AK780,AK783,AK786,AK789,AK792,AK797,AK801,AK804,AK807)</f>
        <v>0</v>
      </c>
      <c r="AL761" s="185">
        <f t="shared" si="850"/>
        <v>0</v>
      </c>
      <c r="AM761" s="184">
        <f>SUM(AM762,AM763,AM767,AM768,AM776,AM780,AM783,AM786,AM789,AM792,AM797,AM801,AM804,AM807)</f>
        <v>33</v>
      </c>
      <c r="AN761" s="173">
        <f>SUM(AN762,AN763,AN767,AN768,AN776,AN780,AN783,AN786,AN789,AN792,AN797,AN801,AN804,AN807)</f>
        <v>1</v>
      </c>
      <c r="AO761" s="123">
        <f>SUM(AO762,AO763,AO767,AO768,AO776,AO780,AO783,AO786,AO789,AO792,AO797,AO801,AO804,AO807)</f>
        <v>2</v>
      </c>
      <c r="AP761" s="185">
        <f t="shared" si="851"/>
        <v>2</v>
      </c>
      <c r="AQ761" s="184">
        <f>SUM(AQ762,AQ763,AQ767,AQ768,AQ776,AQ780,AQ783,AQ786,AQ789,AQ792,AQ797,AQ801,AQ804,AQ807)</f>
        <v>33</v>
      </c>
      <c r="AR761" s="123">
        <f>SUM(AR762,AR763,AR767,AR768,AR776,AR780,AR783,AR786,AR789,AR792,AR797,AR801,AR804,AR807)</f>
        <v>0</v>
      </c>
      <c r="AS761" s="123">
        <f>SUM(AS762,AS763,AS767,AS768,AS776,AS780,AS783,AS786,AS789,AS792,AS797,AS801,AS804,AS807)</f>
        <v>0</v>
      </c>
      <c r="AT761" s="185">
        <f t="shared" si="852"/>
        <v>0</v>
      </c>
      <c r="AU761" s="184">
        <f>SUM(AU762,AU763,AU767,AU768,AU776,AU780,AU783,AU786,AU789,AU792,AU797,AU801,AU804,AU807)</f>
        <v>33</v>
      </c>
      <c r="AV761" s="123">
        <f>SUM(AV762,AV763,AV767,AV768,AV776,AV780,AV783,AV786,AV789,AV792,AV797,AV801,AV804,AV807)</f>
        <v>1</v>
      </c>
      <c r="AW761" s="123">
        <f>SUM(AW762,AW763,AW767,AW768,AW776,AW780,AW783,AW786,AW789,AW792,AW797,AW801,AW804,AW807)</f>
        <v>6</v>
      </c>
      <c r="AX761" s="208">
        <f t="shared" si="853"/>
        <v>6</v>
      </c>
      <c r="AY761" s="300">
        <f t="shared" si="855"/>
        <v>0</v>
      </c>
      <c r="AZ761" s="301">
        <f t="shared" si="855"/>
        <v>0</v>
      </c>
      <c r="BA761" s="301">
        <f t="shared" si="855"/>
        <v>0</v>
      </c>
      <c r="BB761" s="313">
        <f t="shared" si="856"/>
        <v>0</v>
      </c>
      <c r="BC761" s="534">
        <f t="shared" si="857"/>
        <v>99</v>
      </c>
      <c r="BD761" s="535">
        <f t="shared" si="858"/>
        <v>2</v>
      </c>
      <c r="BE761" s="535">
        <f t="shared" si="859"/>
        <v>8</v>
      </c>
      <c r="BF761" s="536">
        <f t="shared" si="860"/>
        <v>4</v>
      </c>
    </row>
    <row r="762" spans="2:58" s="76" customFormat="1" ht="14.1" customHeight="1" outlineLevel="1">
      <c r="B762" s="270" t="s">
        <v>51</v>
      </c>
      <c r="C762" s="237"/>
      <c r="D762" s="174"/>
      <c r="E762" s="90"/>
      <c r="F762" s="187">
        <f t="shared" si="842"/>
        <v>0</v>
      </c>
      <c r="G762" s="237"/>
      <c r="H762" s="174"/>
      <c r="I762" s="90"/>
      <c r="J762" s="187">
        <f t="shared" si="843"/>
        <v>0</v>
      </c>
      <c r="K762" s="237"/>
      <c r="L762" s="174"/>
      <c r="M762" s="90"/>
      <c r="N762" s="187">
        <f t="shared" si="844"/>
        <v>0</v>
      </c>
      <c r="O762" s="237"/>
      <c r="P762" s="174"/>
      <c r="Q762" s="90"/>
      <c r="R762" s="187">
        <f t="shared" si="845"/>
        <v>0</v>
      </c>
      <c r="S762" s="237"/>
      <c r="T762" s="174"/>
      <c r="U762" s="90"/>
      <c r="V762" s="187">
        <f t="shared" si="846"/>
        <v>0</v>
      </c>
      <c r="W762" s="237"/>
      <c r="X762" s="174"/>
      <c r="Y762" s="90"/>
      <c r="Z762" s="187">
        <f t="shared" si="847"/>
        <v>0</v>
      </c>
      <c r="AA762" s="237"/>
      <c r="AB762" s="174"/>
      <c r="AC762" s="90"/>
      <c r="AD762" s="187">
        <f t="shared" si="848"/>
        <v>0</v>
      </c>
      <c r="AE762" s="237"/>
      <c r="AF762" s="174"/>
      <c r="AG762" s="90"/>
      <c r="AH762" s="187">
        <f t="shared" si="849"/>
        <v>0</v>
      </c>
      <c r="AI762" s="237"/>
      <c r="AJ762" s="174"/>
      <c r="AK762" s="90"/>
      <c r="AL762" s="187">
        <f t="shared" si="850"/>
        <v>0</v>
      </c>
      <c r="AM762" s="237">
        <v>2</v>
      </c>
      <c r="AN762" s="174"/>
      <c r="AO762" s="90"/>
      <c r="AP762" s="187">
        <f t="shared" si="851"/>
        <v>0</v>
      </c>
      <c r="AQ762" s="237">
        <v>2</v>
      </c>
      <c r="AR762" s="90"/>
      <c r="AS762" s="90"/>
      <c r="AT762" s="187">
        <f t="shared" si="852"/>
        <v>0</v>
      </c>
      <c r="AU762" s="186">
        <v>2</v>
      </c>
      <c r="AV762" s="90">
        <v>0</v>
      </c>
      <c r="AW762" s="90">
        <v>0</v>
      </c>
      <c r="AX762" s="209">
        <f t="shared" si="853"/>
        <v>0</v>
      </c>
      <c r="AY762" s="302">
        <f t="shared" si="855"/>
        <v>0</v>
      </c>
      <c r="AZ762" s="303">
        <f t="shared" si="855"/>
        <v>0</v>
      </c>
      <c r="BA762" s="303">
        <f t="shared" si="855"/>
        <v>0</v>
      </c>
      <c r="BB762" s="314">
        <f t="shared" si="856"/>
        <v>0</v>
      </c>
      <c r="BC762" s="537">
        <f t="shared" si="857"/>
        <v>6</v>
      </c>
      <c r="BD762" s="538">
        <f t="shared" si="858"/>
        <v>0</v>
      </c>
      <c r="BE762" s="538">
        <f t="shared" si="859"/>
        <v>0</v>
      </c>
      <c r="BF762" s="539">
        <f t="shared" si="860"/>
        <v>0</v>
      </c>
    </row>
    <row r="763" spans="2:58" s="76" customFormat="1" ht="14.1" customHeight="1" outlineLevel="1">
      <c r="B763" s="270" t="s">
        <v>54</v>
      </c>
      <c r="C763" s="186"/>
      <c r="D763" s="174">
        <f>SUM(D764:D766)</f>
        <v>0</v>
      </c>
      <c r="E763" s="90">
        <f>SUM(E764:E766)</f>
        <v>0</v>
      </c>
      <c r="F763" s="187">
        <f t="shared" si="842"/>
        <v>0</v>
      </c>
      <c r="G763" s="186"/>
      <c r="H763" s="174">
        <f>SUM(H764:H766)</f>
        <v>0</v>
      </c>
      <c r="I763" s="90">
        <f>SUM(I764:I766)</f>
        <v>0</v>
      </c>
      <c r="J763" s="187">
        <f t="shared" si="843"/>
        <v>0</v>
      </c>
      <c r="K763" s="186"/>
      <c r="L763" s="174">
        <f>SUM(L764:L766)</f>
        <v>0</v>
      </c>
      <c r="M763" s="90">
        <f>SUM(M764:M766)</f>
        <v>0</v>
      </c>
      <c r="N763" s="187">
        <f t="shared" si="844"/>
        <v>0</v>
      </c>
      <c r="O763" s="186"/>
      <c r="P763" s="174">
        <f>SUM(P764:P766)</f>
        <v>0</v>
      </c>
      <c r="Q763" s="90">
        <f>SUM(Q764:Q766)</f>
        <v>0</v>
      </c>
      <c r="R763" s="187">
        <f t="shared" si="845"/>
        <v>0</v>
      </c>
      <c r="S763" s="186"/>
      <c r="T763" s="174">
        <f>SUM(T764:T766)</f>
        <v>0</v>
      </c>
      <c r="U763" s="90">
        <f>SUM(U764:U766)</f>
        <v>0</v>
      </c>
      <c r="V763" s="187">
        <f t="shared" si="846"/>
        <v>0</v>
      </c>
      <c r="W763" s="186"/>
      <c r="X763" s="174">
        <f>SUM(X764:X766)</f>
        <v>0</v>
      </c>
      <c r="Y763" s="90">
        <f>SUM(Y764:Y766)</f>
        <v>0</v>
      </c>
      <c r="Z763" s="187">
        <f t="shared" si="847"/>
        <v>0</v>
      </c>
      <c r="AA763" s="186"/>
      <c r="AB763" s="174">
        <f>SUM(AB764:AB766)</f>
        <v>0</v>
      </c>
      <c r="AC763" s="90">
        <f>SUM(AC764:AC766)</f>
        <v>0</v>
      </c>
      <c r="AD763" s="187">
        <f t="shared" si="848"/>
        <v>0</v>
      </c>
      <c r="AE763" s="186"/>
      <c r="AF763" s="174">
        <f>SUM(AF764:AF766)</f>
        <v>0</v>
      </c>
      <c r="AG763" s="90">
        <f>SUM(AG764:AG766)</f>
        <v>0</v>
      </c>
      <c r="AH763" s="187">
        <f t="shared" si="849"/>
        <v>0</v>
      </c>
      <c r="AI763" s="186"/>
      <c r="AJ763" s="174">
        <f>SUM(AJ764:AJ766)</f>
        <v>0</v>
      </c>
      <c r="AK763" s="90">
        <f>SUM(AK764:AK766)</f>
        <v>0</v>
      </c>
      <c r="AL763" s="187">
        <f t="shared" si="850"/>
        <v>0</v>
      </c>
      <c r="AM763" s="186">
        <f>SUM(AM764:AM766)</f>
        <v>2</v>
      </c>
      <c r="AN763" s="174">
        <f>SUM(AN764:AN766)</f>
        <v>0</v>
      </c>
      <c r="AO763" s="90">
        <f>SUM(AO764:AO766)</f>
        <v>0</v>
      </c>
      <c r="AP763" s="187">
        <f t="shared" si="851"/>
        <v>0</v>
      </c>
      <c r="AQ763" s="186">
        <f>SUM(AQ764:AQ766)</f>
        <v>2</v>
      </c>
      <c r="AR763" s="90">
        <f>SUM(AR764:AR766)</f>
        <v>0</v>
      </c>
      <c r="AS763" s="90">
        <f>SUM(AS764:AS766)</f>
        <v>0</v>
      </c>
      <c r="AT763" s="187">
        <f t="shared" si="852"/>
        <v>0</v>
      </c>
      <c r="AU763" s="186">
        <f>SUM(AU764:AU766)</f>
        <v>2</v>
      </c>
      <c r="AV763" s="90">
        <f>SUM(AV764:AV766)</f>
        <v>0</v>
      </c>
      <c r="AW763" s="90">
        <f>SUM(AW764:AW766)</f>
        <v>0</v>
      </c>
      <c r="AX763" s="209">
        <f t="shared" si="853"/>
        <v>0</v>
      </c>
      <c r="AY763" s="302">
        <f t="shared" si="855"/>
        <v>0</v>
      </c>
      <c r="AZ763" s="303">
        <f t="shared" si="855"/>
        <v>0</v>
      </c>
      <c r="BA763" s="303">
        <f t="shared" si="855"/>
        <v>0</v>
      </c>
      <c r="BB763" s="314">
        <f t="shared" si="856"/>
        <v>0</v>
      </c>
      <c r="BC763" s="537">
        <f t="shared" si="857"/>
        <v>6</v>
      </c>
      <c r="BD763" s="538">
        <f t="shared" si="858"/>
        <v>0</v>
      </c>
      <c r="BE763" s="538">
        <f t="shared" si="859"/>
        <v>0</v>
      </c>
      <c r="BF763" s="539">
        <f t="shared" si="860"/>
        <v>0</v>
      </c>
    </row>
    <row r="764" spans="2:58" ht="14.1" customHeight="1" outlineLevel="1">
      <c r="B764" s="274" t="s">
        <v>137</v>
      </c>
      <c r="C764" s="188"/>
      <c r="D764" s="178"/>
      <c r="E764" s="67"/>
      <c r="F764" s="195">
        <f t="shared" si="842"/>
        <v>0</v>
      </c>
      <c r="G764" s="188"/>
      <c r="H764" s="178"/>
      <c r="I764" s="67"/>
      <c r="J764" s="195">
        <f t="shared" si="843"/>
        <v>0</v>
      </c>
      <c r="K764" s="188"/>
      <c r="L764" s="178"/>
      <c r="M764" s="67"/>
      <c r="N764" s="195">
        <f t="shared" si="844"/>
        <v>0</v>
      </c>
      <c r="O764" s="188"/>
      <c r="P764" s="178"/>
      <c r="Q764" s="67"/>
      <c r="R764" s="195">
        <f t="shared" si="845"/>
        <v>0</v>
      </c>
      <c r="S764" s="188"/>
      <c r="T764" s="178"/>
      <c r="U764" s="67"/>
      <c r="V764" s="195">
        <f t="shared" si="846"/>
        <v>0</v>
      </c>
      <c r="W764" s="188"/>
      <c r="X764" s="178"/>
      <c r="Y764" s="67"/>
      <c r="Z764" s="195">
        <f t="shared" si="847"/>
        <v>0</v>
      </c>
      <c r="AA764" s="188"/>
      <c r="AB764" s="178"/>
      <c r="AC764" s="67"/>
      <c r="AD764" s="195">
        <f t="shared" si="848"/>
        <v>0</v>
      </c>
      <c r="AE764" s="188"/>
      <c r="AF764" s="178"/>
      <c r="AG764" s="67"/>
      <c r="AH764" s="195">
        <f t="shared" si="849"/>
        <v>0</v>
      </c>
      <c r="AI764" s="188"/>
      <c r="AJ764" s="178"/>
      <c r="AK764" s="67"/>
      <c r="AL764" s="195">
        <f t="shared" si="850"/>
        <v>0</v>
      </c>
      <c r="AM764" s="188">
        <v>0</v>
      </c>
      <c r="AN764" s="178"/>
      <c r="AO764" s="67"/>
      <c r="AP764" s="195">
        <f t="shared" si="851"/>
        <v>0</v>
      </c>
      <c r="AQ764" s="188">
        <v>0</v>
      </c>
      <c r="AR764" s="91"/>
      <c r="AS764" s="91"/>
      <c r="AT764" s="195">
        <f t="shared" si="852"/>
        <v>0</v>
      </c>
      <c r="AU764" s="188">
        <v>0</v>
      </c>
      <c r="AV764" s="91">
        <v>0</v>
      </c>
      <c r="AW764" s="91">
        <v>0</v>
      </c>
      <c r="AX764" s="213">
        <f t="shared" si="853"/>
        <v>0</v>
      </c>
      <c r="AY764" s="304">
        <f t="shared" si="855"/>
        <v>0</v>
      </c>
      <c r="AZ764" s="305">
        <f t="shared" si="855"/>
        <v>0</v>
      </c>
      <c r="BA764" s="305">
        <f t="shared" si="855"/>
        <v>0</v>
      </c>
      <c r="BB764" s="317">
        <f t="shared" si="856"/>
        <v>0</v>
      </c>
      <c r="BC764" s="540">
        <f t="shared" si="857"/>
        <v>0</v>
      </c>
      <c r="BD764" s="541">
        <f t="shared" si="858"/>
        <v>0</v>
      </c>
      <c r="BE764" s="541">
        <f t="shared" si="859"/>
        <v>0</v>
      </c>
      <c r="BF764" s="546">
        <f t="shared" si="860"/>
        <v>0</v>
      </c>
    </row>
    <row r="765" spans="2:58" ht="14.1" customHeight="1" outlineLevel="1">
      <c r="B765" s="274" t="s">
        <v>133</v>
      </c>
      <c r="C765" s="188"/>
      <c r="D765" s="178"/>
      <c r="E765" s="67"/>
      <c r="F765" s="195">
        <f t="shared" si="842"/>
        <v>0</v>
      </c>
      <c r="G765" s="188"/>
      <c r="H765" s="178"/>
      <c r="I765" s="67"/>
      <c r="J765" s="195">
        <f t="shared" si="843"/>
        <v>0</v>
      </c>
      <c r="K765" s="188"/>
      <c r="L765" s="178"/>
      <c r="M765" s="67"/>
      <c r="N765" s="195">
        <f t="shared" si="844"/>
        <v>0</v>
      </c>
      <c r="O765" s="188"/>
      <c r="P765" s="178"/>
      <c r="Q765" s="67"/>
      <c r="R765" s="195">
        <f t="shared" si="845"/>
        <v>0</v>
      </c>
      <c r="S765" s="188"/>
      <c r="T765" s="178"/>
      <c r="U765" s="67"/>
      <c r="V765" s="195">
        <f t="shared" si="846"/>
        <v>0</v>
      </c>
      <c r="W765" s="188"/>
      <c r="X765" s="178"/>
      <c r="Y765" s="67"/>
      <c r="Z765" s="195">
        <f t="shared" si="847"/>
        <v>0</v>
      </c>
      <c r="AA765" s="188"/>
      <c r="AB765" s="178"/>
      <c r="AC765" s="67"/>
      <c r="AD765" s="195">
        <f t="shared" si="848"/>
        <v>0</v>
      </c>
      <c r="AE765" s="188"/>
      <c r="AF765" s="178"/>
      <c r="AG765" s="67"/>
      <c r="AH765" s="195">
        <f t="shared" si="849"/>
        <v>0</v>
      </c>
      <c r="AI765" s="188"/>
      <c r="AJ765" s="178"/>
      <c r="AK765" s="67"/>
      <c r="AL765" s="195">
        <f t="shared" si="850"/>
        <v>0</v>
      </c>
      <c r="AM765" s="188">
        <v>0</v>
      </c>
      <c r="AN765" s="178"/>
      <c r="AO765" s="67"/>
      <c r="AP765" s="195">
        <f t="shared" si="851"/>
        <v>0</v>
      </c>
      <c r="AQ765" s="188">
        <v>0</v>
      </c>
      <c r="AR765" s="91"/>
      <c r="AS765" s="91"/>
      <c r="AT765" s="195">
        <f t="shared" si="852"/>
        <v>0</v>
      </c>
      <c r="AU765" s="188">
        <v>0</v>
      </c>
      <c r="AV765" s="91">
        <v>0</v>
      </c>
      <c r="AW765" s="91">
        <v>0</v>
      </c>
      <c r="AX765" s="213">
        <f t="shared" si="853"/>
        <v>0</v>
      </c>
      <c r="AY765" s="304">
        <f t="shared" si="855"/>
        <v>0</v>
      </c>
      <c r="AZ765" s="305">
        <f t="shared" si="855"/>
        <v>0</v>
      </c>
      <c r="BA765" s="305">
        <f t="shared" si="855"/>
        <v>0</v>
      </c>
      <c r="BB765" s="317">
        <f t="shared" si="856"/>
        <v>0</v>
      </c>
      <c r="BC765" s="540">
        <f t="shared" si="857"/>
        <v>0</v>
      </c>
      <c r="BD765" s="541">
        <f t="shared" si="858"/>
        <v>0</v>
      </c>
      <c r="BE765" s="541">
        <f t="shared" si="859"/>
        <v>0</v>
      </c>
      <c r="BF765" s="546">
        <f t="shared" si="860"/>
        <v>0</v>
      </c>
    </row>
    <row r="766" spans="2:58" ht="14.1" customHeight="1" outlineLevel="1">
      <c r="B766" s="274" t="s">
        <v>136</v>
      </c>
      <c r="C766" s="188"/>
      <c r="D766" s="178"/>
      <c r="E766" s="67"/>
      <c r="F766" s="195">
        <f t="shared" si="842"/>
        <v>0</v>
      </c>
      <c r="G766" s="188"/>
      <c r="H766" s="178"/>
      <c r="I766" s="67"/>
      <c r="J766" s="195">
        <f t="shared" si="843"/>
        <v>0</v>
      </c>
      <c r="K766" s="188"/>
      <c r="L766" s="178"/>
      <c r="M766" s="67"/>
      <c r="N766" s="195">
        <f t="shared" si="844"/>
        <v>0</v>
      </c>
      <c r="O766" s="188"/>
      <c r="P766" s="178"/>
      <c r="Q766" s="67"/>
      <c r="R766" s="195">
        <f t="shared" si="845"/>
        <v>0</v>
      </c>
      <c r="S766" s="188"/>
      <c r="T766" s="178"/>
      <c r="U766" s="67"/>
      <c r="V766" s="195">
        <f t="shared" si="846"/>
        <v>0</v>
      </c>
      <c r="W766" s="188"/>
      <c r="X766" s="178"/>
      <c r="Y766" s="67"/>
      <c r="Z766" s="195">
        <f t="shared" si="847"/>
        <v>0</v>
      </c>
      <c r="AA766" s="188"/>
      <c r="AB766" s="178"/>
      <c r="AC766" s="67"/>
      <c r="AD766" s="195">
        <f t="shared" si="848"/>
        <v>0</v>
      </c>
      <c r="AE766" s="188"/>
      <c r="AF766" s="178"/>
      <c r="AG766" s="67"/>
      <c r="AH766" s="195">
        <f t="shared" si="849"/>
        <v>0</v>
      </c>
      <c r="AI766" s="188"/>
      <c r="AJ766" s="178"/>
      <c r="AK766" s="67"/>
      <c r="AL766" s="195">
        <f t="shared" si="850"/>
        <v>0</v>
      </c>
      <c r="AM766" s="188">
        <v>2</v>
      </c>
      <c r="AN766" s="178"/>
      <c r="AO766" s="67"/>
      <c r="AP766" s="195">
        <f t="shared" si="851"/>
        <v>0</v>
      </c>
      <c r="AQ766" s="188">
        <v>2</v>
      </c>
      <c r="AR766" s="91"/>
      <c r="AS766" s="93"/>
      <c r="AT766" s="195">
        <f t="shared" si="852"/>
        <v>0</v>
      </c>
      <c r="AU766" s="188">
        <v>2</v>
      </c>
      <c r="AV766" s="91">
        <v>0</v>
      </c>
      <c r="AW766" s="93">
        <v>0</v>
      </c>
      <c r="AX766" s="213">
        <f t="shared" si="853"/>
        <v>0</v>
      </c>
      <c r="AY766" s="304">
        <f t="shared" si="855"/>
        <v>0</v>
      </c>
      <c r="AZ766" s="305">
        <f t="shared" si="855"/>
        <v>0</v>
      </c>
      <c r="BA766" s="305">
        <f t="shared" si="855"/>
        <v>0</v>
      </c>
      <c r="BB766" s="317">
        <f t="shared" si="856"/>
        <v>0</v>
      </c>
      <c r="BC766" s="540">
        <f t="shared" si="857"/>
        <v>6</v>
      </c>
      <c r="BD766" s="541">
        <f t="shared" si="858"/>
        <v>0</v>
      </c>
      <c r="BE766" s="541">
        <f t="shared" si="859"/>
        <v>0</v>
      </c>
      <c r="BF766" s="546">
        <f t="shared" si="860"/>
        <v>0</v>
      </c>
    </row>
    <row r="767" spans="2:58" s="76" customFormat="1" ht="14.1" customHeight="1" outlineLevel="1">
      <c r="B767" s="270" t="s">
        <v>45</v>
      </c>
      <c r="C767" s="188">
        <f>IFERROR(VLOOKUP(B767,#REF!,2,0),0)</f>
        <v>0</v>
      </c>
      <c r="D767" s="177"/>
      <c r="E767" s="69"/>
      <c r="F767" s="193">
        <f t="shared" si="842"/>
        <v>0</v>
      </c>
      <c r="G767" s="188">
        <f>IFERROR(VLOOKUP(F767,#REF!,2,0),0)</f>
        <v>0</v>
      </c>
      <c r="H767" s="177"/>
      <c r="I767" s="69"/>
      <c r="J767" s="193">
        <f t="shared" si="843"/>
        <v>0</v>
      </c>
      <c r="K767" s="188">
        <f>IFERROR(VLOOKUP(J767,#REF!,2,0),0)</f>
        <v>0</v>
      </c>
      <c r="L767" s="177"/>
      <c r="M767" s="69"/>
      <c r="N767" s="193">
        <f t="shared" si="844"/>
        <v>0</v>
      </c>
      <c r="O767" s="188">
        <f>IFERROR(VLOOKUP(N767,#REF!,2,0),0)</f>
        <v>0</v>
      </c>
      <c r="P767" s="177"/>
      <c r="Q767" s="69"/>
      <c r="R767" s="193">
        <f t="shared" si="845"/>
        <v>0</v>
      </c>
      <c r="S767" s="188">
        <f>IFERROR(VLOOKUP(R767,#REF!,2,0),0)</f>
        <v>0</v>
      </c>
      <c r="T767" s="177"/>
      <c r="U767" s="69"/>
      <c r="V767" s="193">
        <f t="shared" si="846"/>
        <v>0</v>
      </c>
      <c r="W767" s="188">
        <f>IFERROR(VLOOKUP(V767,#REF!,2,0),0)</f>
        <v>0</v>
      </c>
      <c r="X767" s="177"/>
      <c r="Y767" s="69"/>
      <c r="Z767" s="193">
        <f t="shared" si="847"/>
        <v>0</v>
      </c>
      <c r="AA767" s="188">
        <f>IFERROR(VLOOKUP(Z767,#REF!,2,0),0)</f>
        <v>0</v>
      </c>
      <c r="AB767" s="177"/>
      <c r="AC767" s="69"/>
      <c r="AD767" s="193">
        <f t="shared" si="848"/>
        <v>0</v>
      </c>
      <c r="AE767" s="188">
        <f>IFERROR(VLOOKUP(AD767,#REF!,2,0),0)</f>
        <v>0</v>
      </c>
      <c r="AF767" s="177"/>
      <c r="AG767" s="69"/>
      <c r="AH767" s="193">
        <f t="shared" si="849"/>
        <v>0</v>
      </c>
      <c r="AI767" s="188">
        <f>IFERROR(VLOOKUP(AH767,#REF!,2,0),0)</f>
        <v>0</v>
      </c>
      <c r="AJ767" s="177"/>
      <c r="AK767" s="69"/>
      <c r="AL767" s="193">
        <f t="shared" si="850"/>
        <v>0</v>
      </c>
      <c r="AM767" s="188">
        <f>IFERROR(VLOOKUP(AL767,#REF!,2,0),0)</f>
        <v>0</v>
      </c>
      <c r="AN767" s="177"/>
      <c r="AO767" s="69"/>
      <c r="AP767" s="193">
        <f t="shared" si="851"/>
        <v>0</v>
      </c>
      <c r="AQ767" s="188">
        <f>IFERROR(VLOOKUP(AP767,#REF!,2,0),0)</f>
        <v>0</v>
      </c>
      <c r="AR767" s="90"/>
      <c r="AS767" s="90"/>
      <c r="AT767" s="193">
        <f t="shared" si="852"/>
        <v>0</v>
      </c>
      <c r="AU767" s="186">
        <v>0</v>
      </c>
      <c r="AV767" s="90">
        <v>0</v>
      </c>
      <c r="AW767" s="90">
        <v>0</v>
      </c>
      <c r="AX767" s="212">
        <f t="shared" si="853"/>
        <v>0</v>
      </c>
      <c r="AY767" s="302">
        <f t="shared" si="855"/>
        <v>0</v>
      </c>
      <c r="AZ767" s="303">
        <f t="shared" si="855"/>
        <v>0</v>
      </c>
      <c r="BA767" s="303">
        <f t="shared" si="855"/>
        <v>0</v>
      </c>
      <c r="BB767" s="314">
        <f t="shared" si="856"/>
        <v>0</v>
      </c>
      <c r="BC767" s="537">
        <f t="shared" si="857"/>
        <v>0</v>
      </c>
      <c r="BD767" s="538">
        <f t="shared" si="858"/>
        <v>0</v>
      </c>
      <c r="BE767" s="538">
        <f t="shared" si="859"/>
        <v>0</v>
      </c>
      <c r="BF767" s="539">
        <f t="shared" si="860"/>
        <v>0</v>
      </c>
    </row>
    <row r="768" spans="2:58" s="76" customFormat="1" ht="14.1" customHeight="1" outlineLevel="1">
      <c r="B768" s="270" t="s">
        <v>43</v>
      </c>
      <c r="C768" s="186">
        <f>SUM(C769:C775)</f>
        <v>0</v>
      </c>
      <c r="D768" s="174">
        <f>SUM(D769:D775)</f>
        <v>0</v>
      </c>
      <c r="E768" s="90">
        <f>SUM(E769:E775)</f>
        <v>0</v>
      </c>
      <c r="F768" s="187">
        <f t="shared" si="842"/>
        <v>0</v>
      </c>
      <c r="G768" s="186">
        <f>SUM(G769:G775)</f>
        <v>0</v>
      </c>
      <c r="H768" s="174">
        <f>SUM(H769:H775)</f>
        <v>0</v>
      </c>
      <c r="I768" s="90">
        <f>SUM(I769:I775)</f>
        <v>0</v>
      </c>
      <c r="J768" s="187">
        <f t="shared" si="843"/>
        <v>0</v>
      </c>
      <c r="K768" s="186">
        <f>SUM(K769:K775)</f>
        <v>0</v>
      </c>
      <c r="L768" s="174">
        <f>SUM(L769:L775)</f>
        <v>0</v>
      </c>
      <c r="M768" s="90">
        <f>SUM(M769:M775)</f>
        <v>0</v>
      </c>
      <c r="N768" s="187">
        <f t="shared" si="844"/>
        <v>0</v>
      </c>
      <c r="O768" s="186">
        <f>SUM(O769:O775)</f>
        <v>0</v>
      </c>
      <c r="P768" s="174">
        <f>SUM(P769:P775)</f>
        <v>0</v>
      </c>
      <c r="Q768" s="90">
        <f>SUM(Q769:Q775)</f>
        <v>0</v>
      </c>
      <c r="R768" s="187">
        <f t="shared" si="845"/>
        <v>0</v>
      </c>
      <c r="S768" s="186">
        <f>SUM(S769:S775)</f>
        <v>0</v>
      </c>
      <c r="T768" s="174">
        <f>SUM(T769:T775)</f>
        <v>0</v>
      </c>
      <c r="U768" s="90">
        <f>SUM(U769:U775)</f>
        <v>0</v>
      </c>
      <c r="V768" s="187">
        <f t="shared" si="846"/>
        <v>0</v>
      </c>
      <c r="W768" s="186">
        <f>SUM(W769:W775)</f>
        <v>0</v>
      </c>
      <c r="X768" s="174">
        <f>SUM(X769:X775)</f>
        <v>0</v>
      </c>
      <c r="Y768" s="90">
        <f>SUM(Y769:Y775)</f>
        <v>0</v>
      </c>
      <c r="Z768" s="187">
        <f t="shared" si="847"/>
        <v>0</v>
      </c>
      <c r="AA768" s="186">
        <f>SUM(AA769:AA775)</f>
        <v>0</v>
      </c>
      <c r="AB768" s="174">
        <f>SUM(AB769:AB775)</f>
        <v>0</v>
      </c>
      <c r="AC768" s="90">
        <f>SUM(AC769:AC775)</f>
        <v>0</v>
      </c>
      <c r="AD768" s="187">
        <f t="shared" si="848"/>
        <v>0</v>
      </c>
      <c r="AE768" s="186">
        <f>SUM(AE769:AE775)</f>
        <v>0</v>
      </c>
      <c r="AF768" s="174">
        <f>SUM(AF769:AF775)</f>
        <v>0</v>
      </c>
      <c r="AG768" s="90">
        <f>SUM(AG769:AG775)</f>
        <v>0</v>
      </c>
      <c r="AH768" s="187">
        <f t="shared" si="849"/>
        <v>0</v>
      </c>
      <c r="AI768" s="186">
        <f>SUM(AI769:AI775)</f>
        <v>0</v>
      </c>
      <c r="AJ768" s="174">
        <f>SUM(AJ769:AJ775)</f>
        <v>0</v>
      </c>
      <c r="AK768" s="90">
        <f>SUM(AK769:AK775)</f>
        <v>0</v>
      </c>
      <c r="AL768" s="187">
        <f t="shared" si="850"/>
        <v>0</v>
      </c>
      <c r="AM768" s="186">
        <f>SUM(AM769:AM775)</f>
        <v>3</v>
      </c>
      <c r="AN768" s="174">
        <f>SUM(AN769:AN775)</f>
        <v>0</v>
      </c>
      <c r="AO768" s="90">
        <f>SUM(AO769:AO775)</f>
        <v>0</v>
      </c>
      <c r="AP768" s="187">
        <f t="shared" si="851"/>
        <v>0</v>
      </c>
      <c r="AQ768" s="186">
        <f>SUM(AQ769:AQ775)</f>
        <v>3</v>
      </c>
      <c r="AR768" s="90">
        <f>SUM(AR769:AR775)</f>
        <v>0</v>
      </c>
      <c r="AS768" s="90">
        <f>SUM(AS769:AS775)</f>
        <v>0</v>
      </c>
      <c r="AT768" s="187">
        <f t="shared" si="852"/>
        <v>0</v>
      </c>
      <c r="AU768" s="186">
        <f>SUM(AU769:AU775)</f>
        <v>3</v>
      </c>
      <c r="AV768" s="90">
        <f>SUM(AV769:AV775)</f>
        <v>0</v>
      </c>
      <c r="AW768" s="90">
        <f>SUM(AW769:AW775)</f>
        <v>0</v>
      </c>
      <c r="AX768" s="209">
        <f t="shared" si="853"/>
        <v>0</v>
      </c>
      <c r="AY768" s="302">
        <f t="shared" si="855"/>
        <v>0</v>
      </c>
      <c r="AZ768" s="303">
        <f t="shared" si="855"/>
        <v>0</v>
      </c>
      <c r="BA768" s="303">
        <f t="shared" si="855"/>
        <v>0</v>
      </c>
      <c r="BB768" s="314">
        <f t="shared" si="856"/>
        <v>0</v>
      </c>
      <c r="BC768" s="537">
        <f t="shared" si="857"/>
        <v>9</v>
      </c>
      <c r="BD768" s="538">
        <f t="shared" si="858"/>
        <v>0</v>
      </c>
      <c r="BE768" s="538">
        <f t="shared" si="859"/>
        <v>0</v>
      </c>
      <c r="BF768" s="539">
        <f t="shared" si="860"/>
        <v>0</v>
      </c>
    </row>
    <row r="769" spans="2:58" ht="14.1" customHeight="1" outlineLevel="1">
      <c r="B769" s="274" t="s">
        <v>172</v>
      </c>
      <c r="C769" s="188"/>
      <c r="D769" s="178"/>
      <c r="E769" s="67"/>
      <c r="F769" s="195">
        <f t="shared" si="842"/>
        <v>0</v>
      </c>
      <c r="G769" s="188"/>
      <c r="H769" s="178"/>
      <c r="I769" s="67"/>
      <c r="J769" s="195">
        <f t="shared" si="843"/>
        <v>0</v>
      </c>
      <c r="K769" s="188"/>
      <c r="L769" s="178"/>
      <c r="M769" s="67"/>
      <c r="N769" s="195">
        <f t="shared" si="844"/>
        <v>0</v>
      </c>
      <c r="O769" s="188"/>
      <c r="P769" s="178"/>
      <c r="Q769" s="67"/>
      <c r="R769" s="195">
        <f t="shared" si="845"/>
        <v>0</v>
      </c>
      <c r="S769" s="188"/>
      <c r="T769" s="178"/>
      <c r="U769" s="67"/>
      <c r="V769" s="195">
        <f t="shared" si="846"/>
        <v>0</v>
      </c>
      <c r="W769" s="188"/>
      <c r="X769" s="178"/>
      <c r="Y769" s="67"/>
      <c r="Z769" s="195">
        <f t="shared" si="847"/>
        <v>0</v>
      </c>
      <c r="AA769" s="188"/>
      <c r="AB769" s="178"/>
      <c r="AC769" s="67"/>
      <c r="AD769" s="195">
        <f t="shared" si="848"/>
        <v>0</v>
      </c>
      <c r="AE769" s="188"/>
      <c r="AF769" s="178"/>
      <c r="AG769" s="67"/>
      <c r="AH769" s="195">
        <f t="shared" si="849"/>
        <v>0</v>
      </c>
      <c r="AI769" s="188"/>
      <c r="AJ769" s="178"/>
      <c r="AK769" s="67"/>
      <c r="AL769" s="195">
        <f t="shared" si="850"/>
        <v>0</v>
      </c>
      <c r="AM769" s="188">
        <v>0</v>
      </c>
      <c r="AN769" s="178"/>
      <c r="AO769" s="67"/>
      <c r="AP769" s="195">
        <f t="shared" si="851"/>
        <v>0</v>
      </c>
      <c r="AQ769" s="188">
        <v>0</v>
      </c>
      <c r="AR769" s="91"/>
      <c r="AS769" s="91"/>
      <c r="AT769" s="195">
        <f t="shared" si="852"/>
        <v>0</v>
      </c>
      <c r="AU769" s="188">
        <v>0</v>
      </c>
      <c r="AV769" s="91">
        <v>0</v>
      </c>
      <c r="AW769" s="91">
        <v>0</v>
      </c>
      <c r="AX769" s="213">
        <f t="shared" si="853"/>
        <v>0</v>
      </c>
      <c r="AY769" s="304">
        <f t="shared" si="855"/>
        <v>0</v>
      </c>
      <c r="AZ769" s="305">
        <f t="shared" si="855"/>
        <v>0</v>
      </c>
      <c r="BA769" s="305">
        <f t="shared" si="855"/>
        <v>0</v>
      </c>
      <c r="BB769" s="317">
        <f t="shared" si="856"/>
        <v>0</v>
      </c>
      <c r="BC769" s="540">
        <f t="shared" si="857"/>
        <v>0</v>
      </c>
      <c r="BD769" s="541">
        <f t="shared" si="858"/>
        <v>0</v>
      </c>
      <c r="BE769" s="541">
        <f t="shared" si="859"/>
        <v>0</v>
      </c>
      <c r="BF769" s="546">
        <f t="shared" si="860"/>
        <v>0</v>
      </c>
    </row>
    <row r="770" spans="2:58" ht="14.1" customHeight="1" outlineLevel="1">
      <c r="B770" s="274" t="s">
        <v>153</v>
      </c>
      <c r="C770" s="188"/>
      <c r="D770" s="178"/>
      <c r="E770" s="67"/>
      <c r="F770" s="195">
        <f t="shared" si="842"/>
        <v>0</v>
      </c>
      <c r="G770" s="188"/>
      <c r="H770" s="178"/>
      <c r="I770" s="67"/>
      <c r="J770" s="195">
        <f t="shared" si="843"/>
        <v>0</v>
      </c>
      <c r="K770" s="188"/>
      <c r="L770" s="178"/>
      <c r="M770" s="67"/>
      <c r="N770" s="195">
        <f t="shared" si="844"/>
        <v>0</v>
      </c>
      <c r="O770" s="188"/>
      <c r="P770" s="178"/>
      <c r="Q770" s="67"/>
      <c r="R770" s="195">
        <f t="shared" si="845"/>
        <v>0</v>
      </c>
      <c r="S770" s="188"/>
      <c r="T770" s="178"/>
      <c r="U770" s="67"/>
      <c r="V770" s="195">
        <f t="shared" si="846"/>
        <v>0</v>
      </c>
      <c r="W770" s="188"/>
      <c r="X770" s="178"/>
      <c r="Y770" s="67"/>
      <c r="Z770" s="195">
        <f t="shared" si="847"/>
        <v>0</v>
      </c>
      <c r="AA770" s="188"/>
      <c r="AB770" s="178"/>
      <c r="AC770" s="67"/>
      <c r="AD770" s="195">
        <f t="shared" si="848"/>
        <v>0</v>
      </c>
      <c r="AE770" s="188"/>
      <c r="AF770" s="178"/>
      <c r="AG770" s="67"/>
      <c r="AH770" s="195">
        <f t="shared" si="849"/>
        <v>0</v>
      </c>
      <c r="AI770" s="188"/>
      <c r="AJ770" s="178"/>
      <c r="AK770" s="67"/>
      <c r="AL770" s="195">
        <f t="shared" si="850"/>
        <v>0</v>
      </c>
      <c r="AM770" s="188">
        <v>1</v>
      </c>
      <c r="AN770" s="178"/>
      <c r="AO770" s="67"/>
      <c r="AP770" s="195">
        <f t="shared" si="851"/>
        <v>0</v>
      </c>
      <c r="AQ770" s="188">
        <v>1</v>
      </c>
      <c r="AR770" s="91"/>
      <c r="AS770" s="91"/>
      <c r="AT770" s="195">
        <f t="shared" si="852"/>
        <v>0</v>
      </c>
      <c r="AU770" s="188">
        <v>1</v>
      </c>
      <c r="AV770" s="91">
        <v>0</v>
      </c>
      <c r="AW770" s="91">
        <v>0</v>
      </c>
      <c r="AX770" s="213">
        <f t="shared" si="853"/>
        <v>0</v>
      </c>
      <c r="AY770" s="304">
        <f t="shared" si="855"/>
        <v>0</v>
      </c>
      <c r="AZ770" s="305">
        <f t="shared" si="855"/>
        <v>0</v>
      </c>
      <c r="BA770" s="305">
        <f t="shared" si="855"/>
        <v>0</v>
      </c>
      <c r="BB770" s="317">
        <f t="shared" si="856"/>
        <v>0</v>
      </c>
      <c r="BC770" s="540">
        <f t="shared" si="857"/>
        <v>3</v>
      </c>
      <c r="BD770" s="541">
        <f t="shared" si="858"/>
        <v>0</v>
      </c>
      <c r="BE770" s="541">
        <f t="shared" si="859"/>
        <v>0</v>
      </c>
      <c r="BF770" s="546">
        <f t="shared" si="860"/>
        <v>0</v>
      </c>
    </row>
    <row r="771" spans="2:58" s="59" customFormat="1" ht="14.1" customHeight="1" outlineLevel="1">
      <c r="B771" s="275" t="s">
        <v>124</v>
      </c>
      <c r="C771" s="188"/>
      <c r="D771" s="179"/>
      <c r="E771" s="93"/>
      <c r="F771" s="197">
        <f t="shared" si="842"/>
        <v>0</v>
      </c>
      <c r="G771" s="188"/>
      <c r="H771" s="179"/>
      <c r="I771" s="93"/>
      <c r="J771" s="197">
        <f t="shared" si="843"/>
        <v>0</v>
      </c>
      <c r="K771" s="188"/>
      <c r="L771" s="179"/>
      <c r="M771" s="93"/>
      <c r="N771" s="197">
        <f t="shared" si="844"/>
        <v>0</v>
      </c>
      <c r="O771" s="188"/>
      <c r="P771" s="179"/>
      <c r="Q771" s="93"/>
      <c r="R771" s="197">
        <f t="shared" si="845"/>
        <v>0</v>
      </c>
      <c r="S771" s="188"/>
      <c r="T771" s="179"/>
      <c r="U771" s="93"/>
      <c r="V771" s="197">
        <f t="shared" si="846"/>
        <v>0</v>
      </c>
      <c r="W771" s="188"/>
      <c r="X771" s="179"/>
      <c r="Y771" s="93"/>
      <c r="Z771" s="197">
        <f t="shared" si="847"/>
        <v>0</v>
      </c>
      <c r="AA771" s="188"/>
      <c r="AB771" s="179"/>
      <c r="AC771" s="93"/>
      <c r="AD771" s="197">
        <f t="shared" si="848"/>
        <v>0</v>
      </c>
      <c r="AE771" s="188"/>
      <c r="AF771" s="179"/>
      <c r="AG771" s="93"/>
      <c r="AH771" s="197">
        <f t="shared" si="849"/>
        <v>0</v>
      </c>
      <c r="AI771" s="188"/>
      <c r="AJ771" s="179"/>
      <c r="AK771" s="93"/>
      <c r="AL771" s="197">
        <f t="shared" si="850"/>
        <v>0</v>
      </c>
      <c r="AM771" s="188">
        <v>0</v>
      </c>
      <c r="AN771" s="179"/>
      <c r="AO771" s="93"/>
      <c r="AP771" s="197">
        <f t="shared" si="851"/>
        <v>0</v>
      </c>
      <c r="AQ771" s="188">
        <v>0</v>
      </c>
      <c r="AR771" s="93"/>
      <c r="AS771" s="93"/>
      <c r="AT771" s="197">
        <f t="shared" si="852"/>
        <v>0</v>
      </c>
      <c r="AU771" s="196">
        <v>0</v>
      </c>
      <c r="AV771" s="93">
        <v>0</v>
      </c>
      <c r="AW771" s="93">
        <v>0</v>
      </c>
      <c r="AX771" s="214">
        <f t="shared" si="853"/>
        <v>0</v>
      </c>
      <c r="AY771" s="311">
        <f t="shared" si="855"/>
        <v>0</v>
      </c>
      <c r="AZ771" s="312">
        <f t="shared" si="855"/>
        <v>0</v>
      </c>
      <c r="BA771" s="312">
        <f t="shared" si="855"/>
        <v>0</v>
      </c>
      <c r="BB771" s="318">
        <f t="shared" si="856"/>
        <v>0</v>
      </c>
      <c r="BC771" s="550">
        <f t="shared" si="857"/>
        <v>0</v>
      </c>
      <c r="BD771" s="551">
        <f t="shared" si="858"/>
        <v>0</v>
      </c>
      <c r="BE771" s="551">
        <f t="shared" si="859"/>
        <v>0</v>
      </c>
      <c r="BF771" s="552">
        <f t="shared" si="860"/>
        <v>0</v>
      </c>
    </row>
    <row r="772" spans="2:58" ht="14.1" customHeight="1" outlineLevel="1">
      <c r="B772" s="274" t="s">
        <v>120</v>
      </c>
      <c r="C772" s="188"/>
      <c r="D772" s="178"/>
      <c r="E772" s="67"/>
      <c r="F772" s="195">
        <f t="shared" si="842"/>
        <v>0</v>
      </c>
      <c r="G772" s="188"/>
      <c r="H772" s="178"/>
      <c r="I772" s="67"/>
      <c r="J772" s="195">
        <f t="shared" si="843"/>
        <v>0</v>
      </c>
      <c r="K772" s="188"/>
      <c r="L772" s="178"/>
      <c r="M772" s="67"/>
      <c r="N772" s="195">
        <f t="shared" si="844"/>
        <v>0</v>
      </c>
      <c r="O772" s="188"/>
      <c r="P772" s="178"/>
      <c r="Q772" s="67"/>
      <c r="R772" s="195">
        <f t="shared" si="845"/>
        <v>0</v>
      </c>
      <c r="S772" s="188"/>
      <c r="T772" s="178"/>
      <c r="U772" s="67"/>
      <c r="V772" s="195">
        <f t="shared" si="846"/>
        <v>0</v>
      </c>
      <c r="W772" s="188"/>
      <c r="X772" s="178"/>
      <c r="Y772" s="67"/>
      <c r="Z772" s="195">
        <f t="shared" si="847"/>
        <v>0</v>
      </c>
      <c r="AA772" s="188"/>
      <c r="AB772" s="178"/>
      <c r="AC772" s="67"/>
      <c r="AD772" s="195">
        <f t="shared" si="848"/>
        <v>0</v>
      </c>
      <c r="AE772" s="188"/>
      <c r="AF772" s="178"/>
      <c r="AG772" s="67"/>
      <c r="AH772" s="195">
        <f t="shared" si="849"/>
        <v>0</v>
      </c>
      <c r="AI772" s="188"/>
      <c r="AJ772" s="178"/>
      <c r="AK772" s="67"/>
      <c r="AL772" s="195">
        <f t="shared" si="850"/>
        <v>0</v>
      </c>
      <c r="AM772" s="188">
        <v>1</v>
      </c>
      <c r="AN772" s="178"/>
      <c r="AO772" s="67"/>
      <c r="AP772" s="195">
        <f t="shared" si="851"/>
        <v>0</v>
      </c>
      <c r="AQ772" s="188">
        <v>1</v>
      </c>
      <c r="AR772" s="91"/>
      <c r="AS772" s="91"/>
      <c r="AT772" s="195">
        <f t="shared" si="852"/>
        <v>0</v>
      </c>
      <c r="AU772" s="188">
        <v>1</v>
      </c>
      <c r="AV772" s="91">
        <v>0</v>
      </c>
      <c r="AW772" s="91">
        <v>0</v>
      </c>
      <c r="AX772" s="213">
        <f t="shared" si="853"/>
        <v>0</v>
      </c>
      <c r="AY772" s="304">
        <f t="shared" si="855"/>
        <v>0</v>
      </c>
      <c r="AZ772" s="305">
        <f t="shared" si="855"/>
        <v>0</v>
      </c>
      <c r="BA772" s="305">
        <f t="shared" si="855"/>
        <v>0</v>
      </c>
      <c r="BB772" s="317">
        <f t="shared" si="856"/>
        <v>0</v>
      </c>
      <c r="BC772" s="540">
        <f t="shared" si="857"/>
        <v>3</v>
      </c>
      <c r="BD772" s="541">
        <f t="shared" si="858"/>
        <v>0</v>
      </c>
      <c r="BE772" s="541">
        <f t="shared" si="859"/>
        <v>0</v>
      </c>
      <c r="BF772" s="546">
        <f t="shared" si="860"/>
        <v>0</v>
      </c>
    </row>
    <row r="773" spans="2:58" ht="14.1" customHeight="1" outlineLevel="1">
      <c r="B773" s="274" t="s">
        <v>135</v>
      </c>
      <c r="C773" s="188"/>
      <c r="D773" s="178"/>
      <c r="E773" s="67"/>
      <c r="F773" s="195">
        <f t="shared" si="842"/>
        <v>0</v>
      </c>
      <c r="G773" s="188"/>
      <c r="H773" s="178"/>
      <c r="I773" s="67"/>
      <c r="J773" s="195">
        <f t="shared" si="843"/>
        <v>0</v>
      </c>
      <c r="K773" s="188"/>
      <c r="L773" s="178"/>
      <c r="M773" s="67"/>
      <c r="N773" s="195">
        <f t="shared" si="844"/>
        <v>0</v>
      </c>
      <c r="O773" s="188"/>
      <c r="P773" s="178"/>
      <c r="Q773" s="67"/>
      <c r="R773" s="195">
        <f t="shared" si="845"/>
        <v>0</v>
      </c>
      <c r="S773" s="188"/>
      <c r="T773" s="178"/>
      <c r="U773" s="67"/>
      <c r="V773" s="195">
        <f t="shared" si="846"/>
        <v>0</v>
      </c>
      <c r="W773" s="188"/>
      <c r="X773" s="178"/>
      <c r="Y773" s="67"/>
      <c r="Z773" s="195">
        <f t="shared" si="847"/>
        <v>0</v>
      </c>
      <c r="AA773" s="188"/>
      <c r="AB773" s="178"/>
      <c r="AC773" s="67"/>
      <c r="AD773" s="195">
        <f t="shared" si="848"/>
        <v>0</v>
      </c>
      <c r="AE773" s="188"/>
      <c r="AF773" s="178"/>
      <c r="AG773" s="67"/>
      <c r="AH773" s="195">
        <f t="shared" si="849"/>
        <v>0</v>
      </c>
      <c r="AI773" s="188"/>
      <c r="AJ773" s="178"/>
      <c r="AK773" s="67"/>
      <c r="AL773" s="195">
        <f t="shared" si="850"/>
        <v>0</v>
      </c>
      <c r="AM773" s="188">
        <v>0</v>
      </c>
      <c r="AN773" s="178"/>
      <c r="AO773" s="67"/>
      <c r="AP773" s="195">
        <f t="shared" si="851"/>
        <v>0</v>
      </c>
      <c r="AQ773" s="188">
        <v>0</v>
      </c>
      <c r="AR773" s="91"/>
      <c r="AS773" s="91"/>
      <c r="AT773" s="195">
        <f t="shared" si="852"/>
        <v>0</v>
      </c>
      <c r="AU773" s="188">
        <v>0</v>
      </c>
      <c r="AV773" s="91">
        <v>0</v>
      </c>
      <c r="AW773" s="91">
        <v>0</v>
      </c>
      <c r="AX773" s="213">
        <f t="shared" si="853"/>
        <v>0</v>
      </c>
      <c r="AY773" s="304">
        <f t="shared" si="855"/>
        <v>0</v>
      </c>
      <c r="AZ773" s="305">
        <f t="shared" si="855"/>
        <v>0</v>
      </c>
      <c r="BA773" s="305">
        <f t="shared" si="855"/>
        <v>0</v>
      </c>
      <c r="BB773" s="317">
        <f t="shared" si="856"/>
        <v>0</v>
      </c>
      <c r="BC773" s="540">
        <f t="shared" si="857"/>
        <v>0</v>
      </c>
      <c r="BD773" s="541">
        <f t="shared" si="858"/>
        <v>0</v>
      </c>
      <c r="BE773" s="541">
        <f t="shared" si="859"/>
        <v>0</v>
      </c>
      <c r="BF773" s="546">
        <f t="shared" si="860"/>
        <v>0</v>
      </c>
    </row>
    <row r="774" spans="2:58" ht="14.1" customHeight="1" outlineLevel="1">
      <c r="B774" s="274" t="s">
        <v>262</v>
      </c>
      <c r="C774" s="188"/>
      <c r="D774" s="178"/>
      <c r="E774" s="67"/>
      <c r="F774" s="195">
        <f t="shared" si="842"/>
        <v>0</v>
      </c>
      <c r="G774" s="188"/>
      <c r="H774" s="178"/>
      <c r="I774" s="67"/>
      <c r="J774" s="195">
        <f t="shared" si="843"/>
        <v>0</v>
      </c>
      <c r="K774" s="188"/>
      <c r="L774" s="178"/>
      <c r="M774" s="67"/>
      <c r="N774" s="195">
        <f t="shared" si="844"/>
        <v>0</v>
      </c>
      <c r="O774" s="188"/>
      <c r="P774" s="178"/>
      <c r="Q774" s="67"/>
      <c r="R774" s="195">
        <f t="shared" si="845"/>
        <v>0</v>
      </c>
      <c r="S774" s="188"/>
      <c r="T774" s="178"/>
      <c r="U774" s="67"/>
      <c r="V774" s="195">
        <f t="shared" si="846"/>
        <v>0</v>
      </c>
      <c r="W774" s="188"/>
      <c r="X774" s="178"/>
      <c r="Y774" s="67"/>
      <c r="Z774" s="195">
        <f t="shared" si="847"/>
        <v>0</v>
      </c>
      <c r="AA774" s="188"/>
      <c r="AB774" s="178"/>
      <c r="AC774" s="67"/>
      <c r="AD774" s="195">
        <f t="shared" si="848"/>
        <v>0</v>
      </c>
      <c r="AE774" s="188"/>
      <c r="AF774" s="178"/>
      <c r="AG774" s="67"/>
      <c r="AH774" s="195">
        <f t="shared" si="849"/>
        <v>0</v>
      </c>
      <c r="AI774" s="188"/>
      <c r="AJ774" s="178"/>
      <c r="AK774" s="67"/>
      <c r="AL774" s="195">
        <f t="shared" si="850"/>
        <v>0</v>
      </c>
      <c r="AM774" s="188">
        <v>1</v>
      </c>
      <c r="AN774" s="178"/>
      <c r="AO774" s="67"/>
      <c r="AP774" s="195">
        <f t="shared" si="851"/>
        <v>0</v>
      </c>
      <c r="AQ774" s="188">
        <v>1</v>
      </c>
      <c r="AR774" s="91"/>
      <c r="AS774" s="91"/>
      <c r="AT774" s="195">
        <f t="shared" si="852"/>
        <v>0</v>
      </c>
      <c r="AU774" s="188">
        <v>1</v>
      </c>
      <c r="AV774" s="91">
        <v>0</v>
      </c>
      <c r="AW774" s="91">
        <v>0</v>
      </c>
      <c r="AX774" s="213">
        <f t="shared" si="853"/>
        <v>0</v>
      </c>
      <c r="AY774" s="304">
        <f t="shared" si="855"/>
        <v>0</v>
      </c>
      <c r="AZ774" s="305">
        <f t="shared" si="855"/>
        <v>0</v>
      </c>
      <c r="BA774" s="305">
        <f t="shared" si="855"/>
        <v>0</v>
      </c>
      <c r="BB774" s="317">
        <f t="shared" si="856"/>
        <v>0</v>
      </c>
      <c r="BC774" s="540">
        <f t="shared" si="857"/>
        <v>3</v>
      </c>
      <c r="BD774" s="541">
        <f t="shared" si="858"/>
        <v>0</v>
      </c>
      <c r="BE774" s="541">
        <f t="shared" si="859"/>
        <v>0</v>
      </c>
      <c r="BF774" s="546">
        <f t="shared" si="860"/>
        <v>0</v>
      </c>
    </row>
    <row r="775" spans="2:58" ht="14.1" customHeight="1" outlineLevel="1">
      <c r="B775" s="274" t="s">
        <v>174</v>
      </c>
      <c r="C775" s="188"/>
      <c r="D775" s="178"/>
      <c r="E775" s="67"/>
      <c r="F775" s="195">
        <f t="shared" si="842"/>
        <v>0</v>
      </c>
      <c r="G775" s="188"/>
      <c r="H775" s="178"/>
      <c r="I775" s="67"/>
      <c r="J775" s="195">
        <f t="shared" si="843"/>
        <v>0</v>
      </c>
      <c r="K775" s="188"/>
      <c r="L775" s="178"/>
      <c r="M775" s="67"/>
      <c r="N775" s="195">
        <f t="shared" si="844"/>
        <v>0</v>
      </c>
      <c r="O775" s="188"/>
      <c r="P775" s="178"/>
      <c r="Q775" s="67"/>
      <c r="R775" s="195">
        <f t="shared" si="845"/>
        <v>0</v>
      </c>
      <c r="S775" s="188"/>
      <c r="T775" s="178"/>
      <c r="U775" s="67"/>
      <c r="V775" s="195">
        <f t="shared" si="846"/>
        <v>0</v>
      </c>
      <c r="W775" s="188"/>
      <c r="X775" s="178"/>
      <c r="Y775" s="67"/>
      <c r="Z775" s="195">
        <f t="shared" si="847"/>
        <v>0</v>
      </c>
      <c r="AA775" s="188"/>
      <c r="AB775" s="178"/>
      <c r="AC775" s="67"/>
      <c r="AD775" s="195">
        <f t="shared" si="848"/>
        <v>0</v>
      </c>
      <c r="AE775" s="188"/>
      <c r="AF775" s="178"/>
      <c r="AG775" s="67"/>
      <c r="AH775" s="195">
        <f t="shared" si="849"/>
        <v>0</v>
      </c>
      <c r="AI775" s="188"/>
      <c r="AJ775" s="178"/>
      <c r="AK775" s="67"/>
      <c r="AL775" s="195">
        <f t="shared" si="850"/>
        <v>0</v>
      </c>
      <c r="AM775" s="188">
        <v>0</v>
      </c>
      <c r="AN775" s="178"/>
      <c r="AO775" s="67"/>
      <c r="AP775" s="195">
        <f t="shared" si="851"/>
        <v>0</v>
      </c>
      <c r="AQ775" s="188">
        <v>0</v>
      </c>
      <c r="AR775" s="91"/>
      <c r="AS775" s="91"/>
      <c r="AT775" s="195">
        <f t="shared" si="852"/>
        <v>0</v>
      </c>
      <c r="AU775" s="188">
        <v>0</v>
      </c>
      <c r="AV775" s="91">
        <v>0</v>
      </c>
      <c r="AW775" s="91">
        <v>0</v>
      </c>
      <c r="AX775" s="213">
        <f t="shared" si="853"/>
        <v>0</v>
      </c>
      <c r="AY775" s="304">
        <f t="shared" si="855"/>
        <v>0</v>
      </c>
      <c r="AZ775" s="305">
        <f t="shared" si="855"/>
        <v>0</v>
      </c>
      <c r="BA775" s="305">
        <f t="shared" si="855"/>
        <v>0</v>
      </c>
      <c r="BB775" s="317">
        <f t="shared" si="856"/>
        <v>0</v>
      </c>
      <c r="BC775" s="540">
        <f t="shared" si="857"/>
        <v>0</v>
      </c>
      <c r="BD775" s="541">
        <f t="shared" si="858"/>
        <v>0</v>
      </c>
      <c r="BE775" s="541">
        <f t="shared" si="859"/>
        <v>0</v>
      </c>
      <c r="BF775" s="546">
        <f t="shared" si="860"/>
        <v>0</v>
      </c>
    </row>
    <row r="776" spans="2:58" s="76" customFormat="1" ht="14.1" customHeight="1" outlineLevel="1">
      <c r="B776" s="270" t="s">
        <v>44</v>
      </c>
      <c r="C776" s="192">
        <f>SUM(C777:C779)</f>
        <v>0</v>
      </c>
      <c r="D776" s="177">
        <f>SUM(D777:D779)</f>
        <v>0</v>
      </c>
      <c r="E776" s="69">
        <f>SUM(E777:E779)</f>
        <v>0</v>
      </c>
      <c r="F776" s="193">
        <f t="shared" si="842"/>
        <v>0</v>
      </c>
      <c r="G776" s="192">
        <f>SUM(G777:G779)</f>
        <v>0</v>
      </c>
      <c r="H776" s="177">
        <f>SUM(H777:H779)</f>
        <v>0</v>
      </c>
      <c r="I776" s="69">
        <f>SUM(I777:I779)</f>
        <v>0</v>
      </c>
      <c r="J776" s="193">
        <f t="shared" si="843"/>
        <v>0</v>
      </c>
      <c r="K776" s="192">
        <f>SUM(K777:K779)</f>
        <v>0</v>
      </c>
      <c r="L776" s="177">
        <f>SUM(L777:L779)</f>
        <v>0</v>
      </c>
      <c r="M776" s="69">
        <f>SUM(M777:M779)</f>
        <v>0</v>
      </c>
      <c r="N776" s="193">
        <f t="shared" si="844"/>
        <v>0</v>
      </c>
      <c r="O776" s="192">
        <f>SUM(O777:O779)</f>
        <v>0</v>
      </c>
      <c r="P776" s="177">
        <f>SUM(P777:P779)</f>
        <v>0</v>
      </c>
      <c r="Q776" s="69">
        <f>SUM(Q777:Q779)</f>
        <v>0</v>
      </c>
      <c r="R776" s="193">
        <f t="shared" si="845"/>
        <v>0</v>
      </c>
      <c r="S776" s="192">
        <f>SUM(S777:S779)</f>
        <v>0</v>
      </c>
      <c r="T776" s="177">
        <f>SUM(T777:T779)</f>
        <v>0</v>
      </c>
      <c r="U776" s="69">
        <f>SUM(U777:U779)</f>
        <v>0</v>
      </c>
      <c r="V776" s="193">
        <f t="shared" si="846"/>
        <v>0</v>
      </c>
      <c r="W776" s="192">
        <f>SUM(W777:W779)</f>
        <v>0</v>
      </c>
      <c r="X776" s="177">
        <f>SUM(X777:X779)</f>
        <v>0</v>
      </c>
      <c r="Y776" s="69">
        <f>SUM(Y777:Y779)</f>
        <v>0</v>
      </c>
      <c r="Z776" s="193">
        <f t="shared" si="847"/>
        <v>0</v>
      </c>
      <c r="AA776" s="192">
        <f>SUM(AA777:AA779)</f>
        <v>0</v>
      </c>
      <c r="AB776" s="177">
        <f>SUM(AB777:AB779)</f>
        <v>0</v>
      </c>
      <c r="AC776" s="69">
        <f>SUM(AC777:AC779)</f>
        <v>0</v>
      </c>
      <c r="AD776" s="193">
        <f t="shared" si="848"/>
        <v>0</v>
      </c>
      <c r="AE776" s="192">
        <f>SUM(AE777:AE779)</f>
        <v>0</v>
      </c>
      <c r="AF776" s="177">
        <f>SUM(AF777:AF779)</f>
        <v>0</v>
      </c>
      <c r="AG776" s="69">
        <f>SUM(AG777:AG779)</f>
        <v>0</v>
      </c>
      <c r="AH776" s="193">
        <f t="shared" si="849"/>
        <v>0</v>
      </c>
      <c r="AI776" s="192">
        <f>SUM(AI777:AI779)</f>
        <v>0</v>
      </c>
      <c r="AJ776" s="177">
        <f>SUM(AJ777:AJ779)</f>
        <v>0</v>
      </c>
      <c r="AK776" s="69">
        <f>SUM(AK777:AK779)</f>
        <v>0</v>
      </c>
      <c r="AL776" s="193">
        <f t="shared" si="850"/>
        <v>0</v>
      </c>
      <c r="AM776" s="192">
        <f>SUM(AM777:AM779)</f>
        <v>2</v>
      </c>
      <c r="AN776" s="177">
        <f>SUM(AN777:AN779)</f>
        <v>0</v>
      </c>
      <c r="AO776" s="69">
        <f>SUM(AO777:AO779)</f>
        <v>0</v>
      </c>
      <c r="AP776" s="193">
        <f t="shared" si="851"/>
        <v>0</v>
      </c>
      <c r="AQ776" s="192">
        <f>SUM(AQ777:AQ779)</f>
        <v>2</v>
      </c>
      <c r="AR776" s="90">
        <f>SUM(AR777:AR779)</f>
        <v>0</v>
      </c>
      <c r="AS776" s="90">
        <f>SUM(AS777:AS779)</f>
        <v>0</v>
      </c>
      <c r="AT776" s="193">
        <f t="shared" si="852"/>
        <v>0</v>
      </c>
      <c r="AU776" s="186">
        <f>SUM(AU777:AU779)</f>
        <v>2</v>
      </c>
      <c r="AV776" s="90">
        <f>SUM(AV777:AV779)</f>
        <v>0</v>
      </c>
      <c r="AW776" s="90">
        <f>SUM(AW777:AW779)</f>
        <v>0</v>
      </c>
      <c r="AX776" s="212">
        <f t="shared" si="853"/>
        <v>0</v>
      </c>
      <c r="AY776" s="302">
        <f t="shared" si="855"/>
        <v>0</v>
      </c>
      <c r="AZ776" s="303">
        <f t="shared" si="855"/>
        <v>0</v>
      </c>
      <c r="BA776" s="303">
        <f t="shared" si="855"/>
        <v>0</v>
      </c>
      <c r="BB776" s="314">
        <f t="shared" si="856"/>
        <v>0</v>
      </c>
      <c r="BC776" s="537">
        <f t="shared" si="857"/>
        <v>6</v>
      </c>
      <c r="BD776" s="538">
        <f t="shared" si="858"/>
        <v>0</v>
      </c>
      <c r="BE776" s="538">
        <f t="shared" si="859"/>
        <v>0</v>
      </c>
      <c r="BF776" s="539">
        <f t="shared" si="860"/>
        <v>0</v>
      </c>
    </row>
    <row r="777" spans="2:58" ht="14.1" customHeight="1" outlineLevel="1">
      <c r="B777" s="276" t="s">
        <v>150</v>
      </c>
      <c r="C777" s="188"/>
      <c r="D777" s="178"/>
      <c r="E777" s="67"/>
      <c r="F777" s="195">
        <f t="shared" si="842"/>
        <v>0</v>
      </c>
      <c r="G777" s="188"/>
      <c r="H777" s="178"/>
      <c r="I777" s="67"/>
      <c r="J777" s="195">
        <f t="shared" si="843"/>
        <v>0</v>
      </c>
      <c r="K777" s="188"/>
      <c r="L777" s="178"/>
      <c r="M777" s="67"/>
      <c r="N777" s="195">
        <f t="shared" si="844"/>
        <v>0</v>
      </c>
      <c r="O777" s="188"/>
      <c r="P777" s="178"/>
      <c r="Q777" s="67"/>
      <c r="R777" s="195">
        <f t="shared" si="845"/>
        <v>0</v>
      </c>
      <c r="S777" s="188"/>
      <c r="T777" s="178"/>
      <c r="U777" s="67"/>
      <c r="V777" s="195">
        <f t="shared" si="846"/>
        <v>0</v>
      </c>
      <c r="W777" s="188"/>
      <c r="X777" s="178"/>
      <c r="Y777" s="67"/>
      <c r="Z777" s="195">
        <f t="shared" si="847"/>
        <v>0</v>
      </c>
      <c r="AA777" s="188"/>
      <c r="AB777" s="178"/>
      <c r="AC777" s="67"/>
      <c r="AD777" s="195">
        <f t="shared" si="848"/>
        <v>0</v>
      </c>
      <c r="AE777" s="188"/>
      <c r="AF777" s="178"/>
      <c r="AG777" s="67"/>
      <c r="AH777" s="195">
        <f t="shared" si="849"/>
        <v>0</v>
      </c>
      <c r="AI777" s="188"/>
      <c r="AJ777" s="178"/>
      <c r="AK777" s="67"/>
      <c r="AL777" s="195">
        <f t="shared" si="850"/>
        <v>0</v>
      </c>
      <c r="AM777" s="188">
        <v>1</v>
      </c>
      <c r="AN777" s="178"/>
      <c r="AO777" s="67"/>
      <c r="AP777" s="195">
        <f t="shared" si="851"/>
        <v>0</v>
      </c>
      <c r="AQ777" s="188">
        <v>1</v>
      </c>
      <c r="AR777" s="91"/>
      <c r="AS777" s="91"/>
      <c r="AT777" s="195">
        <f t="shared" si="852"/>
        <v>0</v>
      </c>
      <c r="AU777" s="188">
        <v>1</v>
      </c>
      <c r="AV777" s="91">
        <v>0</v>
      </c>
      <c r="AW777" s="91">
        <v>0</v>
      </c>
      <c r="AX777" s="213">
        <f t="shared" si="853"/>
        <v>0</v>
      </c>
      <c r="AY777" s="304">
        <f t="shared" si="855"/>
        <v>0</v>
      </c>
      <c r="AZ777" s="305">
        <f t="shared" si="855"/>
        <v>0</v>
      </c>
      <c r="BA777" s="305">
        <f t="shared" si="855"/>
        <v>0</v>
      </c>
      <c r="BB777" s="317">
        <f t="shared" si="856"/>
        <v>0</v>
      </c>
      <c r="BC777" s="540">
        <f t="shared" si="857"/>
        <v>3</v>
      </c>
      <c r="BD777" s="541">
        <f t="shared" si="858"/>
        <v>0</v>
      </c>
      <c r="BE777" s="541">
        <f t="shared" si="859"/>
        <v>0</v>
      </c>
      <c r="BF777" s="546">
        <f t="shared" si="860"/>
        <v>0</v>
      </c>
    </row>
    <row r="778" spans="2:58" ht="14.1" customHeight="1" outlineLevel="1">
      <c r="B778" s="276" t="s">
        <v>155</v>
      </c>
      <c r="C778" s="188"/>
      <c r="D778" s="178"/>
      <c r="E778" s="67"/>
      <c r="F778" s="195">
        <f t="shared" si="842"/>
        <v>0</v>
      </c>
      <c r="G778" s="188"/>
      <c r="H778" s="178"/>
      <c r="I778" s="67"/>
      <c r="J778" s="195">
        <f t="shared" si="843"/>
        <v>0</v>
      </c>
      <c r="K778" s="188"/>
      <c r="L778" s="178"/>
      <c r="M778" s="67"/>
      <c r="N778" s="195">
        <f t="shared" si="844"/>
        <v>0</v>
      </c>
      <c r="O778" s="188"/>
      <c r="P778" s="178"/>
      <c r="Q778" s="67"/>
      <c r="R778" s="195">
        <f t="shared" si="845"/>
        <v>0</v>
      </c>
      <c r="S778" s="188"/>
      <c r="T778" s="178"/>
      <c r="U778" s="67"/>
      <c r="V778" s="195">
        <f t="shared" si="846"/>
        <v>0</v>
      </c>
      <c r="W778" s="188"/>
      <c r="X778" s="178"/>
      <c r="Y778" s="67"/>
      <c r="Z778" s="195">
        <f t="shared" si="847"/>
        <v>0</v>
      </c>
      <c r="AA778" s="188"/>
      <c r="AB778" s="178"/>
      <c r="AC778" s="67"/>
      <c r="AD778" s="195">
        <f t="shared" si="848"/>
        <v>0</v>
      </c>
      <c r="AE778" s="188"/>
      <c r="AF778" s="178"/>
      <c r="AG778" s="67"/>
      <c r="AH778" s="195">
        <f t="shared" si="849"/>
        <v>0</v>
      </c>
      <c r="AI778" s="188"/>
      <c r="AJ778" s="178"/>
      <c r="AK778" s="67"/>
      <c r="AL778" s="195">
        <f t="shared" si="850"/>
        <v>0</v>
      </c>
      <c r="AM778" s="188">
        <v>1</v>
      </c>
      <c r="AN778" s="178"/>
      <c r="AO778" s="67"/>
      <c r="AP778" s="195">
        <f t="shared" si="851"/>
        <v>0</v>
      </c>
      <c r="AQ778" s="188">
        <v>1</v>
      </c>
      <c r="AR778" s="91"/>
      <c r="AS778" s="91"/>
      <c r="AT778" s="195">
        <f t="shared" si="852"/>
        <v>0</v>
      </c>
      <c r="AU778" s="188">
        <v>1</v>
      </c>
      <c r="AV778" s="91">
        <v>0</v>
      </c>
      <c r="AW778" s="91">
        <v>0</v>
      </c>
      <c r="AX778" s="213">
        <f t="shared" si="853"/>
        <v>0</v>
      </c>
      <c r="AY778" s="304">
        <f t="shared" si="855"/>
        <v>0</v>
      </c>
      <c r="AZ778" s="305">
        <f t="shared" si="855"/>
        <v>0</v>
      </c>
      <c r="BA778" s="305">
        <f t="shared" si="855"/>
        <v>0</v>
      </c>
      <c r="BB778" s="317">
        <f t="shared" si="856"/>
        <v>0</v>
      </c>
      <c r="BC778" s="540">
        <f t="shared" si="857"/>
        <v>3</v>
      </c>
      <c r="BD778" s="541">
        <f t="shared" si="858"/>
        <v>0</v>
      </c>
      <c r="BE778" s="541">
        <f t="shared" si="859"/>
        <v>0</v>
      </c>
      <c r="BF778" s="546">
        <f t="shared" si="860"/>
        <v>0</v>
      </c>
    </row>
    <row r="779" spans="2:58" ht="14.1" customHeight="1" outlineLevel="1">
      <c r="B779" s="276" t="s">
        <v>188</v>
      </c>
      <c r="C779" s="188"/>
      <c r="D779" s="178"/>
      <c r="E779" s="67"/>
      <c r="F779" s="195">
        <f t="shared" si="842"/>
        <v>0</v>
      </c>
      <c r="G779" s="188"/>
      <c r="H779" s="178"/>
      <c r="I779" s="67"/>
      <c r="J779" s="195">
        <f t="shared" si="843"/>
        <v>0</v>
      </c>
      <c r="K779" s="188"/>
      <c r="L779" s="178"/>
      <c r="M779" s="67"/>
      <c r="N779" s="195">
        <f t="shared" si="844"/>
        <v>0</v>
      </c>
      <c r="O779" s="188"/>
      <c r="P779" s="178"/>
      <c r="Q779" s="67"/>
      <c r="R779" s="195">
        <f t="shared" si="845"/>
        <v>0</v>
      </c>
      <c r="S779" s="188"/>
      <c r="T779" s="178"/>
      <c r="U779" s="67"/>
      <c r="V779" s="195">
        <f t="shared" si="846"/>
        <v>0</v>
      </c>
      <c r="W779" s="188"/>
      <c r="X779" s="178"/>
      <c r="Y779" s="67"/>
      <c r="Z779" s="195">
        <f t="shared" si="847"/>
        <v>0</v>
      </c>
      <c r="AA779" s="188"/>
      <c r="AB779" s="178"/>
      <c r="AC779" s="67"/>
      <c r="AD779" s="195">
        <f t="shared" si="848"/>
        <v>0</v>
      </c>
      <c r="AE779" s="188"/>
      <c r="AF779" s="178"/>
      <c r="AG779" s="67"/>
      <c r="AH779" s="195">
        <f t="shared" si="849"/>
        <v>0</v>
      </c>
      <c r="AI779" s="188"/>
      <c r="AJ779" s="178"/>
      <c r="AK779" s="67"/>
      <c r="AL779" s="195">
        <f t="shared" si="850"/>
        <v>0</v>
      </c>
      <c r="AM779" s="188">
        <v>0</v>
      </c>
      <c r="AN779" s="178"/>
      <c r="AO779" s="67"/>
      <c r="AP779" s="195">
        <f t="shared" si="851"/>
        <v>0</v>
      </c>
      <c r="AQ779" s="188">
        <v>0</v>
      </c>
      <c r="AR779" s="91"/>
      <c r="AS779" s="91"/>
      <c r="AT779" s="195">
        <f t="shared" si="852"/>
        <v>0</v>
      </c>
      <c r="AU779" s="188">
        <v>0</v>
      </c>
      <c r="AV779" s="91">
        <v>0</v>
      </c>
      <c r="AW779" s="91">
        <v>0</v>
      </c>
      <c r="AX779" s="213">
        <f t="shared" si="853"/>
        <v>0</v>
      </c>
      <c r="AY779" s="304">
        <f t="shared" si="855"/>
        <v>0</v>
      </c>
      <c r="AZ779" s="305">
        <f t="shared" si="855"/>
        <v>0</v>
      </c>
      <c r="BA779" s="305">
        <f t="shared" si="855"/>
        <v>0</v>
      </c>
      <c r="BB779" s="317">
        <f t="shared" si="856"/>
        <v>0</v>
      </c>
      <c r="BC779" s="540">
        <f t="shared" si="857"/>
        <v>0</v>
      </c>
      <c r="BD779" s="541">
        <f t="shared" si="858"/>
        <v>0</v>
      </c>
      <c r="BE779" s="541">
        <f t="shared" si="859"/>
        <v>0</v>
      </c>
      <c r="BF779" s="546">
        <f t="shared" si="860"/>
        <v>0</v>
      </c>
    </row>
    <row r="780" spans="2:58" s="76" customFormat="1" ht="14.1" customHeight="1" outlineLevel="1">
      <c r="B780" s="270" t="s">
        <v>48</v>
      </c>
      <c r="C780" s="186">
        <f>SUM(C781:C782)</f>
        <v>0</v>
      </c>
      <c r="D780" s="174">
        <f>SUM(D781:D782)</f>
        <v>0</v>
      </c>
      <c r="E780" s="90">
        <f>SUM(E781:E782)</f>
        <v>0</v>
      </c>
      <c r="F780" s="187">
        <f t="shared" si="842"/>
        <v>0</v>
      </c>
      <c r="G780" s="186">
        <f>SUM(G781:G782)</f>
        <v>0</v>
      </c>
      <c r="H780" s="174">
        <f>SUM(H781:H782)</f>
        <v>0</v>
      </c>
      <c r="I780" s="90">
        <f>SUM(I781:I782)</f>
        <v>0</v>
      </c>
      <c r="J780" s="187">
        <f t="shared" si="843"/>
        <v>0</v>
      </c>
      <c r="K780" s="186">
        <f>SUM(K781:K782)</f>
        <v>0</v>
      </c>
      <c r="L780" s="174">
        <f>SUM(L781:L782)</f>
        <v>0</v>
      </c>
      <c r="M780" s="90">
        <f>SUM(M781:M782)</f>
        <v>0</v>
      </c>
      <c r="N780" s="187">
        <f t="shared" si="844"/>
        <v>0</v>
      </c>
      <c r="O780" s="186">
        <f>SUM(O781:O782)</f>
        <v>0</v>
      </c>
      <c r="P780" s="174">
        <f>SUM(P781:P782)</f>
        <v>0</v>
      </c>
      <c r="Q780" s="90">
        <f>SUM(Q781:Q782)</f>
        <v>0</v>
      </c>
      <c r="R780" s="187">
        <f t="shared" si="845"/>
        <v>0</v>
      </c>
      <c r="S780" s="186">
        <f>SUM(S781:S782)</f>
        <v>0</v>
      </c>
      <c r="T780" s="174">
        <f>SUM(T781:T782)</f>
        <v>0</v>
      </c>
      <c r="U780" s="90">
        <f>SUM(U781:U782)</f>
        <v>0</v>
      </c>
      <c r="V780" s="187">
        <f t="shared" si="846"/>
        <v>0</v>
      </c>
      <c r="W780" s="186">
        <f>SUM(W781:W782)</f>
        <v>0</v>
      </c>
      <c r="X780" s="174">
        <f>SUM(X781:X782)</f>
        <v>0</v>
      </c>
      <c r="Y780" s="90">
        <f>SUM(Y781:Y782)</f>
        <v>0</v>
      </c>
      <c r="Z780" s="187">
        <f t="shared" si="847"/>
        <v>0</v>
      </c>
      <c r="AA780" s="186">
        <f>SUM(AA781:AA782)</f>
        <v>0</v>
      </c>
      <c r="AB780" s="174">
        <f>SUM(AB781:AB782)</f>
        <v>0</v>
      </c>
      <c r="AC780" s="90">
        <f>SUM(AC781:AC782)</f>
        <v>0</v>
      </c>
      <c r="AD780" s="187">
        <f t="shared" si="848"/>
        <v>0</v>
      </c>
      <c r="AE780" s="186">
        <f>SUM(AE781:AE782)</f>
        <v>0</v>
      </c>
      <c r="AF780" s="174">
        <f>SUM(AF781:AF782)</f>
        <v>0</v>
      </c>
      <c r="AG780" s="90">
        <f>SUM(AG781:AG782)</f>
        <v>0</v>
      </c>
      <c r="AH780" s="187">
        <f t="shared" si="849"/>
        <v>0</v>
      </c>
      <c r="AI780" s="186">
        <f>SUM(AI781:AI782)</f>
        <v>0</v>
      </c>
      <c r="AJ780" s="174">
        <f>SUM(AJ781:AJ782)</f>
        <v>0</v>
      </c>
      <c r="AK780" s="90">
        <f>SUM(AK781:AK782)</f>
        <v>0</v>
      </c>
      <c r="AL780" s="187">
        <f t="shared" si="850"/>
        <v>0</v>
      </c>
      <c r="AM780" s="186">
        <f>SUM(AM781:AM782)</f>
        <v>1</v>
      </c>
      <c r="AN780" s="174">
        <f>SUM(AN781:AN782)</f>
        <v>0</v>
      </c>
      <c r="AO780" s="90">
        <f>SUM(AO781:AO782)</f>
        <v>0</v>
      </c>
      <c r="AP780" s="187">
        <f t="shared" si="851"/>
        <v>0</v>
      </c>
      <c r="AQ780" s="186">
        <f>SUM(AQ781:AQ782)</f>
        <v>1</v>
      </c>
      <c r="AR780" s="90">
        <f>SUM(AR781:AR782)</f>
        <v>0</v>
      </c>
      <c r="AS780" s="90">
        <f>SUM(AS781:AS782)</f>
        <v>0</v>
      </c>
      <c r="AT780" s="187">
        <f t="shared" si="852"/>
        <v>0</v>
      </c>
      <c r="AU780" s="186">
        <f>SUM(AU781:AU782)</f>
        <v>1</v>
      </c>
      <c r="AV780" s="90">
        <f>SUM(AV781:AV782)</f>
        <v>0</v>
      </c>
      <c r="AW780" s="90">
        <f>SUM(AW781:AW782)</f>
        <v>0</v>
      </c>
      <c r="AX780" s="209">
        <f t="shared" si="853"/>
        <v>0</v>
      </c>
      <c r="AY780" s="302">
        <f t="shared" si="855"/>
        <v>0</v>
      </c>
      <c r="AZ780" s="303">
        <f t="shared" si="855"/>
        <v>0</v>
      </c>
      <c r="BA780" s="303">
        <f t="shared" si="855"/>
        <v>0</v>
      </c>
      <c r="BB780" s="314">
        <f t="shared" si="856"/>
        <v>0</v>
      </c>
      <c r="BC780" s="537">
        <f t="shared" si="857"/>
        <v>3</v>
      </c>
      <c r="BD780" s="538">
        <f t="shared" si="858"/>
        <v>0</v>
      </c>
      <c r="BE780" s="538">
        <f t="shared" si="859"/>
        <v>0</v>
      </c>
      <c r="BF780" s="539">
        <f t="shared" si="860"/>
        <v>0</v>
      </c>
    </row>
    <row r="781" spans="2:58" ht="14.1" customHeight="1" outlineLevel="1">
      <c r="B781" s="276" t="s">
        <v>168</v>
      </c>
      <c r="C781" s="188"/>
      <c r="D781" s="178"/>
      <c r="E781" s="67"/>
      <c r="F781" s="195">
        <f t="shared" si="842"/>
        <v>0</v>
      </c>
      <c r="G781" s="188"/>
      <c r="H781" s="178"/>
      <c r="I781" s="67"/>
      <c r="J781" s="195">
        <f t="shared" si="843"/>
        <v>0</v>
      </c>
      <c r="K781" s="188"/>
      <c r="L781" s="178"/>
      <c r="M781" s="67"/>
      <c r="N781" s="195">
        <f t="shared" si="844"/>
        <v>0</v>
      </c>
      <c r="O781" s="188"/>
      <c r="P781" s="178"/>
      <c r="Q781" s="67"/>
      <c r="R781" s="195">
        <f t="shared" si="845"/>
        <v>0</v>
      </c>
      <c r="S781" s="188"/>
      <c r="T781" s="178"/>
      <c r="U781" s="67"/>
      <c r="V781" s="195">
        <f t="shared" si="846"/>
        <v>0</v>
      </c>
      <c r="W781" s="188"/>
      <c r="X781" s="178"/>
      <c r="Y781" s="67"/>
      <c r="Z781" s="195">
        <f t="shared" si="847"/>
        <v>0</v>
      </c>
      <c r="AA781" s="188"/>
      <c r="AB781" s="178"/>
      <c r="AC781" s="67"/>
      <c r="AD781" s="195">
        <f t="shared" si="848"/>
        <v>0</v>
      </c>
      <c r="AE781" s="188"/>
      <c r="AF781" s="178"/>
      <c r="AG781" s="67"/>
      <c r="AH781" s="195">
        <f t="shared" si="849"/>
        <v>0</v>
      </c>
      <c r="AI781" s="188"/>
      <c r="AJ781" s="178"/>
      <c r="AK781" s="67"/>
      <c r="AL781" s="195">
        <f t="shared" si="850"/>
        <v>0</v>
      </c>
      <c r="AM781" s="188">
        <v>0</v>
      </c>
      <c r="AN781" s="178"/>
      <c r="AO781" s="67"/>
      <c r="AP781" s="195">
        <f t="shared" si="851"/>
        <v>0</v>
      </c>
      <c r="AQ781" s="188">
        <v>0</v>
      </c>
      <c r="AR781" s="91"/>
      <c r="AS781" s="91"/>
      <c r="AT781" s="195">
        <f t="shared" si="852"/>
        <v>0</v>
      </c>
      <c r="AU781" s="188">
        <v>0</v>
      </c>
      <c r="AV781" s="91">
        <v>0</v>
      </c>
      <c r="AW781" s="91">
        <v>0</v>
      </c>
      <c r="AX781" s="213">
        <f t="shared" si="853"/>
        <v>0</v>
      </c>
      <c r="AY781" s="304">
        <f t="shared" si="855"/>
        <v>0</v>
      </c>
      <c r="AZ781" s="305">
        <f t="shared" si="855"/>
        <v>0</v>
      </c>
      <c r="BA781" s="305">
        <f t="shared" si="855"/>
        <v>0</v>
      </c>
      <c r="BB781" s="317">
        <f t="shared" si="856"/>
        <v>0</v>
      </c>
      <c r="BC781" s="540">
        <f t="shared" si="857"/>
        <v>0</v>
      </c>
      <c r="BD781" s="541">
        <f t="shared" si="858"/>
        <v>0</v>
      </c>
      <c r="BE781" s="541">
        <f t="shared" si="859"/>
        <v>0</v>
      </c>
      <c r="BF781" s="546">
        <f t="shared" si="860"/>
        <v>0</v>
      </c>
    </row>
    <row r="782" spans="2:58" ht="14.1" customHeight="1" outlineLevel="1">
      <c r="B782" s="276" t="s">
        <v>151</v>
      </c>
      <c r="C782" s="188"/>
      <c r="D782" s="178"/>
      <c r="E782" s="67"/>
      <c r="F782" s="195">
        <f t="shared" si="842"/>
        <v>0</v>
      </c>
      <c r="G782" s="188"/>
      <c r="H782" s="178"/>
      <c r="I782" s="67"/>
      <c r="J782" s="195">
        <f t="shared" si="843"/>
        <v>0</v>
      </c>
      <c r="K782" s="188"/>
      <c r="L782" s="178"/>
      <c r="M782" s="67"/>
      <c r="N782" s="195">
        <f t="shared" si="844"/>
        <v>0</v>
      </c>
      <c r="O782" s="188"/>
      <c r="P782" s="178"/>
      <c r="Q782" s="67"/>
      <c r="R782" s="195">
        <f t="shared" si="845"/>
        <v>0</v>
      </c>
      <c r="S782" s="188"/>
      <c r="T782" s="178"/>
      <c r="U782" s="67"/>
      <c r="V782" s="195">
        <f t="shared" si="846"/>
        <v>0</v>
      </c>
      <c r="W782" s="188"/>
      <c r="X782" s="178"/>
      <c r="Y782" s="67"/>
      <c r="Z782" s="195">
        <f t="shared" si="847"/>
        <v>0</v>
      </c>
      <c r="AA782" s="188"/>
      <c r="AB782" s="178"/>
      <c r="AC782" s="67"/>
      <c r="AD782" s="195">
        <f t="shared" si="848"/>
        <v>0</v>
      </c>
      <c r="AE782" s="188"/>
      <c r="AF782" s="178"/>
      <c r="AG782" s="67"/>
      <c r="AH782" s="195">
        <f t="shared" si="849"/>
        <v>0</v>
      </c>
      <c r="AI782" s="188"/>
      <c r="AJ782" s="178"/>
      <c r="AK782" s="67"/>
      <c r="AL782" s="195">
        <f t="shared" si="850"/>
        <v>0</v>
      </c>
      <c r="AM782" s="188">
        <v>1</v>
      </c>
      <c r="AN782" s="178"/>
      <c r="AO782" s="67"/>
      <c r="AP782" s="195">
        <f t="shared" si="851"/>
        <v>0</v>
      </c>
      <c r="AQ782" s="188">
        <v>1</v>
      </c>
      <c r="AR782" s="91"/>
      <c r="AS782" s="91"/>
      <c r="AT782" s="195">
        <f t="shared" si="852"/>
        <v>0</v>
      </c>
      <c r="AU782" s="188">
        <v>1</v>
      </c>
      <c r="AV782" s="91">
        <v>0</v>
      </c>
      <c r="AW782" s="91">
        <v>0</v>
      </c>
      <c r="AX782" s="213">
        <f t="shared" si="853"/>
        <v>0</v>
      </c>
      <c r="AY782" s="304">
        <f t="shared" si="855"/>
        <v>0</v>
      </c>
      <c r="AZ782" s="305">
        <f t="shared" si="855"/>
        <v>0</v>
      </c>
      <c r="BA782" s="305">
        <f t="shared" si="855"/>
        <v>0</v>
      </c>
      <c r="BB782" s="317">
        <f t="shared" si="856"/>
        <v>0</v>
      </c>
      <c r="BC782" s="540">
        <f t="shared" si="857"/>
        <v>3</v>
      </c>
      <c r="BD782" s="541">
        <f t="shared" si="858"/>
        <v>0</v>
      </c>
      <c r="BE782" s="541">
        <f t="shared" si="859"/>
        <v>0</v>
      </c>
      <c r="BF782" s="546">
        <f t="shared" si="860"/>
        <v>0</v>
      </c>
    </row>
    <row r="783" spans="2:58" s="76" customFormat="1" ht="14.1" customHeight="1" outlineLevel="1">
      <c r="B783" s="270" t="s">
        <v>47</v>
      </c>
      <c r="C783" s="186">
        <f>SUM(C784:C785)</f>
        <v>0</v>
      </c>
      <c r="D783" s="174">
        <f>SUM(D784:D785)</f>
        <v>0</v>
      </c>
      <c r="E783" s="90">
        <f>SUM(E784:E785)</f>
        <v>0</v>
      </c>
      <c r="F783" s="187">
        <f t="shared" si="842"/>
        <v>0</v>
      </c>
      <c r="G783" s="186">
        <f>SUM(G784:G785)</f>
        <v>0</v>
      </c>
      <c r="H783" s="174">
        <f>SUM(H784:H785)</f>
        <v>0</v>
      </c>
      <c r="I783" s="90">
        <f>SUM(I784:I785)</f>
        <v>0</v>
      </c>
      <c r="J783" s="187">
        <f t="shared" si="843"/>
        <v>0</v>
      </c>
      <c r="K783" s="186">
        <f>SUM(K784:K785)</f>
        <v>0</v>
      </c>
      <c r="L783" s="174">
        <f>SUM(L784:L785)</f>
        <v>0</v>
      </c>
      <c r="M783" s="90">
        <f>SUM(M784:M785)</f>
        <v>0</v>
      </c>
      <c r="N783" s="187">
        <f t="shared" si="844"/>
        <v>0</v>
      </c>
      <c r="O783" s="186">
        <f>SUM(O784:O785)</f>
        <v>0</v>
      </c>
      <c r="P783" s="174">
        <f>SUM(P784:P785)</f>
        <v>0</v>
      </c>
      <c r="Q783" s="90">
        <f>SUM(Q784:Q785)</f>
        <v>0</v>
      </c>
      <c r="R783" s="187">
        <f t="shared" si="845"/>
        <v>0</v>
      </c>
      <c r="S783" s="186">
        <f>SUM(S784:S785)</f>
        <v>0</v>
      </c>
      <c r="T783" s="174">
        <f>SUM(T784:T785)</f>
        <v>0</v>
      </c>
      <c r="U783" s="90">
        <f>SUM(U784:U785)</f>
        <v>0</v>
      </c>
      <c r="V783" s="187">
        <f t="shared" si="846"/>
        <v>0</v>
      </c>
      <c r="W783" s="186">
        <f>SUM(W784:W785)</f>
        <v>0</v>
      </c>
      <c r="X783" s="174">
        <f>SUM(X784:X785)</f>
        <v>0</v>
      </c>
      <c r="Y783" s="90">
        <f>SUM(Y784:Y785)</f>
        <v>0</v>
      </c>
      <c r="Z783" s="187">
        <f t="shared" si="847"/>
        <v>0</v>
      </c>
      <c r="AA783" s="186">
        <f>SUM(AA784:AA785)</f>
        <v>0</v>
      </c>
      <c r="AB783" s="174">
        <f>SUM(AB784:AB785)</f>
        <v>0</v>
      </c>
      <c r="AC783" s="90">
        <f>SUM(AC784:AC785)</f>
        <v>0</v>
      </c>
      <c r="AD783" s="187">
        <f t="shared" si="848"/>
        <v>0</v>
      </c>
      <c r="AE783" s="186">
        <f>SUM(AE784:AE785)</f>
        <v>0</v>
      </c>
      <c r="AF783" s="174">
        <f>SUM(AF784:AF785)</f>
        <v>0</v>
      </c>
      <c r="AG783" s="90">
        <f>SUM(AG784:AG785)</f>
        <v>0</v>
      </c>
      <c r="AH783" s="187">
        <f t="shared" si="849"/>
        <v>0</v>
      </c>
      <c r="AI783" s="186">
        <f>SUM(AI784:AI785)</f>
        <v>0</v>
      </c>
      <c r="AJ783" s="174">
        <f>SUM(AJ784:AJ785)</f>
        <v>0</v>
      </c>
      <c r="AK783" s="90">
        <f>SUM(AK784:AK785)</f>
        <v>0</v>
      </c>
      <c r="AL783" s="187">
        <f t="shared" si="850"/>
        <v>0</v>
      </c>
      <c r="AM783" s="186">
        <f>SUM(AM784:AM785)</f>
        <v>2</v>
      </c>
      <c r="AN783" s="174">
        <f>SUM(AN784:AN785)</f>
        <v>1</v>
      </c>
      <c r="AO783" s="90">
        <f>SUM(AO784:AO785)</f>
        <v>2</v>
      </c>
      <c r="AP783" s="187">
        <f t="shared" si="851"/>
        <v>2</v>
      </c>
      <c r="AQ783" s="186">
        <f>SUM(AQ784:AQ785)</f>
        <v>2</v>
      </c>
      <c r="AR783" s="90">
        <f>SUM(AR784:AR785)</f>
        <v>0</v>
      </c>
      <c r="AS783" s="90">
        <f>SUM(AS784:AS785)</f>
        <v>0</v>
      </c>
      <c r="AT783" s="187">
        <f t="shared" si="852"/>
        <v>0</v>
      </c>
      <c r="AU783" s="186">
        <f>SUM(AU784:AU785)</f>
        <v>2</v>
      </c>
      <c r="AV783" s="90">
        <f>SUM(AV784:AV785)</f>
        <v>0</v>
      </c>
      <c r="AW783" s="90">
        <f>SUM(AW784:AW785)</f>
        <v>0</v>
      </c>
      <c r="AX783" s="209">
        <f t="shared" si="853"/>
        <v>0</v>
      </c>
      <c r="AY783" s="302">
        <f t="shared" si="855"/>
        <v>0</v>
      </c>
      <c r="AZ783" s="303">
        <f t="shared" si="855"/>
        <v>0</v>
      </c>
      <c r="BA783" s="303">
        <f t="shared" si="855"/>
        <v>0</v>
      </c>
      <c r="BB783" s="314">
        <f t="shared" si="856"/>
        <v>0</v>
      </c>
      <c r="BC783" s="537">
        <f t="shared" si="857"/>
        <v>6</v>
      </c>
      <c r="BD783" s="538">
        <f t="shared" si="858"/>
        <v>1</v>
      </c>
      <c r="BE783" s="538">
        <f t="shared" si="859"/>
        <v>2</v>
      </c>
      <c r="BF783" s="539">
        <f t="shared" si="860"/>
        <v>2</v>
      </c>
    </row>
    <row r="784" spans="2:58" ht="14.1" customHeight="1" outlineLevel="1">
      <c r="B784" s="274" t="s">
        <v>140</v>
      </c>
      <c r="C784" s="188"/>
      <c r="D784" s="178"/>
      <c r="E784" s="67"/>
      <c r="F784" s="195">
        <f t="shared" si="842"/>
        <v>0</v>
      </c>
      <c r="G784" s="188"/>
      <c r="H784" s="178"/>
      <c r="I784" s="67"/>
      <c r="J784" s="195">
        <f t="shared" si="843"/>
        <v>0</v>
      </c>
      <c r="K784" s="188"/>
      <c r="L784" s="178"/>
      <c r="M784" s="67"/>
      <c r="N784" s="195">
        <f t="shared" si="844"/>
        <v>0</v>
      </c>
      <c r="O784" s="188"/>
      <c r="P784" s="178"/>
      <c r="Q784" s="67"/>
      <c r="R784" s="195">
        <f t="shared" si="845"/>
        <v>0</v>
      </c>
      <c r="S784" s="188"/>
      <c r="T784" s="178"/>
      <c r="U784" s="67"/>
      <c r="V784" s="195">
        <f t="shared" si="846"/>
        <v>0</v>
      </c>
      <c r="W784" s="188"/>
      <c r="X784" s="178"/>
      <c r="Y784" s="67"/>
      <c r="Z784" s="195">
        <f t="shared" si="847"/>
        <v>0</v>
      </c>
      <c r="AA784" s="188"/>
      <c r="AB784" s="178"/>
      <c r="AC784" s="67"/>
      <c r="AD784" s="195">
        <f t="shared" si="848"/>
        <v>0</v>
      </c>
      <c r="AE784" s="188"/>
      <c r="AF784" s="178"/>
      <c r="AG784" s="67"/>
      <c r="AH784" s="195">
        <f t="shared" si="849"/>
        <v>0</v>
      </c>
      <c r="AI784" s="188"/>
      <c r="AJ784" s="178"/>
      <c r="AK784" s="67"/>
      <c r="AL784" s="195">
        <f t="shared" si="850"/>
        <v>0</v>
      </c>
      <c r="AM784" s="188">
        <v>2</v>
      </c>
      <c r="AN784" s="178">
        <v>1</v>
      </c>
      <c r="AO784" s="67">
        <v>2</v>
      </c>
      <c r="AP784" s="195">
        <f t="shared" si="851"/>
        <v>2</v>
      </c>
      <c r="AQ784" s="188">
        <v>2</v>
      </c>
      <c r="AR784" s="91"/>
      <c r="AS784" s="91"/>
      <c r="AT784" s="195">
        <f t="shared" si="852"/>
        <v>0</v>
      </c>
      <c r="AU784" s="188">
        <v>2</v>
      </c>
      <c r="AV784" s="91">
        <v>0</v>
      </c>
      <c r="AW784" s="91">
        <v>0</v>
      </c>
      <c r="AX784" s="213">
        <f t="shared" si="853"/>
        <v>0</v>
      </c>
      <c r="AY784" s="304">
        <f t="shared" si="855"/>
        <v>0</v>
      </c>
      <c r="AZ784" s="305">
        <f t="shared" si="855"/>
        <v>0</v>
      </c>
      <c r="BA784" s="305">
        <f t="shared" si="855"/>
        <v>0</v>
      </c>
      <c r="BB784" s="317">
        <f t="shared" si="856"/>
        <v>0</v>
      </c>
      <c r="BC784" s="540">
        <f t="shared" si="857"/>
        <v>6</v>
      </c>
      <c r="BD784" s="541">
        <f t="shared" si="858"/>
        <v>1</v>
      </c>
      <c r="BE784" s="541">
        <f t="shared" si="859"/>
        <v>2</v>
      </c>
      <c r="BF784" s="546">
        <f t="shared" si="860"/>
        <v>2</v>
      </c>
    </row>
    <row r="785" spans="2:58" ht="14.1" customHeight="1" outlineLevel="1">
      <c r="B785" s="274" t="s">
        <v>163</v>
      </c>
      <c r="C785" s="188"/>
      <c r="D785" s="178"/>
      <c r="E785" s="67"/>
      <c r="F785" s="195">
        <f t="shared" si="842"/>
        <v>0</v>
      </c>
      <c r="G785" s="188"/>
      <c r="H785" s="178"/>
      <c r="I785" s="67"/>
      <c r="J785" s="195">
        <f t="shared" si="843"/>
        <v>0</v>
      </c>
      <c r="K785" s="188"/>
      <c r="L785" s="178"/>
      <c r="M785" s="67"/>
      <c r="N785" s="195">
        <f t="shared" si="844"/>
        <v>0</v>
      </c>
      <c r="O785" s="188"/>
      <c r="P785" s="178"/>
      <c r="Q785" s="67"/>
      <c r="R785" s="195">
        <f t="shared" si="845"/>
        <v>0</v>
      </c>
      <c r="S785" s="188"/>
      <c r="T785" s="178"/>
      <c r="U785" s="67"/>
      <c r="V785" s="195">
        <f t="shared" si="846"/>
        <v>0</v>
      </c>
      <c r="W785" s="188"/>
      <c r="X785" s="178"/>
      <c r="Y785" s="67"/>
      <c r="Z785" s="195">
        <f t="shared" si="847"/>
        <v>0</v>
      </c>
      <c r="AA785" s="188"/>
      <c r="AB785" s="178"/>
      <c r="AC785" s="67"/>
      <c r="AD785" s="195">
        <f t="shared" si="848"/>
        <v>0</v>
      </c>
      <c r="AE785" s="188"/>
      <c r="AF785" s="178"/>
      <c r="AG785" s="67"/>
      <c r="AH785" s="195">
        <f t="shared" si="849"/>
        <v>0</v>
      </c>
      <c r="AI785" s="188"/>
      <c r="AJ785" s="178"/>
      <c r="AK785" s="67"/>
      <c r="AL785" s="195">
        <f t="shared" si="850"/>
        <v>0</v>
      </c>
      <c r="AM785" s="188">
        <v>0</v>
      </c>
      <c r="AN785" s="178"/>
      <c r="AO785" s="67"/>
      <c r="AP785" s="195">
        <f t="shared" si="851"/>
        <v>0</v>
      </c>
      <c r="AQ785" s="188">
        <v>0</v>
      </c>
      <c r="AR785" s="91"/>
      <c r="AS785" s="91"/>
      <c r="AT785" s="195">
        <f t="shared" si="852"/>
        <v>0</v>
      </c>
      <c r="AU785" s="188">
        <v>0</v>
      </c>
      <c r="AV785" s="91">
        <v>0</v>
      </c>
      <c r="AW785" s="91">
        <v>0</v>
      </c>
      <c r="AX785" s="213">
        <f t="shared" si="853"/>
        <v>0</v>
      </c>
      <c r="AY785" s="304">
        <f t="shared" si="855"/>
        <v>0</v>
      </c>
      <c r="AZ785" s="305">
        <f t="shared" si="855"/>
        <v>0</v>
      </c>
      <c r="BA785" s="305">
        <f t="shared" si="855"/>
        <v>0</v>
      </c>
      <c r="BB785" s="317">
        <f t="shared" si="856"/>
        <v>0</v>
      </c>
      <c r="BC785" s="540">
        <f t="shared" si="857"/>
        <v>0</v>
      </c>
      <c r="BD785" s="541">
        <f t="shared" si="858"/>
        <v>0</v>
      </c>
      <c r="BE785" s="541">
        <f t="shared" si="859"/>
        <v>0</v>
      </c>
      <c r="BF785" s="546">
        <f t="shared" si="860"/>
        <v>0</v>
      </c>
    </row>
    <row r="786" spans="2:58" s="76" customFormat="1" ht="14.1" customHeight="1" outlineLevel="1">
      <c r="B786" s="270" t="s">
        <v>46</v>
      </c>
      <c r="C786" s="186">
        <f>SUM(C787:C788)</f>
        <v>0</v>
      </c>
      <c r="D786" s="174">
        <f>SUM(D787:D788)</f>
        <v>0</v>
      </c>
      <c r="E786" s="90">
        <f>SUM(E787:E788)</f>
        <v>0</v>
      </c>
      <c r="F786" s="187">
        <f t="shared" si="842"/>
        <v>0</v>
      </c>
      <c r="G786" s="186">
        <f>SUM(G787:G788)</f>
        <v>0</v>
      </c>
      <c r="H786" s="174">
        <f>SUM(H787:H788)</f>
        <v>0</v>
      </c>
      <c r="I786" s="90">
        <f>SUM(I787:I788)</f>
        <v>0</v>
      </c>
      <c r="J786" s="187">
        <f t="shared" si="843"/>
        <v>0</v>
      </c>
      <c r="K786" s="186">
        <f>SUM(K787:K788)</f>
        <v>0</v>
      </c>
      <c r="L786" s="174">
        <f>SUM(L787:L788)</f>
        <v>0</v>
      </c>
      <c r="M786" s="90">
        <f>SUM(M787:M788)</f>
        <v>0</v>
      </c>
      <c r="N786" s="187">
        <f t="shared" si="844"/>
        <v>0</v>
      </c>
      <c r="O786" s="186">
        <f>SUM(O787:O788)</f>
        <v>0</v>
      </c>
      <c r="P786" s="174">
        <f>SUM(P787:P788)</f>
        <v>0</v>
      </c>
      <c r="Q786" s="90">
        <f>SUM(Q787:Q788)</f>
        <v>0</v>
      </c>
      <c r="R786" s="187">
        <f t="shared" si="845"/>
        <v>0</v>
      </c>
      <c r="S786" s="186">
        <f>SUM(S787:S788)</f>
        <v>0</v>
      </c>
      <c r="T786" s="174">
        <f>SUM(T787:T788)</f>
        <v>0</v>
      </c>
      <c r="U786" s="90">
        <f>SUM(U787:U788)</f>
        <v>0</v>
      </c>
      <c r="V786" s="187">
        <f t="shared" si="846"/>
        <v>0</v>
      </c>
      <c r="W786" s="186">
        <f>SUM(W787:W788)</f>
        <v>0</v>
      </c>
      <c r="X786" s="174">
        <f>SUM(X787:X788)</f>
        <v>0</v>
      </c>
      <c r="Y786" s="90">
        <f>SUM(Y787:Y788)</f>
        <v>0</v>
      </c>
      <c r="Z786" s="187">
        <f t="shared" si="847"/>
        <v>0</v>
      </c>
      <c r="AA786" s="186">
        <f>SUM(AA787:AA788)</f>
        <v>0</v>
      </c>
      <c r="AB786" s="174">
        <f>SUM(AB787:AB788)</f>
        <v>0</v>
      </c>
      <c r="AC786" s="90">
        <f>SUM(AC787:AC788)</f>
        <v>0</v>
      </c>
      <c r="AD786" s="187">
        <f t="shared" si="848"/>
        <v>0</v>
      </c>
      <c r="AE786" s="186">
        <f>SUM(AE787:AE788)</f>
        <v>0</v>
      </c>
      <c r="AF786" s="174">
        <f>SUM(AF787:AF788)</f>
        <v>0</v>
      </c>
      <c r="AG786" s="90">
        <f>SUM(AG787:AG788)</f>
        <v>0</v>
      </c>
      <c r="AH786" s="187">
        <f t="shared" si="849"/>
        <v>0</v>
      </c>
      <c r="AI786" s="186">
        <f>SUM(AI787:AI788)</f>
        <v>0</v>
      </c>
      <c r="AJ786" s="174">
        <f>SUM(AJ787:AJ788)</f>
        <v>0</v>
      </c>
      <c r="AK786" s="90">
        <f>SUM(AK787:AK788)</f>
        <v>0</v>
      </c>
      <c r="AL786" s="187">
        <f t="shared" si="850"/>
        <v>0</v>
      </c>
      <c r="AM786" s="186">
        <f>SUM(AM787:AM788)</f>
        <v>2</v>
      </c>
      <c r="AN786" s="174">
        <f>SUM(AN787:AN788)</f>
        <v>0</v>
      </c>
      <c r="AO786" s="90">
        <f>SUM(AO787:AO788)</f>
        <v>0</v>
      </c>
      <c r="AP786" s="187">
        <f t="shared" si="851"/>
        <v>0</v>
      </c>
      <c r="AQ786" s="186">
        <f>SUM(AQ787:AQ788)</f>
        <v>2</v>
      </c>
      <c r="AR786" s="90">
        <f>SUM(AR787:AR788)</f>
        <v>0</v>
      </c>
      <c r="AS786" s="90">
        <f>SUM(AS787:AS788)</f>
        <v>0</v>
      </c>
      <c r="AT786" s="187">
        <f t="shared" si="852"/>
        <v>0</v>
      </c>
      <c r="AU786" s="186">
        <f>SUM(AU787:AU788)</f>
        <v>2</v>
      </c>
      <c r="AV786" s="90">
        <f>SUM(AV787:AV788)</f>
        <v>1</v>
      </c>
      <c r="AW786" s="90">
        <f>SUM(AW787:AW788)</f>
        <v>6</v>
      </c>
      <c r="AX786" s="209">
        <f t="shared" si="853"/>
        <v>6</v>
      </c>
      <c r="AY786" s="302">
        <f t="shared" si="855"/>
        <v>0</v>
      </c>
      <c r="AZ786" s="303">
        <f t="shared" si="855"/>
        <v>0</v>
      </c>
      <c r="BA786" s="303">
        <f t="shared" si="855"/>
        <v>0</v>
      </c>
      <c r="BB786" s="314">
        <f t="shared" si="856"/>
        <v>0</v>
      </c>
      <c r="BC786" s="537">
        <f t="shared" si="857"/>
        <v>6</v>
      </c>
      <c r="BD786" s="538">
        <f t="shared" si="858"/>
        <v>1</v>
      </c>
      <c r="BE786" s="538">
        <f t="shared" si="859"/>
        <v>6</v>
      </c>
      <c r="BF786" s="539">
        <f t="shared" si="860"/>
        <v>6</v>
      </c>
    </row>
    <row r="787" spans="2:58" ht="14.1" customHeight="1" outlineLevel="1">
      <c r="B787" s="278" t="s">
        <v>164</v>
      </c>
      <c r="C787" s="188"/>
      <c r="D787" s="178"/>
      <c r="E787" s="67"/>
      <c r="F787" s="195">
        <f t="shared" si="842"/>
        <v>0</v>
      </c>
      <c r="G787" s="188"/>
      <c r="H787" s="178"/>
      <c r="I787" s="67"/>
      <c r="J787" s="195">
        <f t="shared" si="843"/>
        <v>0</v>
      </c>
      <c r="K787" s="188"/>
      <c r="L787" s="178"/>
      <c r="M787" s="67"/>
      <c r="N787" s="195">
        <f t="shared" si="844"/>
        <v>0</v>
      </c>
      <c r="O787" s="188"/>
      <c r="P787" s="178"/>
      <c r="Q787" s="67"/>
      <c r="R787" s="195">
        <f t="shared" si="845"/>
        <v>0</v>
      </c>
      <c r="S787" s="188"/>
      <c r="T787" s="178"/>
      <c r="U787" s="67"/>
      <c r="V787" s="195">
        <f t="shared" si="846"/>
        <v>0</v>
      </c>
      <c r="W787" s="188"/>
      <c r="X787" s="178"/>
      <c r="Y787" s="67"/>
      <c r="Z787" s="195">
        <f t="shared" si="847"/>
        <v>0</v>
      </c>
      <c r="AA787" s="188"/>
      <c r="AB787" s="178"/>
      <c r="AC787" s="67"/>
      <c r="AD787" s="195">
        <f t="shared" si="848"/>
        <v>0</v>
      </c>
      <c r="AE787" s="188"/>
      <c r="AF787" s="178"/>
      <c r="AG787" s="67"/>
      <c r="AH787" s="195">
        <f t="shared" si="849"/>
        <v>0</v>
      </c>
      <c r="AI787" s="188"/>
      <c r="AJ787" s="178"/>
      <c r="AK787" s="67"/>
      <c r="AL787" s="195">
        <f t="shared" si="850"/>
        <v>0</v>
      </c>
      <c r="AM787" s="188">
        <v>0</v>
      </c>
      <c r="AN787" s="178"/>
      <c r="AO787" s="67"/>
      <c r="AP787" s="195">
        <f t="shared" si="851"/>
        <v>0</v>
      </c>
      <c r="AQ787" s="188">
        <v>0</v>
      </c>
      <c r="AR787" s="91"/>
      <c r="AS787" s="91"/>
      <c r="AT787" s="195">
        <f t="shared" si="852"/>
        <v>0</v>
      </c>
      <c r="AU787" s="188">
        <v>0</v>
      </c>
      <c r="AV787" s="91">
        <v>0</v>
      </c>
      <c r="AW787" s="91">
        <v>0</v>
      </c>
      <c r="AX787" s="213">
        <f t="shared" si="853"/>
        <v>0</v>
      </c>
      <c r="AY787" s="304">
        <f t="shared" si="855"/>
        <v>0</v>
      </c>
      <c r="AZ787" s="305">
        <f t="shared" si="855"/>
        <v>0</v>
      </c>
      <c r="BA787" s="305">
        <f t="shared" si="855"/>
        <v>0</v>
      </c>
      <c r="BB787" s="317">
        <f t="shared" si="856"/>
        <v>0</v>
      </c>
      <c r="BC787" s="540">
        <f t="shared" si="857"/>
        <v>0</v>
      </c>
      <c r="BD787" s="541">
        <f t="shared" si="858"/>
        <v>0</v>
      </c>
      <c r="BE787" s="541">
        <f t="shared" si="859"/>
        <v>0</v>
      </c>
      <c r="BF787" s="546">
        <f t="shared" si="860"/>
        <v>0</v>
      </c>
    </row>
    <row r="788" spans="2:58" ht="14.1" customHeight="1" outlineLevel="1">
      <c r="B788" s="276" t="s">
        <v>158</v>
      </c>
      <c r="C788" s="188"/>
      <c r="D788" s="178"/>
      <c r="E788" s="67"/>
      <c r="F788" s="195">
        <f t="shared" si="842"/>
        <v>0</v>
      </c>
      <c r="G788" s="188"/>
      <c r="H788" s="178"/>
      <c r="I788" s="67"/>
      <c r="J788" s="195">
        <f t="shared" si="843"/>
        <v>0</v>
      </c>
      <c r="K788" s="188"/>
      <c r="L788" s="178"/>
      <c r="M788" s="67"/>
      <c r="N788" s="195">
        <f t="shared" si="844"/>
        <v>0</v>
      </c>
      <c r="O788" s="188"/>
      <c r="P788" s="178"/>
      <c r="Q788" s="67"/>
      <c r="R788" s="195">
        <f t="shared" si="845"/>
        <v>0</v>
      </c>
      <c r="S788" s="188"/>
      <c r="T788" s="178"/>
      <c r="U788" s="67"/>
      <c r="V788" s="195">
        <f t="shared" si="846"/>
        <v>0</v>
      </c>
      <c r="W788" s="188"/>
      <c r="X788" s="178"/>
      <c r="Y788" s="67"/>
      <c r="Z788" s="195">
        <f t="shared" si="847"/>
        <v>0</v>
      </c>
      <c r="AA788" s="188"/>
      <c r="AB788" s="178"/>
      <c r="AC788" s="67"/>
      <c r="AD788" s="195">
        <f t="shared" si="848"/>
        <v>0</v>
      </c>
      <c r="AE788" s="188"/>
      <c r="AF788" s="178"/>
      <c r="AG788" s="67"/>
      <c r="AH788" s="195">
        <f t="shared" si="849"/>
        <v>0</v>
      </c>
      <c r="AI788" s="188"/>
      <c r="AJ788" s="178"/>
      <c r="AK788" s="67"/>
      <c r="AL788" s="195">
        <f t="shared" si="850"/>
        <v>0</v>
      </c>
      <c r="AM788" s="188">
        <v>2</v>
      </c>
      <c r="AN788" s="178"/>
      <c r="AO788" s="67"/>
      <c r="AP788" s="195">
        <f t="shared" si="851"/>
        <v>0</v>
      </c>
      <c r="AQ788" s="188">
        <v>2</v>
      </c>
      <c r="AR788" s="91"/>
      <c r="AS788" s="91"/>
      <c r="AT788" s="195">
        <f t="shared" si="852"/>
        <v>0</v>
      </c>
      <c r="AU788" s="188">
        <v>2</v>
      </c>
      <c r="AV788" s="91">
        <v>1</v>
      </c>
      <c r="AW788" s="91">
        <v>6</v>
      </c>
      <c r="AX788" s="213">
        <f t="shared" si="853"/>
        <v>6</v>
      </c>
      <c r="AY788" s="304">
        <f t="shared" si="855"/>
        <v>0</v>
      </c>
      <c r="AZ788" s="305">
        <f t="shared" si="855"/>
        <v>0</v>
      </c>
      <c r="BA788" s="305">
        <f t="shared" si="855"/>
        <v>0</v>
      </c>
      <c r="BB788" s="317">
        <f t="shared" si="856"/>
        <v>0</v>
      </c>
      <c r="BC788" s="540">
        <f t="shared" si="857"/>
        <v>6</v>
      </c>
      <c r="BD788" s="541">
        <f t="shared" si="858"/>
        <v>1</v>
      </c>
      <c r="BE788" s="541">
        <f t="shared" si="859"/>
        <v>6</v>
      </c>
      <c r="BF788" s="546">
        <f t="shared" si="860"/>
        <v>6</v>
      </c>
    </row>
    <row r="789" spans="2:58" s="76" customFormat="1" ht="14.1" customHeight="1" outlineLevel="1">
      <c r="B789" s="270" t="s">
        <v>55</v>
      </c>
      <c r="C789" s="186">
        <f>SUM(C790:C791)</f>
        <v>0</v>
      </c>
      <c r="D789" s="174">
        <f>SUM(D790:D791)</f>
        <v>0</v>
      </c>
      <c r="E789" s="90">
        <f>SUM(E790:E791)</f>
        <v>0</v>
      </c>
      <c r="F789" s="187">
        <f t="shared" si="842"/>
        <v>0</v>
      </c>
      <c r="G789" s="186">
        <f>SUM(G790:G791)</f>
        <v>0</v>
      </c>
      <c r="H789" s="174">
        <f>SUM(H790:H791)</f>
        <v>0</v>
      </c>
      <c r="I789" s="90">
        <f>SUM(I790:I791)</f>
        <v>0</v>
      </c>
      <c r="J789" s="187">
        <f t="shared" si="843"/>
        <v>0</v>
      </c>
      <c r="K789" s="186">
        <f>SUM(K790:K791)</f>
        <v>0</v>
      </c>
      <c r="L789" s="174">
        <f>SUM(L790:L791)</f>
        <v>0</v>
      </c>
      <c r="M789" s="90">
        <f>SUM(M790:M791)</f>
        <v>0</v>
      </c>
      <c r="N789" s="187">
        <f t="shared" si="844"/>
        <v>0</v>
      </c>
      <c r="O789" s="186">
        <f>SUM(O790:O791)</f>
        <v>0</v>
      </c>
      <c r="P789" s="174">
        <f>SUM(P790:P791)</f>
        <v>0</v>
      </c>
      <c r="Q789" s="90">
        <f>SUM(Q790:Q791)</f>
        <v>0</v>
      </c>
      <c r="R789" s="187">
        <f t="shared" si="845"/>
        <v>0</v>
      </c>
      <c r="S789" s="186">
        <f>SUM(S790:S791)</f>
        <v>0</v>
      </c>
      <c r="T789" s="174">
        <f>SUM(T790:T791)</f>
        <v>0</v>
      </c>
      <c r="U789" s="90">
        <f>SUM(U790:U791)</f>
        <v>0</v>
      </c>
      <c r="V789" s="187">
        <f t="shared" si="846"/>
        <v>0</v>
      </c>
      <c r="W789" s="186">
        <f>SUM(W790:W791)</f>
        <v>0</v>
      </c>
      <c r="X789" s="174">
        <f>SUM(X790:X791)</f>
        <v>0</v>
      </c>
      <c r="Y789" s="90">
        <f>SUM(Y790:Y791)</f>
        <v>0</v>
      </c>
      <c r="Z789" s="187">
        <f t="shared" si="847"/>
        <v>0</v>
      </c>
      <c r="AA789" s="186">
        <f>SUM(AA790:AA791)</f>
        <v>0</v>
      </c>
      <c r="AB789" s="174">
        <f>SUM(AB790:AB791)</f>
        <v>0</v>
      </c>
      <c r="AC789" s="90">
        <f>SUM(AC790:AC791)</f>
        <v>0</v>
      </c>
      <c r="AD789" s="187">
        <f t="shared" si="848"/>
        <v>0</v>
      </c>
      <c r="AE789" s="186">
        <f>SUM(AE790:AE791)</f>
        <v>0</v>
      </c>
      <c r="AF789" s="174">
        <f>SUM(AF790:AF791)</f>
        <v>0</v>
      </c>
      <c r="AG789" s="90">
        <f>SUM(AG790:AG791)</f>
        <v>0</v>
      </c>
      <c r="AH789" s="187">
        <f t="shared" si="849"/>
        <v>0</v>
      </c>
      <c r="AI789" s="186">
        <f>SUM(AI790:AI791)</f>
        <v>0</v>
      </c>
      <c r="AJ789" s="174">
        <f>SUM(AJ790:AJ791)</f>
        <v>0</v>
      </c>
      <c r="AK789" s="90">
        <f>SUM(AK790:AK791)</f>
        <v>0</v>
      </c>
      <c r="AL789" s="187">
        <f t="shared" si="850"/>
        <v>0</v>
      </c>
      <c r="AM789" s="186">
        <f>SUM(AM790:AM791)</f>
        <v>3</v>
      </c>
      <c r="AN789" s="174">
        <f>SUM(AN790:AN791)</f>
        <v>0</v>
      </c>
      <c r="AO789" s="90">
        <f>SUM(AO790:AO791)</f>
        <v>0</v>
      </c>
      <c r="AP789" s="187">
        <f t="shared" si="851"/>
        <v>0</v>
      </c>
      <c r="AQ789" s="186">
        <f>SUM(AQ790:AQ791)</f>
        <v>3</v>
      </c>
      <c r="AR789" s="90">
        <f>SUM(AR790:AR791)</f>
        <v>0</v>
      </c>
      <c r="AS789" s="90">
        <f>SUM(AS790:AS791)</f>
        <v>0</v>
      </c>
      <c r="AT789" s="187">
        <f t="shared" si="852"/>
        <v>0</v>
      </c>
      <c r="AU789" s="186">
        <f>SUM(AU790:AU791)</f>
        <v>3</v>
      </c>
      <c r="AV789" s="90">
        <f>SUM(AV790:AV791)</f>
        <v>0</v>
      </c>
      <c r="AW789" s="90">
        <f>SUM(AW790:AW791)</f>
        <v>0</v>
      </c>
      <c r="AX789" s="209">
        <f t="shared" si="853"/>
        <v>0</v>
      </c>
      <c r="AY789" s="302">
        <f t="shared" si="855"/>
        <v>0</v>
      </c>
      <c r="AZ789" s="303">
        <f t="shared" si="855"/>
        <v>0</v>
      </c>
      <c r="BA789" s="303">
        <f t="shared" si="855"/>
        <v>0</v>
      </c>
      <c r="BB789" s="314">
        <f t="shared" si="856"/>
        <v>0</v>
      </c>
      <c r="BC789" s="537">
        <f t="shared" si="857"/>
        <v>9</v>
      </c>
      <c r="BD789" s="538">
        <f t="shared" si="858"/>
        <v>0</v>
      </c>
      <c r="BE789" s="538">
        <f t="shared" si="859"/>
        <v>0</v>
      </c>
      <c r="BF789" s="539">
        <f t="shared" si="860"/>
        <v>0</v>
      </c>
    </row>
    <row r="790" spans="2:58" ht="14.1" customHeight="1" outlineLevel="1">
      <c r="B790" s="274" t="s">
        <v>130</v>
      </c>
      <c r="C790" s="188"/>
      <c r="D790" s="178"/>
      <c r="E790" s="67"/>
      <c r="F790" s="195">
        <f t="shared" si="842"/>
        <v>0</v>
      </c>
      <c r="G790" s="188"/>
      <c r="H790" s="178"/>
      <c r="I790" s="67"/>
      <c r="J790" s="195">
        <f t="shared" si="843"/>
        <v>0</v>
      </c>
      <c r="K790" s="188"/>
      <c r="L790" s="178"/>
      <c r="M790" s="67"/>
      <c r="N790" s="195">
        <f t="shared" si="844"/>
        <v>0</v>
      </c>
      <c r="O790" s="188"/>
      <c r="P790" s="178"/>
      <c r="Q790" s="67"/>
      <c r="R790" s="195">
        <f t="shared" si="845"/>
        <v>0</v>
      </c>
      <c r="S790" s="188"/>
      <c r="T790" s="178"/>
      <c r="U790" s="67"/>
      <c r="V790" s="195">
        <f t="shared" si="846"/>
        <v>0</v>
      </c>
      <c r="W790" s="188"/>
      <c r="X790" s="178"/>
      <c r="Y790" s="67"/>
      <c r="Z790" s="195">
        <f t="shared" si="847"/>
        <v>0</v>
      </c>
      <c r="AA790" s="188"/>
      <c r="AB790" s="178"/>
      <c r="AC790" s="67"/>
      <c r="AD790" s="195">
        <f t="shared" si="848"/>
        <v>0</v>
      </c>
      <c r="AE790" s="188"/>
      <c r="AF790" s="178"/>
      <c r="AG790" s="67"/>
      <c r="AH790" s="195">
        <f t="shared" si="849"/>
        <v>0</v>
      </c>
      <c r="AI790" s="188"/>
      <c r="AJ790" s="178"/>
      <c r="AK790" s="67"/>
      <c r="AL790" s="195">
        <f t="shared" si="850"/>
        <v>0</v>
      </c>
      <c r="AM790" s="188">
        <v>1</v>
      </c>
      <c r="AN790" s="178"/>
      <c r="AO790" s="67"/>
      <c r="AP790" s="195">
        <f t="shared" si="851"/>
        <v>0</v>
      </c>
      <c r="AQ790" s="188">
        <v>1</v>
      </c>
      <c r="AR790" s="91"/>
      <c r="AS790" s="91"/>
      <c r="AT790" s="195">
        <f t="shared" si="852"/>
        <v>0</v>
      </c>
      <c r="AU790" s="188">
        <v>1</v>
      </c>
      <c r="AV790" s="91">
        <v>0</v>
      </c>
      <c r="AW790" s="91">
        <v>0</v>
      </c>
      <c r="AX790" s="213">
        <f t="shared" si="853"/>
        <v>0</v>
      </c>
      <c r="AY790" s="304">
        <f t="shared" si="855"/>
        <v>0</v>
      </c>
      <c r="AZ790" s="305">
        <f t="shared" si="855"/>
        <v>0</v>
      </c>
      <c r="BA790" s="305">
        <f t="shared" si="855"/>
        <v>0</v>
      </c>
      <c r="BB790" s="317">
        <f t="shared" si="856"/>
        <v>0</v>
      </c>
      <c r="BC790" s="540">
        <f t="shared" si="857"/>
        <v>3</v>
      </c>
      <c r="BD790" s="541">
        <f t="shared" si="858"/>
        <v>0</v>
      </c>
      <c r="BE790" s="541">
        <f t="shared" si="859"/>
        <v>0</v>
      </c>
      <c r="BF790" s="546">
        <f t="shared" si="860"/>
        <v>0</v>
      </c>
    </row>
    <row r="791" spans="2:58" ht="14.1" customHeight="1" outlineLevel="1">
      <c r="B791" s="274" t="s">
        <v>127</v>
      </c>
      <c r="C791" s="188"/>
      <c r="D791" s="178"/>
      <c r="E791" s="67"/>
      <c r="F791" s="195">
        <f t="shared" si="842"/>
        <v>0</v>
      </c>
      <c r="G791" s="188"/>
      <c r="H791" s="178"/>
      <c r="I791" s="67"/>
      <c r="J791" s="195">
        <f t="shared" si="843"/>
        <v>0</v>
      </c>
      <c r="K791" s="188"/>
      <c r="L791" s="178"/>
      <c r="M791" s="67"/>
      <c r="N791" s="195">
        <f t="shared" si="844"/>
        <v>0</v>
      </c>
      <c r="O791" s="188"/>
      <c r="P791" s="178"/>
      <c r="Q791" s="67"/>
      <c r="R791" s="195">
        <f t="shared" si="845"/>
        <v>0</v>
      </c>
      <c r="S791" s="188"/>
      <c r="T791" s="178"/>
      <c r="U791" s="67"/>
      <c r="V791" s="195">
        <f t="shared" si="846"/>
        <v>0</v>
      </c>
      <c r="W791" s="188"/>
      <c r="X791" s="178"/>
      <c r="Y791" s="67"/>
      <c r="Z791" s="195">
        <f t="shared" si="847"/>
        <v>0</v>
      </c>
      <c r="AA791" s="188"/>
      <c r="AB791" s="178"/>
      <c r="AC791" s="67"/>
      <c r="AD791" s="195">
        <f t="shared" si="848"/>
        <v>0</v>
      </c>
      <c r="AE791" s="188"/>
      <c r="AF791" s="178"/>
      <c r="AG791" s="67"/>
      <c r="AH791" s="195">
        <f t="shared" si="849"/>
        <v>0</v>
      </c>
      <c r="AI791" s="188"/>
      <c r="AJ791" s="178"/>
      <c r="AK791" s="67"/>
      <c r="AL791" s="195">
        <f t="shared" si="850"/>
        <v>0</v>
      </c>
      <c r="AM791" s="188">
        <v>2</v>
      </c>
      <c r="AN791" s="178"/>
      <c r="AO791" s="67"/>
      <c r="AP791" s="195">
        <f t="shared" si="851"/>
        <v>0</v>
      </c>
      <c r="AQ791" s="188">
        <v>2</v>
      </c>
      <c r="AR791" s="91"/>
      <c r="AS791" s="93"/>
      <c r="AT791" s="195">
        <f t="shared" si="852"/>
        <v>0</v>
      </c>
      <c r="AU791" s="188">
        <v>2</v>
      </c>
      <c r="AV791" s="91">
        <v>0</v>
      </c>
      <c r="AW791" s="93">
        <v>0</v>
      </c>
      <c r="AX791" s="213">
        <f t="shared" si="853"/>
        <v>0</v>
      </c>
      <c r="AY791" s="304">
        <f t="shared" si="855"/>
        <v>0</v>
      </c>
      <c r="AZ791" s="305">
        <f t="shared" si="855"/>
        <v>0</v>
      </c>
      <c r="BA791" s="305">
        <f t="shared" si="855"/>
        <v>0</v>
      </c>
      <c r="BB791" s="317">
        <f t="shared" si="856"/>
        <v>0</v>
      </c>
      <c r="BC791" s="540">
        <f t="shared" si="857"/>
        <v>6</v>
      </c>
      <c r="BD791" s="541">
        <f t="shared" si="858"/>
        <v>0</v>
      </c>
      <c r="BE791" s="541">
        <f t="shared" si="859"/>
        <v>0</v>
      </c>
      <c r="BF791" s="546">
        <f t="shared" si="860"/>
        <v>0</v>
      </c>
    </row>
    <row r="792" spans="2:58" s="76" customFormat="1" ht="14.1" customHeight="1" outlineLevel="1">
      <c r="B792" s="270" t="s">
        <v>50</v>
      </c>
      <c r="C792" s="186">
        <f>SUM(C793:C796)</f>
        <v>0</v>
      </c>
      <c r="D792" s="174">
        <f>SUM(D793:D796)</f>
        <v>0</v>
      </c>
      <c r="E792" s="90">
        <f>SUM(E793:E796)</f>
        <v>0</v>
      </c>
      <c r="F792" s="187">
        <f t="shared" ref="F792:F802" si="861">IFERROR(E792/D792,0)</f>
        <v>0</v>
      </c>
      <c r="G792" s="186">
        <f>SUM(G793:G796)</f>
        <v>0</v>
      </c>
      <c r="H792" s="174">
        <f>SUM(H793:H796)</f>
        <v>0</v>
      </c>
      <c r="I792" s="90">
        <f>SUM(I793:I796)</f>
        <v>0</v>
      </c>
      <c r="J792" s="187">
        <f t="shared" ref="J792:J802" si="862">IFERROR(I792/H792,0)</f>
        <v>0</v>
      </c>
      <c r="K792" s="186">
        <f>SUM(K793:K796)</f>
        <v>0</v>
      </c>
      <c r="L792" s="174">
        <f>SUM(L793:L796)</f>
        <v>0</v>
      </c>
      <c r="M792" s="90">
        <f>SUM(M793:M796)</f>
        <v>0</v>
      </c>
      <c r="N792" s="187">
        <f t="shared" ref="N792:N802" si="863">IFERROR(M792/L792,0)</f>
        <v>0</v>
      </c>
      <c r="O792" s="186">
        <f>SUM(O793:O796)</f>
        <v>0</v>
      </c>
      <c r="P792" s="174">
        <f>SUM(P793:P796)</f>
        <v>0</v>
      </c>
      <c r="Q792" s="90">
        <f>SUM(Q793:Q796)</f>
        <v>0</v>
      </c>
      <c r="R792" s="187">
        <f t="shared" ref="R792:R802" si="864">IFERROR(Q792/P792,0)</f>
        <v>0</v>
      </c>
      <c r="S792" s="186">
        <f>SUM(S793:S796)</f>
        <v>0</v>
      </c>
      <c r="T792" s="174">
        <f>SUM(T793:T796)</f>
        <v>0</v>
      </c>
      <c r="U792" s="90">
        <f>SUM(U793:U796)</f>
        <v>0</v>
      </c>
      <c r="V792" s="187">
        <f t="shared" ref="V792:V802" si="865">IFERROR(U792/T792,0)</f>
        <v>0</v>
      </c>
      <c r="W792" s="186">
        <f>SUM(W793:W796)</f>
        <v>0</v>
      </c>
      <c r="X792" s="174">
        <f>SUM(X793:X796)</f>
        <v>0</v>
      </c>
      <c r="Y792" s="90">
        <f>SUM(Y793:Y796)</f>
        <v>0</v>
      </c>
      <c r="Z792" s="187">
        <f t="shared" ref="Z792:Z802" si="866">IFERROR(Y792/X792,0)</f>
        <v>0</v>
      </c>
      <c r="AA792" s="186">
        <f>SUM(AA793:AA796)</f>
        <v>0</v>
      </c>
      <c r="AB792" s="174">
        <f>SUM(AB793:AB796)</f>
        <v>0</v>
      </c>
      <c r="AC792" s="90">
        <f>SUM(AC793:AC796)</f>
        <v>0</v>
      </c>
      <c r="AD792" s="187">
        <f t="shared" ref="AD792:AD802" si="867">IFERROR(AC792/AB792,0)</f>
        <v>0</v>
      </c>
      <c r="AE792" s="186">
        <f>SUM(AE793:AE796)</f>
        <v>0</v>
      </c>
      <c r="AF792" s="174">
        <f>SUM(AF793:AF796)</f>
        <v>0</v>
      </c>
      <c r="AG792" s="90">
        <f>SUM(AG793:AG796)</f>
        <v>0</v>
      </c>
      <c r="AH792" s="187">
        <f t="shared" ref="AH792:AH802" si="868">IFERROR(AG792/AF792,0)</f>
        <v>0</v>
      </c>
      <c r="AI792" s="186">
        <f>SUM(AI793:AI796)</f>
        <v>0</v>
      </c>
      <c r="AJ792" s="174">
        <f>SUM(AJ793:AJ796)</f>
        <v>0</v>
      </c>
      <c r="AK792" s="90">
        <f>SUM(AK793:AK796)</f>
        <v>0</v>
      </c>
      <c r="AL792" s="187">
        <f t="shared" ref="AL792:AL802" si="869">IFERROR(AK792/AJ792,0)</f>
        <v>0</v>
      </c>
      <c r="AM792" s="186">
        <f>SUM(AM793:AM796)</f>
        <v>4</v>
      </c>
      <c r="AN792" s="174">
        <f>SUM(AN793:AN796)</f>
        <v>0</v>
      </c>
      <c r="AO792" s="90">
        <f>SUM(AO793:AO796)</f>
        <v>0</v>
      </c>
      <c r="AP792" s="187">
        <f t="shared" ref="AP792:AP802" si="870">IFERROR(AO792/AN792,0)</f>
        <v>0</v>
      </c>
      <c r="AQ792" s="186">
        <f>SUM(AQ793:AQ796)</f>
        <v>4</v>
      </c>
      <c r="AR792" s="90">
        <f>SUM(AR793:AR796)</f>
        <v>0</v>
      </c>
      <c r="AS792" s="90">
        <f>SUM(AS793:AS796)</f>
        <v>0</v>
      </c>
      <c r="AT792" s="187">
        <f t="shared" ref="AT792:AT802" si="871">IFERROR(AS792/AR792,0)</f>
        <v>0</v>
      </c>
      <c r="AU792" s="186">
        <f>SUM(AU793:AU796)</f>
        <v>4</v>
      </c>
      <c r="AV792" s="90">
        <f>SUM(AV793:AV796)</f>
        <v>0</v>
      </c>
      <c r="AW792" s="90">
        <f>SUM(AW793:AW796)</f>
        <v>0</v>
      </c>
      <c r="AX792" s="209">
        <f t="shared" ref="AX792:AX802" si="872">IFERROR(AW792/AV792,0)</f>
        <v>0</v>
      </c>
      <c r="AY792" s="302">
        <f t="shared" si="855"/>
        <v>0</v>
      </c>
      <c r="AZ792" s="303">
        <f t="shared" si="855"/>
        <v>0</v>
      </c>
      <c r="BA792" s="303">
        <f t="shared" si="855"/>
        <v>0</v>
      </c>
      <c r="BB792" s="314">
        <f t="shared" si="856"/>
        <v>0</v>
      </c>
      <c r="BC792" s="537">
        <f t="shared" si="857"/>
        <v>12</v>
      </c>
      <c r="BD792" s="538">
        <f t="shared" si="858"/>
        <v>0</v>
      </c>
      <c r="BE792" s="538">
        <f t="shared" si="859"/>
        <v>0</v>
      </c>
      <c r="BF792" s="539">
        <f t="shared" si="860"/>
        <v>0</v>
      </c>
    </row>
    <row r="793" spans="2:58" ht="14.1" customHeight="1" outlineLevel="1">
      <c r="B793" s="276" t="s">
        <v>152</v>
      </c>
      <c r="C793" s="188"/>
      <c r="D793" s="178"/>
      <c r="E793" s="67"/>
      <c r="F793" s="195">
        <f t="shared" si="861"/>
        <v>0</v>
      </c>
      <c r="G793" s="188"/>
      <c r="H793" s="178"/>
      <c r="I793" s="67"/>
      <c r="J793" s="195">
        <f t="shared" si="862"/>
        <v>0</v>
      </c>
      <c r="K793" s="188"/>
      <c r="L793" s="178"/>
      <c r="M793" s="67"/>
      <c r="N793" s="195">
        <f t="shared" si="863"/>
        <v>0</v>
      </c>
      <c r="O793" s="188"/>
      <c r="P793" s="178"/>
      <c r="Q793" s="67"/>
      <c r="R793" s="195">
        <f t="shared" si="864"/>
        <v>0</v>
      </c>
      <c r="S793" s="188"/>
      <c r="T793" s="178"/>
      <c r="U793" s="67"/>
      <c r="V793" s="195">
        <f t="shared" si="865"/>
        <v>0</v>
      </c>
      <c r="W793" s="188"/>
      <c r="X793" s="178"/>
      <c r="Y793" s="67"/>
      <c r="Z793" s="195">
        <f t="shared" si="866"/>
        <v>0</v>
      </c>
      <c r="AA793" s="188"/>
      <c r="AB793" s="178"/>
      <c r="AC793" s="67"/>
      <c r="AD793" s="195">
        <f t="shared" si="867"/>
        <v>0</v>
      </c>
      <c r="AE793" s="188"/>
      <c r="AF793" s="178"/>
      <c r="AG793" s="67"/>
      <c r="AH793" s="195">
        <f t="shared" si="868"/>
        <v>0</v>
      </c>
      <c r="AI793" s="188"/>
      <c r="AJ793" s="178"/>
      <c r="AK793" s="67"/>
      <c r="AL793" s="195">
        <f t="shared" si="869"/>
        <v>0</v>
      </c>
      <c r="AM793" s="188">
        <v>0</v>
      </c>
      <c r="AN793" s="178"/>
      <c r="AO793" s="67"/>
      <c r="AP793" s="195">
        <f t="shared" si="870"/>
        <v>0</v>
      </c>
      <c r="AQ793" s="188">
        <v>0</v>
      </c>
      <c r="AR793" s="91"/>
      <c r="AS793" s="91"/>
      <c r="AT793" s="195">
        <f t="shared" si="871"/>
        <v>0</v>
      </c>
      <c r="AU793" s="188">
        <v>0</v>
      </c>
      <c r="AV793" s="91">
        <v>0</v>
      </c>
      <c r="AW793" s="91">
        <v>0</v>
      </c>
      <c r="AX793" s="213">
        <f t="shared" si="872"/>
        <v>0</v>
      </c>
      <c r="AY793" s="304">
        <f t="shared" si="855"/>
        <v>0</v>
      </c>
      <c r="AZ793" s="305">
        <f t="shared" si="855"/>
        <v>0</v>
      </c>
      <c r="BA793" s="305">
        <f t="shared" si="855"/>
        <v>0</v>
      </c>
      <c r="BB793" s="317">
        <f t="shared" si="856"/>
        <v>0</v>
      </c>
      <c r="BC793" s="540">
        <f t="shared" si="857"/>
        <v>0</v>
      </c>
      <c r="BD793" s="541">
        <f t="shared" si="858"/>
        <v>0</v>
      </c>
      <c r="BE793" s="541">
        <f t="shared" si="859"/>
        <v>0</v>
      </c>
      <c r="BF793" s="546">
        <f t="shared" si="860"/>
        <v>0</v>
      </c>
    </row>
    <row r="794" spans="2:58" ht="14.1" customHeight="1" outlineLevel="1">
      <c r="B794" s="276" t="s">
        <v>147</v>
      </c>
      <c r="C794" s="188"/>
      <c r="D794" s="178"/>
      <c r="E794" s="67"/>
      <c r="F794" s="195">
        <f t="shared" si="861"/>
        <v>0</v>
      </c>
      <c r="G794" s="188"/>
      <c r="H794" s="178"/>
      <c r="I794" s="67"/>
      <c r="J794" s="195">
        <f t="shared" si="862"/>
        <v>0</v>
      </c>
      <c r="K794" s="188"/>
      <c r="L794" s="178"/>
      <c r="M794" s="67"/>
      <c r="N794" s="195">
        <f t="shared" si="863"/>
        <v>0</v>
      </c>
      <c r="O794" s="188"/>
      <c r="P794" s="178"/>
      <c r="Q794" s="67"/>
      <c r="R794" s="195">
        <f t="shared" si="864"/>
        <v>0</v>
      </c>
      <c r="S794" s="188"/>
      <c r="T794" s="178"/>
      <c r="U794" s="67"/>
      <c r="V794" s="195">
        <f t="shared" si="865"/>
        <v>0</v>
      </c>
      <c r="W794" s="188"/>
      <c r="X794" s="178"/>
      <c r="Y794" s="67"/>
      <c r="Z794" s="195">
        <f t="shared" si="866"/>
        <v>0</v>
      </c>
      <c r="AA794" s="188"/>
      <c r="AB794" s="178"/>
      <c r="AC794" s="67"/>
      <c r="AD794" s="195">
        <f t="shared" si="867"/>
        <v>0</v>
      </c>
      <c r="AE794" s="188"/>
      <c r="AF794" s="178"/>
      <c r="AG794" s="67"/>
      <c r="AH794" s="195">
        <f t="shared" si="868"/>
        <v>0</v>
      </c>
      <c r="AI794" s="188"/>
      <c r="AJ794" s="178"/>
      <c r="AK794" s="67"/>
      <c r="AL794" s="195">
        <f t="shared" si="869"/>
        <v>0</v>
      </c>
      <c r="AM794" s="188">
        <v>2</v>
      </c>
      <c r="AN794" s="178"/>
      <c r="AO794" s="67"/>
      <c r="AP794" s="195">
        <f t="shared" si="870"/>
        <v>0</v>
      </c>
      <c r="AQ794" s="188">
        <v>2</v>
      </c>
      <c r="AR794" s="91"/>
      <c r="AS794" s="91"/>
      <c r="AT794" s="195">
        <f t="shared" si="871"/>
        <v>0</v>
      </c>
      <c r="AU794" s="188">
        <v>2</v>
      </c>
      <c r="AV794" s="91">
        <v>0</v>
      </c>
      <c r="AW794" s="91">
        <v>0</v>
      </c>
      <c r="AX794" s="213">
        <f t="shared" si="872"/>
        <v>0</v>
      </c>
      <c r="AY794" s="304">
        <f t="shared" si="855"/>
        <v>0</v>
      </c>
      <c r="AZ794" s="305">
        <f t="shared" si="855"/>
        <v>0</v>
      </c>
      <c r="BA794" s="305">
        <f t="shared" si="855"/>
        <v>0</v>
      </c>
      <c r="BB794" s="317">
        <f t="shared" si="856"/>
        <v>0</v>
      </c>
      <c r="BC794" s="540">
        <f t="shared" si="857"/>
        <v>6</v>
      </c>
      <c r="BD794" s="541">
        <f t="shared" si="858"/>
        <v>0</v>
      </c>
      <c r="BE794" s="541">
        <f t="shared" si="859"/>
        <v>0</v>
      </c>
      <c r="BF794" s="546">
        <f t="shared" si="860"/>
        <v>0</v>
      </c>
    </row>
    <row r="795" spans="2:58" ht="14.1" customHeight="1" outlineLevel="1">
      <c r="B795" s="276" t="s">
        <v>159</v>
      </c>
      <c r="C795" s="188"/>
      <c r="D795" s="178"/>
      <c r="E795" s="67"/>
      <c r="F795" s="195">
        <f t="shared" si="861"/>
        <v>0</v>
      </c>
      <c r="G795" s="188"/>
      <c r="H795" s="178"/>
      <c r="I795" s="67"/>
      <c r="J795" s="195">
        <f t="shared" si="862"/>
        <v>0</v>
      </c>
      <c r="K795" s="188"/>
      <c r="L795" s="178"/>
      <c r="M795" s="67"/>
      <c r="N795" s="195">
        <f t="shared" si="863"/>
        <v>0</v>
      </c>
      <c r="O795" s="188"/>
      <c r="P795" s="178"/>
      <c r="Q795" s="67"/>
      <c r="R795" s="195">
        <f t="shared" si="864"/>
        <v>0</v>
      </c>
      <c r="S795" s="188"/>
      <c r="T795" s="178"/>
      <c r="U795" s="67"/>
      <c r="V795" s="195">
        <f t="shared" si="865"/>
        <v>0</v>
      </c>
      <c r="W795" s="188"/>
      <c r="X795" s="178"/>
      <c r="Y795" s="67"/>
      <c r="Z795" s="195">
        <f t="shared" si="866"/>
        <v>0</v>
      </c>
      <c r="AA795" s="188"/>
      <c r="AB795" s="178"/>
      <c r="AC795" s="67"/>
      <c r="AD795" s="195">
        <f t="shared" si="867"/>
        <v>0</v>
      </c>
      <c r="AE795" s="188"/>
      <c r="AF795" s="178"/>
      <c r="AG795" s="67"/>
      <c r="AH795" s="195">
        <f t="shared" si="868"/>
        <v>0</v>
      </c>
      <c r="AI795" s="188"/>
      <c r="AJ795" s="178"/>
      <c r="AK795" s="67"/>
      <c r="AL795" s="195">
        <f t="shared" si="869"/>
        <v>0</v>
      </c>
      <c r="AM795" s="188">
        <v>1</v>
      </c>
      <c r="AN795" s="178"/>
      <c r="AO795" s="67"/>
      <c r="AP795" s="195">
        <f t="shared" si="870"/>
        <v>0</v>
      </c>
      <c r="AQ795" s="188">
        <v>1</v>
      </c>
      <c r="AR795" s="91"/>
      <c r="AS795" s="91"/>
      <c r="AT795" s="195">
        <f t="shared" si="871"/>
        <v>0</v>
      </c>
      <c r="AU795" s="188">
        <v>1</v>
      </c>
      <c r="AV795" s="91">
        <v>0</v>
      </c>
      <c r="AW795" s="91">
        <v>0</v>
      </c>
      <c r="AX795" s="213">
        <f t="shared" si="872"/>
        <v>0</v>
      </c>
      <c r="AY795" s="304">
        <f t="shared" si="855"/>
        <v>0</v>
      </c>
      <c r="AZ795" s="305">
        <f t="shared" si="855"/>
        <v>0</v>
      </c>
      <c r="BA795" s="305">
        <f t="shared" si="855"/>
        <v>0</v>
      </c>
      <c r="BB795" s="317">
        <f t="shared" si="856"/>
        <v>0</v>
      </c>
      <c r="BC795" s="540">
        <f t="shared" si="857"/>
        <v>3</v>
      </c>
      <c r="BD795" s="541">
        <f t="shared" si="858"/>
        <v>0</v>
      </c>
      <c r="BE795" s="541">
        <f t="shared" si="859"/>
        <v>0</v>
      </c>
      <c r="BF795" s="546">
        <f t="shared" si="860"/>
        <v>0</v>
      </c>
    </row>
    <row r="796" spans="2:58" ht="14.1" customHeight="1" outlineLevel="1">
      <c r="B796" s="276" t="s">
        <v>149</v>
      </c>
      <c r="C796" s="188"/>
      <c r="D796" s="178"/>
      <c r="E796" s="67"/>
      <c r="F796" s="195">
        <f t="shared" si="861"/>
        <v>0</v>
      </c>
      <c r="G796" s="188"/>
      <c r="H796" s="178"/>
      <c r="I796" s="67"/>
      <c r="J796" s="195">
        <f t="shared" si="862"/>
        <v>0</v>
      </c>
      <c r="K796" s="188"/>
      <c r="L796" s="178"/>
      <c r="M796" s="67"/>
      <c r="N796" s="195">
        <f t="shared" si="863"/>
        <v>0</v>
      </c>
      <c r="O796" s="188"/>
      <c r="P796" s="178"/>
      <c r="Q796" s="67"/>
      <c r="R796" s="195">
        <f t="shared" si="864"/>
        <v>0</v>
      </c>
      <c r="S796" s="188"/>
      <c r="T796" s="178"/>
      <c r="U796" s="67"/>
      <c r="V796" s="195">
        <f t="shared" si="865"/>
        <v>0</v>
      </c>
      <c r="W796" s="188"/>
      <c r="X796" s="178"/>
      <c r="Y796" s="67"/>
      <c r="Z796" s="195">
        <f t="shared" si="866"/>
        <v>0</v>
      </c>
      <c r="AA796" s="188"/>
      <c r="AB796" s="178"/>
      <c r="AC796" s="67"/>
      <c r="AD796" s="195">
        <f t="shared" si="867"/>
        <v>0</v>
      </c>
      <c r="AE796" s="188"/>
      <c r="AF796" s="178"/>
      <c r="AG796" s="67"/>
      <c r="AH796" s="195">
        <f t="shared" si="868"/>
        <v>0</v>
      </c>
      <c r="AI796" s="188"/>
      <c r="AJ796" s="178"/>
      <c r="AK796" s="67"/>
      <c r="AL796" s="195">
        <f t="shared" si="869"/>
        <v>0</v>
      </c>
      <c r="AM796" s="188">
        <v>1</v>
      </c>
      <c r="AN796" s="178"/>
      <c r="AO796" s="67"/>
      <c r="AP796" s="195">
        <f t="shared" si="870"/>
        <v>0</v>
      </c>
      <c r="AQ796" s="188">
        <v>1</v>
      </c>
      <c r="AR796" s="91"/>
      <c r="AS796" s="91"/>
      <c r="AT796" s="195">
        <f t="shared" si="871"/>
        <v>0</v>
      </c>
      <c r="AU796" s="188">
        <v>1</v>
      </c>
      <c r="AV796" s="91">
        <v>0</v>
      </c>
      <c r="AW796" s="91">
        <v>0</v>
      </c>
      <c r="AX796" s="213">
        <f t="shared" si="872"/>
        <v>0</v>
      </c>
      <c r="AY796" s="304">
        <f t="shared" si="855"/>
        <v>0</v>
      </c>
      <c r="AZ796" s="305">
        <f t="shared" si="855"/>
        <v>0</v>
      </c>
      <c r="BA796" s="305">
        <f t="shared" si="855"/>
        <v>0</v>
      </c>
      <c r="BB796" s="317">
        <f t="shared" si="856"/>
        <v>0</v>
      </c>
      <c r="BC796" s="540">
        <f t="shared" si="857"/>
        <v>3</v>
      </c>
      <c r="BD796" s="541">
        <f t="shared" si="858"/>
        <v>0</v>
      </c>
      <c r="BE796" s="541">
        <f t="shared" si="859"/>
        <v>0</v>
      </c>
      <c r="BF796" s="546">
        <f t="shared" si="860"/>
        <v>0</v>
      </c>
    </row>
    <row r="797" spans="2:58" s="76" customFormat="1" ht="14.1" customHeight="1" outlineLevel="1">
      <c r="B797" s="270" t="s">
        <v>53</v>
      </c>
      <c r="C797" s="186">
        <f>SUM(C798:C800)</f>
        <v>0</v>
      </c>
      <c r="D797" s="174">
        <f>SUM(D798:D800)</f>
        <v>0</v>
      </c>
      <c r="E797" s="90">
        <f>SUM(E798:E800)</f>
        <v>0</v>
      </c>
      <c r="F797" s="187">
        <f t="shared" si="861"/>
        <v>0</v>
      </c>
      <c r="G797" s="186">
        <f>SUM(G798:G800)</f>
        <v>0</v>
      </c>
      <c r="H797" s="174">
        <f>SUM(H798:H800)</f>
        <v>0</v>
      </c>
      <c r="I797" s="90">
        <f>SUM(I798:I800)</f>
        <v>0</v>
      </c>
      <c r="J797" s="187">
        <f t="shared" si="862"/>
        <v>0</v>
      </c>
      <c r="K797" s="186">
        <f>SUM(K798:K800)</f>
        <v>0</v>
      </c>
      <c r="L797" s="174">
        <f>SUM(L798:L800)</f>
        <v>0</v>
      </c>
      <c r="M797" s="90">
        <f>SUM(M798:M800)</f>
        <v>0</v>
      </c>
      <c r="N797" s="187">
        <f t="shared" si="863"/>
        <v>0</v>
      </c>
      <c r="O797" s="186">
        <f>SUM(O798:O800)</f>
        <v>0</v>
      </c>
      <c r="P797" s="174">
        <f>SUM(P798:P800)</f>
        <v>0</v>
      </c>
      <c r="Q797" s="90">
        <f>SUM(Q798:Q800)</f>
        <v>0</v>
      </c>
      <c r="R797" s="187">
        <f t="shared" si="864"/>
        <v>0</v>
      </c>
      <c r="S797" s="186">
        <f>SUM(S798:S800)</f>
        <v>0</v>
      </c>
      <c r="T797" s="174">
        <f>SUM(T798:T800)</f>
        <v>0</v>
      </c>
      <c r="U797" s="90">
        <f>SUM(U798:U800)</f>
        <v>0</v>
      </c>
      <c r="V797" s="187">
        <f t="shared" si="865"/>
        <v>0</v>
      </c>
      <c r="W797" s="186">
        <f>SUM(W798:W800)</f>
        <v>0</v>
      </c>
      <c r="X797" s="174">
        <f>SUM(X798:X800)</f>
        <v>0</v>
      </c>
      <c r="Y797" s="90">
        <f>SUM(Y798:Y800)</f>
        <v>0</v>
      </c>
      <c r="Z797" s="187">
        <f t="shared" si="866"/>
        <v>0</v>
      </c>
      <c r="AA797" s="186">
        <f>SUM(AA798:AA800)</f>
        <v>0</v>
      </c>
      <c r="AB797" s="174">
        <f>SUM(AB798:AB800)</f>
        <v>0</v>
      </c>
      <c r="AC797" s="90">
        <f>SUM(AC798:AC800)</f>
        <v>0</v>
      </c>
      <c r="AD797" s="187">
        <f t="shared" si="867"/>
        <v>0</v>
      </c>
      <c r="AE797" s="186">
        <f>SUM(AE798:AE800)</f>
        <v>0</v>
      </c>
      <c r="AF797" s="174">
        <f>SUM(AF798:AF800)</f>
        <v>0</v>
      </c>
      <c r="AG797" s="90">
        <f>SUM(AG798:AG800)</f>
        <v>0</v>
      </c>
      <c r="AH797" s="187">
        <f t="shared" si="868"/>
        <v>0</v>
      </c>
      <c r="AI797" s="186">
        <f>SUM(AI798:AI800)</f>
        <v>0</v>
      </c>
      <c r="AJ797" s="174">
        <f>SUM(AJ798:AJ800)</f>
        <v>0</v>
      </c>
      <c r="AK797" s="90">
        <f>SUM(AK798:AK800)</f>
        <v>0</v>
      </c>
      <c r="AL797" s="187">
        <f t="shared" si="869"/>
        <v>0</v>
      </c>
      <c r="AM797" s="186">
        <f>SUM(AM798:AM800)</f>
        <v>3</v>
      </c>
      <c r="AN797" s="174">
        <f>SUM(AN798:AN800)</f>
        <v>0</v>
      </c>
      <c r="AO797" s="90">
        <f>SUM(AO798:AO800)</f>
        <v>0</v>
      </c>
      <c r="AP797" s="187">
        <f t="shared" si="870"/>
        <v>0</v>
      </c>
      <c r="AQ797" s="186">
        <f>SUM(AQ798:AQ800)</f>
        <v>3</v>
      </c>
      <c r="AR797" s="90">
        <f>SUM(AR798:AR800)</f>
        <v>0</v>
      </c>
      <c r="AS797" s="90">
        <f>SUM(AS798:AS800)</f>
        <v>0</v>
      </c>
      <c r="AT797" s="187">
        <f t="shared" si="871"/>
        <v>0</v>
      </c>
      <c r="AU797" s="186">
        <f>SUM(AU798:AU800)</f>
        <v>3</v>
      </c>
      <c r="AV797" s="90">
        <f>SUM(AV798:AV800)</f>
        <v>0</v>
      </c>
      <c r="AW797" s="90">
        <f>SUM(AW798:AW800)</f>
        <v>0</v>
      </c>
      <c r="AX797" s="209">
        <f t="shared" si="872"/>
        <v>0</v>
      </c>
      <c r="AY797" s="302">
        <f t="shared" si="855"/>
        <v>0</v>
      </c>
      <c r="AZ797" s="303">
        <f t="shared" si="855"/>
        <v>0</v>
      </c>
      <c r="BA797" s="303">
        <f t="shared" si="855"/>
        <v>0</v>
      </c>
      <c r="BB797" s="314">
        <f t="shared" si="856"/>
        <v>0</v>
      </c>
      <c r="BC797" s="537">
        <f t="shared" si="857"/>
        <v>9</v>
      </c>
      <c r="BD797" s="538">
        <f t="shared" si="858"/>
        <v>0</v>
      </c>
      <c r="BE797" s="538">
        <f t="shared" si="859"/>
        <v>0</v>
      </c>
      <c r="BF797" s="539">
        <f t="shared" si="860"/>
        <v>0</v>
      </c>
    </row>
    <row r="798" spans="2:58" ht="14.1" customHeight="1" outlineLevel="1">
      <c r="B798" s="276" t="s">
        <v>142</v>
      </c>
      <c r="C798" s="188"/>
      <c r="D798" s="178"/>
      <c r="E798" s="67"/>
      <c r="F798" s="195">
        <f t="shared" si="861"/>
        <v>0</v>
      </c>
      <c r="G798" s="188"/>
      <c r="H798" s="178"/>
      <c r="I798" s="67"/>
      <c r="J798" s="195">
        <f t="shared" si="862"/>
        <v>0</v>
      </c>
      <c r="K798" s="188"/>
      <c r="L798" s="178"/>
      <c r="M798" s="67"/>
      <c r="N798" s="195">
        <f t="shared" si="863"/>
        <v>0</v>
      </c>
      <c r="O798" s="188"/>
      <c r="P798" s="178"/>
      <c r="Q798" s="67"/>
      <c r="R798" s="195">
        <f t="shared" si="864"/>
        <v>0</v>
      </c>
      <c r="S798" s="188"/>
      <c r="T798" s="178"/>
      <c r="U798" s="67"/>
      <c r="V798" s="195">
        <f t="shared" si="865"/>
        <v>0</v>
      </c>
      <c r="W798" s="188"/>
      <c r="X798" s="178"/>
      <c r="Y798" s="67"/>
      <c r="Z798" s="195">
        <f t="shared" si="866"/>
        <v>0</v>
      </c>
      <c r="AA798" s="188"/>
      <c r="AB798" s="178"/>
      <c r="AC798" s="67"/>
      <c r="AD798" s="195">
        <f t="shared" si="867"/>
        <v>0</v>
      </c>
      <c r="AE798" s="188"/>
      <c r="AF798" s="178"/>
      <c r="AG798" s="67"/>
      <c r="AH798" s="195">
        <f t="shared" si="868"/>
        <v>0</v>
      </c>
      <c r="AI798" s="188"/>
      <c r="AJ798" s="178"/>
      <c r="AK798" s="67"/>
      <c r="AL798" s="195">
        <f t="shared" si="869"/>
        <v>0</v>
      </c>
      <c r="AM798" s="188">
        <v>0</v>
      </c>
      <c r="AN798" s="178"/>
      <c r="AO798" s="67"/>
      <c r="AP798" s="195">
        <f t="shared" si="870"/>
        <v>0</v>
      </c>
      <c r="AQ798" s="188">
        <v>0</v>
      </c>
      <c r="AR798" s="91"/>
      <c r="AS798" s="91"/>
      <c r="AT798" s="195">
        <f t="shared" si="871"/>
        <v>0</v>
      </c>
      <c r="AU798" s="188">
        <v>0</v>
      </c>
      <c r="AV798" s="91">
        <v>0</v>
      </c>
      <c r="AW798" s="91">
        <v>0</v>
      </c>
      <c r="AX798" s="213">
        <f t="shared" si="872"/>
        <v>0</v>
      </c>
      <c r="AY798" s="304">
        <f t="shared" si="855"/>
        <v>0</v>
      </c>
      <c r="AZ798" s="305">
        <f t="shared" si="855"/>
        <v>0</v>
      </c>
      <c r="BA798" s="305">
        <f t="shared" si="855"/>
        <v>0</v>
      </c>
      <c r="BB798" s="317">
        <f t="shared" si="856"/>
        <v>0</v>
      </c>
      <c r="BC798" s="540">
        <f t="shared" si="857"/>
        <v>0</v>
      </c>
      <c r="BD798" s="541">
        <f t="shared" si="858"/>
        <v>0</v>
      </c>
      <c r="BE798" s="541">
        <f t="shared" si="859"/>
        <v>0</v>
      </c>
      <c r="BF798" s="546">
        <f t="shared" si="860"/>
        <v>0</v>
      </c>
    </row>
    <row r="799" spans="2:58" ht="14.1" customHeight="1" outlineLevel="1">
      <c r="B799" s="276" t="s">
        <v>128</v>
      </c>
      <c r="C799" s="188"/>
      <c r="D799" s="178"/>
      <c r="E799" s="67"/>
      <c r="F799" s="195">
        <f t="shared" si="861"/>
        <v>0</v>
      </c>
      <c r="G799" s="188"/>
      <c r="H799" s="178"/>
      <c r="I799" s="67"/>
      <c r="J799" s="195">
        <f t="shared" si="862"/>
        <v>0</v>
      </c>
      <c r="K799" s="188"/>
      <c r="L799" s="178"/>
      <c r="M799" s="67"/>
      <c r="N799" s="195">
        <f t="shared" si="863"/>
        <v>0</v>
      </c>
      <c r="O799" s="188"/>
      <c r="P799" s="178"/>
      <c r="Q799" s="67"/>
      <c r="R799" s="195">
        <f t="shared" si="864"/>
        <v>0</v>
      </c>
      <c r="S799" s="188"/>
      <c r="T799" s="178"/>
      <c r="U799" s="67"/>
      <c r="V799" s="195">
        <f t="shared" si="865"/>
        <v>0</v>
      </c>
      <c r="W799" s="188"/>
      <c r="X799" s="178"/>
      <c r="Y799" s="67"/>
      <c r="Z799" s="195">
        <f t="shared" si="866"/>
        <v>0</v>
      </c>
      <c r="AA799" s="188"/>
      <c r="AB799" s="178"/>
      <c r="AC799" s="67"/>
      <c r="AD799" s="195">
        <f t="shared" si="867"/>
        <v>0</v>
      </c>
      <c r="AE799" s="188"/>
      <c r="AF799" s="178"/>
      <c r="AG799" s="67"/>
      <c r="AH799" s="195">
        <f t="shared" si="868"/>
        <v>0</v>
      </c>
      <c r="AI799" s="188"/>
      <c r="AJ799" s="178"/>
      <c r="AK799" s="67"/>
      <c r="AL799" s="195">
        <f t="shared" si="869"/>
        <v>0</v>
      </c>
      <c r="AM799" s="188">
        <v>2</v>
      </c>
      <c r="AN799" s="178"/>
      <c r="AO799" s="67"/>
      <c r="AP799" s="195">
        <f t="shared" si="870"/>
        <v>0</v>
      </c>
      <c r="AQ799" s="188">
        <v>2</v>
      </c>
      <c r="AR799" s="91"/>
      <c r="AS799" s="91"/>
      <c r="AT799" s="195">
        <f t="shared" si="871"/>
        <v>0</v>
      </c>
      <c r="AU799" s="188">
        <v>2</v>
      </c>
      <c r="AV799" s="91">
        <v>0</v>
      </c>
      <c r="AW799" s="91">
        <v>0</v>
      </c>
      <c r="AX799" s="213">
        <f t="shared" si="872"/>
        <v>0</v>
      </c>
      <c r="AY799" s="304">
        <f t="shared" si="855"/>
        <v>0</v>
      </c>
      <c r="AZ799" s="305">
        <f t="shared" si="855"/>
        <v>0</v>
      </c>
      <c r="BA799" s="305">
        <f t="shared" si="855"/>
        <v>0</v>
      </c>
      <c r="BB799" s="317">
        <f t="shared" si="856"/>
        <v>0</v>
      </c>
      <c r="BC799" s="540">
        <f t="shared" si="857"/>
        <v>6</v>
      </c>
      <c r="BD799" s="541">
        <f t="shared" si="858"/>
        <v>0</v>
      </c>
      <c r="BE799" s="541">
        <f t="shared" si="859"/>
        <v>0</v>
      </c>
      <c r="BF799" s="546">
        <f t="shared" si="860"/>
        <v>0</v>
      </c>
    </row>
    <row r="800" spans="2:58" ht="14.1" customHeight="1" outlineLevel="1">
      <c r="B800" s="276" t="s">
        <v>129</v>
      </c>
      <c r="C800" s="188"/>
      <c r="D800" s="178"/>
      <c r="E800" s="67"/>
      <c r="F800" s="195">
        <f t="shared" si="861"/>
        <v>0</v>
      </c>
      <c r="G800" s="188"/>
      <c r="H800" s="178"/>
      <c r="I800" s="67"/>
      <c r="J800" s="195">
        <f t="shared" si="862"/>
        <v>0</v>
      </c>
      <c r="K800" s="188"/>
      <c r="L800" s="178"/>
      <c r="M800" s="67"/>
      <c r="N800" s="195">
        <f t="shared" si="863"/>
        <v>0</v>
      </c>
      <c r="O800" s="188"/>
      <c r="P800" s="178"/>
      <c r="Q800" s="67"/>
      <c r="R800" s="195">
        <f t="shared" si="864"/>
        <v>0</v>
      </c>
      <c r="S800" s="188"/>
      <c r="T800" s="178"/>
      <c r="U800" s="67"/>
      <c r="V800" s="195">
        <f t="shared" si="865"/>
        <v>0</v>
      </c>
      <c r="W800" s="188"/>
      <c r="X800" s="178"/>
      <c r="Y800" s="67"/>
      <c r="Z800" s="195">
        <f t="shared" si="866"/>
        <v>0</v>
      </c>
      <c r="AA800" s="188"/>
      <c r="AB800" s="178"/>
      <c r="AC800" s="67"/>
      <c r="AD800" s="195">
        <f t="shared" si="867"/>
        <v>0</v>
      </c>
      <c r="AE800" s="188"/>
      <c r="AF800" s="178"/>
      <c r="AG800" s="67"/>
      <c r="AH800" s="195">
        <f t="shared" si="868"/>
        <v>0</v>
      </c>
      <c r="AI800" s="188"/>
      <c r="AJ800" s="178"/>
      <c r="AK800" s="67"/>
      <c r="AL800" s="195">
        <f t="shared" si="869"/>
        <v>0</v>
      </c>
      <c r="AM800" s="188">
        <v>1</v>
      </c>
      <c r="AN800" s="178"/>
      <c r="AO800" s="67"/>
      <c r="AP800" s="195">
        <f t="shared" si="870"/>
        <v>0</v>
      </c>
      <c r="AQ800" s="188">
        <v>1</v>
      </c>
      <c r="AR800" s="91"/>
      <c r="AS800" s="91"/>
      <c r="AT800" s="195">
        <f t="shared" si="871"/>
        <v>0</v>
      </c>
      <c r="AU800" s="188">
        <v>1</v>
      </c>
      <c r="AV800" s="91">
        <v>0</v>
      </c>
      <c r="AW800" s="91">
        <v>0</v>
      </c>
      <c r="AX800" s="213">
        <f t="shared" si="872"/>
        <v>0</v>
      </c>
      <c r="AY800" s="304">
        <f t="shared" si="855"/>
        <v>0</v>
      </c>
      <c r="AZ800" s="305">
        <f t="shared" si="855"/>
        <v>0</v>
      </c>
      <c r="BA800" s="305">
        <f t="shared" si="855"/>
        <v>0</v>
      </c>
      <c r="BB800" s="317">
        <f t="shared" si="856"/>
        <v>0</v>
      </c>
      <c r="BC800" s="540">
        <f t="shared" si="857"/>
        <v>3</v>
      </c>
      <c r="BD800" s="541">
        <f t="shared" si="858"/>
        <v>0</v>
      </c>
      <c r="BE800" s="541">
        <f t="shared" si="859"/>
        <v>0</v>
      </c>
      <c r="BF800" s="546">
        <f t="shared" si="860"/>
        <v>0</v>
      </c>
    </row>
    <row r="801" spans="1:58" s="76" customFormat="1" ht="14.1" customHeight="1" outlineLevel="1">
      <c r="B801" s="270" t="s">
        <v>52</v>
      </c>
      <c r="C801" s="192">
        <f>SUM(C802:C803)</f>
        <v>0</v>
      </c>
      <c r="D801" s="177">
        <f>SUM(D802:D803)</f>
        <v>0</v>
      </c>
      <c r="E801" s="69">
        <f>SUM(E802:E803)</f>
        <v>0</v>
      </c>
      <c r="F801" s="193">
        <f t="shared" si="861"/>
        <v>0</v>
      </c>
      <c r="G801" s="192">
        <f>SUM(G802:G803)</f>
        <v>0</v>
      </c>
      <c r="H801" s="177">
        <f>SUM(H802:H803)</f>
        <v>0</v>
      </c>
      <c r="I801" s="69">
        <f>SUM(I802:I803)</f>
        <v>0</v>
      </c>
      <c r="J801" s="193">
        <f t="shared" si="862"/>
        <v>0</v>
      </c>
      <c r="K801" s="192">
        <f>SUM(K802:K803)</f>
        <v>0</v>
      </c>
      <c r="L801" s="177">
        <f>SUM(L802:L803)</f>
        <v>0</v>
      </c>
      <c r="M801" s="69">
        <f>SUM(M802:M803)</f>
        <v>0</v>
      </c>
      <c r="N801" s="193">
        <f t="shared" si="863"/>
        <v>0</v>
      </c>
      <c r="O801" s="192">
        <f>SUM(O802:O803)</f>
        <v>0</v>
      </c>
      <c r="P801" s="177">
        <f>SUM(P802:P803)</f>
        <v>0</v>
      </c>
      <c r="Q801" s="69">
        <f>SUM(Q802:Q803)</f>
        <v>0</v>
      </c>
      <c r="R801" s="193">
        <f t="shared" si="864"/>
        <v>0</v>
      </c>
      <c r="S801" s="192">
        <f>SUM(S802:S803)</f>
        <v>0</v>
      </c>
      <c r="T801" s="177">
        <f>SUM(T802:T803)</f>
        <v>0</v>
      </c>
      <c r="U801" s="69">
        <f>SUM(U802:U803)</f>
        <v>0</v>
      </c>
      <c r="V801" s="193">
        <f t="shared" si="865"/>
        <v>0</v>
      </c>
      <c r="W801" s="192">
        <f>SUM(W802:W803)</f>
        <v>0</v>
      </c>
      <c r="X801" s="177">
        <f>SUM(X802:X803)</f>
        <v>0</v>
      </c>
      <c r="Y801" s="69">
        <f>SUM(Y802:Y803)</f>
        <v>0</v>
      </c>
      <c r="Z801" s="193">
        <f t="shared" si="866"/>
        <v>0</v>
      </c>
      <c r="AA801" s="192">
        <f>SUM(AA802:AA803)</f>
        <v>0</v>
      </c>
      <c r="AB801" s="177">
        <f>SUM(AB802:AB803)</f>
        <v>0</v>
      </c>
      <c r="AC801" s="69">
        <f>SUM(AC802:AC803)</f>
        <v>0</v>
      </c>
      <c r="AD801" s="193">
        <f t="shared" si="867"/>
        <v>0</v>
      </c>
      <c r="AE801" s="192">
        <f>SUM(AE802:AE803)</f>
        <v>0</v>
      </c>
      <c r="AF801" s="177">
        <f>SUM(AF802:AF803)</f>
        <v>0</v>
      </c>
      <c r="AG801" s="69">
        <f>SUM(AG802:AG803)</f>
        <v>0</v>
      </c>
      <c r="AH801" s="193">
        <f t="shared" si="868"/>
        <v>0</v>
      </c>
      <c r="AI801" s="192">
        <f>SUM(AI802:AI803)</f>
        <v>0</v>
      </c>
      <c r="AJ801" s="177">
        <f>SUM(AJ802:AJ803)</f>
        <v>0</v>
      </c>
      <c r="AK801" s="69">
        <f>SUM(AK802:AK803)</f>
        <v>0</v>
      </c>
      <c r="AL801" s="193">
        <f t="shared" si="869"/>
        <v>0</v>
      </c>
      <c r="AM801" s="192">
        <f>SUM(AM802:AM803)</f>
        <v>3</v>
      </c>
      <c r="AN801" s="177">
        <f>SUM(AN802:AN803)</f>
        <v>0</v>
      </c>
      <c r="AO801" s="69">
        <f>SUM(AO802:AO803)</f>
        <v>0</v>
      </c>
      <c r="AP801" s="193">
        <f t="shared" si="870"/>
        <v>0</v>
      </c>
      <c r="AQ801" s="192">
        <f>SUM(AQ802:AQ803)</f>
        <v>3</v>
      </c>
      <c r="AR801" s="90">
        <f>SUM(AR802:AR803)</f>
        <v>0</v>
      </c>
      <c r="AS801" s="90">
        <f>SUM(AS802:AS803)</f>
        <v>0</v>
      </c>
      <c r="AT801" s="193">
        <f t="shared" si="871"/>
        <v>0</v>
      </c>
      <c r="AU801" s="186">
        <f>SUM(AU802:AU803)</f>
        <v>3</v>
      </c>
      <c r="AV801" s="90">
        <f>SUM(AV802:AV803)</f>
        <v>0</v>
      </c>
      <c r="AW801" s="90">
        <f>SUM(AW802:AW803)</f>
        <v>0</v>
      </c>
      <c r="AX801" s="212">
        <f t="shared" si="872"/>
        <v>0</v>
      </c>
      <c r="AY801" s="302">
        <f t="shared" si="855"/>
        <v>0</v>
      </c>
      <c r="AZ801" s="303">
        <f t="shared" si="855"/>
        <v>0</v>
      </c>
      <c r="BA801" s="303">
        <f t="shared" si="855"/>
        <v>0</v>
      </c>
      <c r="BB801" s="314">
        <f t="shared" si="856"/>
        <v>0</v>
      </c>
      <c r="BC801" s="537">
        <f t="shared" si="857"/>
        <v>9</v>
      </c>
      <c r="BD801" s="538">
        <f t="shared" si="858"/>
        <v>0</v>
      </c>
      <c r="BE801" s="538">
        <f t="shared" si="859"/>
        <v>0</v>
      </c>
      <c r="BF801" s="539">
        <f t="shared" si="860"/>
        <v>0</v>
      </c>
    </row>
    <row r="802" spans="1:58" ht="14.1" customHeight="1" outlineLevel="1">
      <c r="B802" s="276" t="s">
        <v>134</v>
      </c>
      <c r="C802" s="188"/>
      <c r="D802" s="178"/>
      <c r="E802" s="67"/>
      <c r="F802" s="195">
        <f t="shared" si="861"/>
        <v>0</v>
      </c>
      <c r="G802" s="188"/>
      <c r="H802" s="178"/>
      <c r="I802" s="67"/>
      <c r="J802" s="195">
        <f t="shared" si="862"/>
        <v>0</v>
      </c>
      <c r="K802" s="188"/>
      <c r="L802" s="178"/>
      <c r="M802" s="67"/>
      <c r="N802" s="195">
        <f t="shared" si="863"/>
        <v>0</v>
      </c>
      <c r="O802" s="188"/>
      <c r="P802" s="178"/>
      <c r="Q802" s="67"/>
      <c r="R802" s="195">
        <f t="shared" si="864"/>
        <v>0</v>
      </c>
      <c r="S802" s="188"/>
      <c r="T802" s="178"/>
      <c r="U802" s="67"/>
      <c r="V802" s="195">
        <f t="shared" si="865"/>
        <v>0</v>
      </c>
      <c r="W802" s="188"/>
      <c r="X802" s="178"/>
      <c r="Y802" s="67"/>
      <c r="Z802" s="195">
        <f t="shared" si="866"/>
        <v>0</v>
      </c>
      <c r="AA802" s="188"/>
      <c r="AB802" s="178"/>
      <c r="AC802" s="67"/>
      <c r="AD802" s="195">
        <f t="shared" si="867"/>
        <v>0</v>
      </c>
      <c r="AE802" s="188"/>
      <c r="AF802" s="178"/>
      <c r="AG802" s="67"/>
      <c r="AH802" s="195">
        <f t="shared" si="868"/>
        <v>0</v>
      </c>
      <c r="AI802" s="188"/>
      <c r="AJ802" s="178"/>
      <c r="AK802" s="67"/>
      <c r="AL802" s="195">
        <f t="shared" si="869"/>
        <v>0</v>
      </c>
      <c r="AM802" s="188">
        <v>2</v>
      </c>
      <c r="AN802" s="178"/>
      <c r="AO802" s="67"/>
      <c r="AP802" s="195">
        <f t="shared" si="870"/>
        <v>0</v>
      </c>
      <c r="AQ802" s="188">
        <v>2</v>
      </c>
      <c r="AR802" s="91"/>
      <c r="AS802" s="91"/>
      <c r="AT802" s="195">
        <f t="shared" si="871"/>
        <v>0</v>
      </c>
      <c r="AU802" s="188">
        <v>2</v>
      </c>
      <c r="AV802" s="91">
        <v>0</v>
      </c>
      <c r="AW802" s="91">
        <v>0</v>
      </c>
      <c r="AX802" s="213">
        <f t="shared" si="872"/>
        <v>0</v>
      </c>
      <c r="AY802" s="304">
        <f t="shared" si="855"/>
        <v>0</v>
      </c>
      <c r="AZ802" s="305">
        <f t="shared" si="855"/>
        <v>0</v>
      </c>
      <c r="BA802" s="305">
        <f t="shared" si="855"/>
        <v>0</v>
      </c>
      <c r="BB802" s="317">
        <f t="shared" si="856"/>
        <v>0</v>
      </c>
      <c r="BC802" s="540">
        <f t="shared" si="857"/>
        <v>6</v>
      </c>
      <c r="BD802" s="541">
        <f t="shared" si="858"/>
        <v>0</v>
      </c>
      <c r="BE802" s="541">
        <f t="shared" si="859"/>
        <v>0</v>
      </c>
      <c r="BF802" s="546">
        <f t="shared" si="860"/>
        <v>0</v>
      </c>
    </row>
    <row r="803" spans="1:58" ht="14.1" customHeight="1" outlineLevel="1">
      <c r="B803" s="276" t="s">
        <v>131</v>
      </c>
      <c r="C803" s="188"/>
      <c r="D803" s="178"/>
      <c r="E803" s="67"/>
      <c r="F803" s="195">
        <f>IFERROR(E803/D803,0)</f>
        <v>0</v>
      </c>
      <c r="G803" s="188"/>
      <c r="H803" s="178"/>
      <c r="I803" s="67"/>
      <c r="J803" s="195">
        <f>IFERROR(I803/H803,0)</f>
        <v>0</v>
      </c>
      <c r="K803" s="188"/>
      <c r="L803" s="178"/>
      <c r="M803" s="67"/>
      <c r="N803" s="195">
        <f>IFERROR(M803/L803,0)</f>
        <v>0</v>
      </c>
      <c r="O803" s="188"/>
      <c r="P803" s="178"/>
      <c r="Q803" s="67"/>
      <c r="R803" s="195">
        <f>IFERROR(Q803/P803,0)</f>
        <v>0</v>
      </c>
      <c r="S803" s="188"/>
      <c r="T803" s="178"/>
      <c r="U803" s="67"/>
      <c r="V803" s="195">
        <f>IFERROR(U803/T803,0)</f>
        <v>0</v>
      </c>
      <c r="W803" s="188"/>
      <c r="X803" s="178"/>
      <c r="Y803" s="67"/>
      <c r="Z803" s="195">
        <f>IFERROR(Y803/X803,0)</f>
        <v>0</v>
      </c>
      <c r="AA803" s="188"/>
      <c r="AB803" s="178"/>
      <c r="AC803" s="67"/>
      <c r="AD803" s="195">
        <f>IFERROR(AC803/AB803,0)</f>
        <v>0</v>
      </c>
      <c r="AE803" s="188"/>
      <c r="AF803" s="178"/>
      <c r="AG803" s="67"/>
      <c r="AH803" s="195">
        <f>IFERROR(AG803/AF803,0)</f>
        <v>0</v>
      </c>
      <c r="AI803" s="188"/>
      <c r="AJ803" s="178"/>
      <c r="AK803" s="67"/>
      <c r="AL803" s="195">
        <f>IFERROR(AK803/AJ803,0)</f>
        <v>0</v>
      </c>
      <c r="AM803" s="188">
        <v>1</v>
      </c>
      <c r="AN803" s="178"/>
      <c r="AO803" s="67"/>
      <c r="AP803" s="195">
        <f>IFERROR(AO803/AN803,0)</f>
        <v>0</v>
      </c>
      <c r="AQ803" s="188">
        <v>1</v>
      </c>
      <c r="AR803" s="91"/>
      <c r="AS803" s="91"/>
      <c r="AT803" s="195">
        <f>IFERROR(AS803/AR803,0)</f>
        <v>0</v>
      </c>
      <c r="AU803" s="188">
        <v>1</v>
      </c>
      <c r="AV803" s="91">
        <v>0</v>
      </c>
      <c r="AW803" s="91">
        <v>0</v>
      </c>
      <c r="AX803" s="213">
        <f>IFERROR(AW803/AV803,0)</f>
        <v>0</v>
      </c>
      <c r="AY803" s="304">
        <f t="shared" si="855"/>
        <v>0</v>
      </c>
      <c r="AZ803" s="305">
        <f t="shared" si="855"/>
        <v>0</v>
      </c>
      <c r="BA803" s="305">
        <f t="shared" si="855"/>
        <v>0</v>
      </c>
      <c r="BB803" s="317">
        <f t="shared" si="856"/>
        <v>0</v>
      </c>
      <c r="BC803" s="540">
        <f t="shared" si="857"/>
        <v>3</v>
      </c>
      <c r="BD803" s="541">
        <f t="shared" si="858"/>
        <v>0</v>
      </c>
      <c r="BE803" s="541">
        <f t="shared" si="859"/>
        <v>0</v>
      </c>
      <c r="BF803" s="546">
        <f t="shared" si="860"/>
        <v>0</v>
      </c>
    </row>
    <row r="804" spans="1:58" s="76" customFormat="1" ht="14.1" customHeight="1" outlineLevel="1">
      <c r="B804" s="270" t="s">
        <v>49</v>
      </c>
      <c r="C804" s="192">
        <f>SUM(C805:C806)</f>
        <v>0</v>
      </c>
      <c r="D804" s="177">
        <f>SUM(D805:D806)</f>
        <v>0</v>
      </c>
      <c r="E804" s="69">
        <f>SUM(E805:E806)</f>
        <v>0</v>
      </c>
      <c r="F804" s="193">
        <f t="shared" ref="F804:F812" si="873">IFERROR(E804/D804,0)</f>
        <v>0</v>
      </c>
      <c r="G804" s="192">
        <f>SUM(G805:G806)</f>
        <v>0</v>
      </c>
      <c r="H804" s="177">
        <f>SUM(H805:H806)</f>
        <v>0</v>
      </c>
      <c r="I804" s="69">
        <f>SUM(I805:I806)</f>
        <v>0</v>
      </c>
      <c r="J804" s="193">
        <f t="shared" ref="J804:J810" si="874">IFERROR(I804/H804,0)</f>
        <v>0</v>
      </c>
      <c r="K804" s="192">
        <f>SUM(K805:K806)</f>
        <v>0</v>
      </c>
      <c r="L804" s="177">
        <f>SUM(L805:L806)</f>
        <v>0</v>
      </c>
      <c r="M804" s="69">
        <f>SUM(M805:M806)</f>
        <v>0</v>
      </c>
      <c r="N804" s="193">
        <f t="shared" ref="N804:N810" si="875">IFERROR(M804/L804,0)</f>
        <v>0</v>
      </c>
      <c r="O804" s="192">
        <f>SUM(O805:O806)</f>
        <v>0</v>
      </c>
      <c r="P804" s="177">
        <f>SUM(P805:P806)</f>
        <v>0</v>
      </c>
      <c r="Q804" s="69">
        <f>SUM(Q805:Q806)</f>
        <v>0</v>
      </c>
      <c r="R804" s="193">
        <f t="shared" ref="R804:R810" si="876">IFERROR(Q804/P804,0)</f>
        <v>0</v>
      </c>
      <c r="S804" s="192">
        <f>SUM(S805:S806)</f>
        <v>0</v>
      </c>
      <c r="T804" s="177">
        <f>SUM(T805:T806)</f>
        <v>0</v>
      </c>
      <c r="U804" s="69">
        <f>SUM(U805:U806)</f>
        <v>0</v>
      </c>
      <c r="V804" s="193">
        <f t="shared" ref="V804:V810" si="877">IFERROR(U804/T804,0)</f>
        <v>0</v>
      </c>
      <c r="W804" s="192">
        <f>SUM(W805:W806)</f>
        <v>0</v>
      </c>
      <c r="X804" s="177">
        <f>SUM(X805:X806)</f>
        <v>0</v>
      </c>
      <c r="Y804" s="69">
        <f>SUM(Y805:Y806)</f>
        <v>0</v>
      </c>
      <c r="Z804" s="193">
        <f t="shared" ref="Z804:Z810" si="878">IFERROR(Y804/X804,0)</f>
        <v>0</v>
      </c>
      <c r="AA804" s="192">
        <f>SUM(AA805:AA806)</f>
        <v>0</v>
      </c>
      <c r="AB804" s="177">
        <f>SUM(AB805:AB806)</f>
        <v>0</v>
      </c>
      <c r="AC804" s="69">
        <f>SUM(AC805:AC806)</f>
        <v>0</v>
      </c>
      <c r="AD804" s="193">
        <f t="shared" ref="AD804:AD810" si="879">IFERROR(AC804/AB804,0)</f>
        <v>0</v>
      </c>
      <c r="AE804" s="192">
        <f>SUM(AE805:AE806)</f>
        <v>0</v>
      </c>
      <c r="AF804" s="177">
        <f>SUM(AF805:AF806)</f>
        <v>0</v>
      </c>
      <c r="AG804" s="69">
        <f>SUM(AG805:AG806)</f>
        <v>0</v>
      </c>
      <c r="AH804" s="193">
        <f t="shared" ref="AH804:AH810" si="880">IFERROR(AG804/AF804,0)</f>
        <v>0</v>
      </c>
      <c r="AI804" s="192">
        <f>SUM(AI805:AI806)</f>
        <v>0</v>
      </c>
      <c r="AJ804" s="177">
        <f>SUM(AJ805:AJ806)</f>
        <v>0</v>
      </c>
      <c r="AK804" s="69">
        <f>SUM(AK805:AK806)</f>
        <v>0</v>
      </c>
      <c r="AL804" s="193">
        <f t="shared" ref="AL804:AL810" si="881">IFERROR(AK804/AJ804,0)</f>
        <v>0</v>
      </c>
      <c r="AM804" s="192">
        <f>SUM(AM805:AM806)</f>
        <v>4</v>
      </c>
      <c r="AN804" s="177">
        <f>SUM(AN805:AN806)</f>
        <v>0</v>
      </c>
      <c r="AO804" s="69">
        <f>SUM(AO805:AO806)</f>
        <v>0</v>
      </c>
      <c r="AP804" s="193">
        <f t="shared" ref="AP804:AP810" si="882">IFERROR(AO804/AN804,0)</f>
        <v>0</v>
      </c>
      <c r="AQ804" s="192">
        <f>SUM(AQ805:AQ806)</f>
        <v>4</v>
      </c>
      <c r="AR804" s="90">
        <f>SUM(AR805:AR806)</f>
        <v>0</v>
      </c>
      <c r="AS804" s="90">
        <f>SUM(AS805:AS806)</f>
        <v>0</v>
      </c>
      <c r="AT804" s="193">
        <f t="shared" ref="AT804:AT810" si="883">IFERROR(AS804/AR804,0)</f>
        <v>0</v>
      </c>
      <c r="AU804" s="186">
        <f>SUM(AU805:AU806)</f>
        <v>4</v>
      </c>
      <c r="AV804" s="90">
        <f>SUM(AV805:AV806)</f>
        <v>0</v>
      </c>
      <c r="AW804" s="90">
        <f>SUM(AW805:AW806)</f>
        <v>0</v>
      </c>
      <c r="AX804" s="212">
        <f t="shared" ref="AX804:AX810" si="884">IFERROR(AW804/AV804,0)</f>
        <v>0</v>
      </c>
      <c r="AY804" s="302">
        <f t="shared" si="855"/>
        <v>0</v>
      </c>
      <c r="AZ804" s="303">
        <f t="shared" si="855"/>
        <v>0</v>
      </c>
      <c r="BA804" s="303">
        <f t="shared" si="855"/>
        <v>0</v>
      </c>
      <c r="BB804" s="314">
        <f t="shared" si="856"/>
        <v>0</v>
      </c>
      <c r="BC804" s="537">
        <f t="shared" si="857"/>
        <v>12</v>
      </c>
      <c r="BD804" s="538">
        <f t="shared" si="858"/>
        <v>0</v>
      </c>
      <c r="BE804" s="538">
        <f t="shared" si="859"/>
        <v>0</v>
      </c>
      <c r="BF804" s="539">
        <f t="shared" si="860"/>
        <v>0</v>
      </c>
    </row>
    <row r="805" spans="1:58" ht="14.1" customHeight="1" outlineLevel="1">
      <c r="B805" s="276" t="s">
        <v>49</v>
      </c>
      <c r="C805" s="188"/>
      <c r="D805" s="178"/>
      <c r="E805" s="67"/>
      <c r="F805" s="195">
        <f t="shared" si="873"/>
        <v>0</v>
      </c>
      <c r="G805" s="188"/>
      <c r="H805" s="178"/>
      <c r="I805" s="67"/>
      <c r="J805" s="195">
        <f t="shared" si="874"/>
        <v>0</v>
      </c>
      <c r="K805" s="188"/>
      <c r="L805" s="178"/>
      <c r="M805" s="67"/>
      <c r="N805" s="195">
        <f t="shared" si="875"/>
        <v>0</v>
      </c>
      <c r="O805" s="188"/>
      <c r="P805" s="178"/>
      <c r="Q805" s="67"/>
      <c r="R805" s="195">
        <f t="shared" si="876"/>
        <v>0</v>
      </c>
      <c r="S805" s="188"/>
      <c r="T805" s="178"/>
      <c r="U805" s="67"/>
      <c r="V805" s="195">
        <f t="shared" si="877"/>
        <v>0</v>
      </c>
      <c r="W805" s="188"/>
      <c r="X805" s="178"/>
      <c r="Y805" s="67"/>
      <c r="Z805" s="195">
        <f t="shared" si="878"/>
        <v>0</v>
      </c>
      <c r="AA805" s="188"/>
      <c r="AB805" s="178"/>
      <c r="AC805" s="67"/>
      <c r="AD805" s="195">
        <f t="shared" si="879"/>
        <v>0</v>
      </c>
      <c r="AE805" s="188"/>
      <c r="AF805" s="178"/>
      <c r="AG805" s="67"/>
      <c r="AH805" s="195">
        <f t="shared" si="880"/>
        <v>0</v>
      </c>
      <c r="AI805" s="188"/>
      <c r="AJ805" s="178"/>
      <c r="AK805" s="67"/>
      <c r="AL805" s="195">
        <f t="shared" si="881"/>
        <v>0</v>
      </c>
      <c r="AM805" s="188">
        <v>3</v>
      </c>
      <c r="AN805" s="178"/>
      <c r="AO805" s="67"/>
      <c r="AP805" s="195">
        <f t="shared" si="882"/>
        <v>0</v>
      </c>
      <c r="AQ805" s="188">
        <v>3</v>
      </c>
      <c r="AR805" s="91"/>
      <c r="AS805" s="91"/>
      <c r="AT805" s="195">
        <f t="shared" si="883"/>
        <v>0</v>
      </c>
      <c r="AU805" s="188">
        <v>3</v>
      </c>
      <c r="AV805" s="91">
        <v>0</v>
      </c>
      <c r="AW805" s="91">
        <v>0</v>
      </c>
      <c r="AX805" s="213">
        <f t="shared" si="884"/>
        <v>0</v>
      </c>
      <c r="AY805" s="304">
        <f t="shared" si="855"/>
        <v>0</v>
      </c>
      <c r="AZ805" s="305">
        <f t="shared" si="855"/>
        <v>0</v>
      </c>
      <c r="BA805" s="305">
        <f t="shared" si="855"/>
        <v>0</v>
      </c>
      <c r="BB805" s="317">
        <f t="shared" si="856"/>
        <v>0</v>
      </c>
      <c r="BC805" s="540">
        <f t="shared" si="857"/>
        <v>9</v>
      </c>
      <c r="BD805" s="541">
        <f t="shared" si="858"/>
        <v>0</v>
      </c>
      <c r="BE805" s="541">
        <f t="shared" si="859"/>
        <v>0</v>
      </c>
      <c r="BF805" s="546">
        <f t="shared" si="860"/>
        <v>0</v>
      </c>
    </row>
    <row r="806" spans="1:58" ht="14.1" customHeight="1" outlineLevel="1">
      <c r="B806" s="276" t="s">
        <v>146</v>
      </c>
      <c r="C806" s="188"/>
      <c r="D806" s="178"/>
      <c r="E806" s="67"/>
      <c r="F806" s="195">
        <f t="shared" si="873"/>
        <v>0</v>
      </c>
      <c r="G806" s="188"/>
      <c r="H806" s="178"/>
      <c r="I806" s="67"/>
      <c r="J806" s="195">
        <f t="shared" si="874"/>
        <v>0</v>
      </c>
      <c r="K806" s="188"/>
      <c r="L806" s="178"/>
      <c r="M806" s="67"/>
      <c r="N806" s="195">
        <f t="shared" si="875"/>
        <v>0</v>
      </c>
      <c r="O806" s="188"/>
      <c r="P806" s="178"/>
      <c r="Q806" s="67"/>
      <c r="R806" s="195">
        <f t="shared" si="876"/>
        <v>0</v>
      </c>
      <c r="S806" s="188"/>
      <c r="T806" s="178"/>
      <c r="U806" s="67"/>
      <c r="V806" s="195">
        <f t="shared" si="877"/>
        <v>0</v>
      </c>
      <c r="W806" s="188"/>
      <c r="X806" s="178"/>
      <c r="Y806" s="67"/>
      <c r="Z806" s="195">
        <f t="shared" si="878"/>
        <v>0</v>
      </c>
      <c r="AA806" s="188"/>
      <c r="AB806" s="178"/>
      <c r="AC806" s="67"/>
      <c r="AD806" s="195">
        <f t="shared" si="879"/>
        <v>0</v>
      </c>
      <c r="AE806" s="188"/>
      <c r="AF806" s="178"/>
      <c r="AG806" s="67"/>
      <c r="AH806" s="195">
        <f t="shared" si="880"/>
        <v>0</v>
      </c>
      <c r="AI806" s="188"/>
      <c r="AJ806" s="178"/>
      <c r="AK806" s="67"/>
      <c r="AL806" s="195">
        <f t="shared" si="881"/>
        <v>0</v>
      </c>
      <c r="AM806" s="188">
        <v>1</v>
      </c>
      <c r="AN806" s="178"/>
      <c r="AO806" s="67"/>
      <c r="AP806" s="195">
        <f t="shared" si="882"/>
        <v>0</v>
      </c>
      <c r="AQ806" s="188">
        <v>1</v>
      </c>
      <c r="AR806" s="91"/>
      <c r="AS806" s="91"/>
      <c r="AT806" s="195">
        <f t="shared" si="883"/>
        <v>0</v>
      </c>
      <c r="AU806" s="188">
        <v>1</v>
      </c>
      <c r="AV806" s="91">
        <v>0</v>
      </c>
      <c r="AW806" s="91">
        <v>0</v>
      </c>
      <c r="AX806" s="213">
        <f t="shared" si="884"/>
        <v>0</v>
      </c>
      <c r="AY806" s="304">
        <f t="shared" si="855"/>
        <v>0</v>
      </c>
      <c r="AZ806" s="305">
        <f t="shared" si="855"/>
        <v>0</v>
      </c>
      <c r="BA806" s="305">
        <f t="shared" si="855"/>
        <v>0</v>
      </c>
      <c r="BB806" s="317">
        <f t="shared" si="856"/>
        <v>0</v>
      </c>
      <c r="BC806" s="540">
        <f t="shared" si="857"/>
        <v>3</v>
      </c>
      <c r="BD806" s="541">
        <f t="shared" si="858"/>
        <v>0</v>
      </c>
      <c r="BE806" s="541">
        <f t="shared" si="859"/>
        <v>0</v>
      </c>
      <c r="BF806" s="546">
        <f t="shared" si="860"/>
        <v>0</v>
      </c>
    </row>
    <row r="807" spans="1:58" s="76" customFormat="1" ht="14.1" customHeight="1" outlineLevel="1">
      <c r="B807" s="270" t="s">
        <v>56</v>
      </c>
      <c r="C807" s="192">
        <f>SUM(C808:C810)</f>
        <v>0</v>
      </c>
      <c r="D807" s="177">
        <f>SUM(D808:D810)</f>
        <v>0</v>
      </c>
      <c r="E807" s="69">
        <f>SUM(E808:E810)</f>
        <v>0</v>
      </c>
      <c r="F807" s="193">
        <f t="shared" si="873"/>
        <v>0</v>
      </c>
      <c r="G807" s="192">
        <f>SUM(G808:G810)</f>
        <v>0</v>
      </c>
      <c r="H807" s="177">
        <f>SUM(H808:H810)</f>
        <v>0</v>
      </c>
      <c r="I807" s="69">
        <f>SUM(I808:I810)</f>
        <v>0</v>
      </c>
      <c r="J807" s="193">
        <f t="shared" si="874"/>
        <v>0</v>
      </c>
      <c r="K807" s="192">
        <f>SUM(K808:K810)</f>
        <v>0</v>
      </c>
      <c r="L807" s="177">
        <f>SUM(L808:L810)</f>
        <v>0</v>
      </c>
      <c r="M807" s="69">
        <f>SUM(M808:M810)</f>
        <v>0</v>
      </c>
      <c r="N807" s="193">
        <f t="shared" si="875"/>
        <v>0</v>
      </c>
      <c r="O807" s="192">
        <f>SUM(O808:O810)</f>
        <v>0</v>
      </c>
      <c r="P807" s="177">
        <f>SUM(P808:P810)</f>
        <v>0</v>
      </c>
      <c r="Q807" s="69">
        <f>SUM(Q808:Q810)</f>
        <v>0</v>
      </c>
      <c r="R807" s="193">
        <f t="shared" si="876"/>
        <v>0</v>
      </c>
      <c r="S807" s="192">
        <f>SUM(S808:S810)</f>
        <v>0</v>
      </c>
      <c r="T807" s="177">
        <f>SUM(T808:T810)</f>
        <v>0</v>
      </c>
      <c r="U807" s="69">
        <f>SUM(U808:U810)</f>
        <v>0</v>
      </c>
      <c r="V807" s="193">
        <f t="shared" si="877"/>
        <v>0</v>
      </c>
      <c r="W807" s="192">
        <f>SUM(W808:W810)</f>
        <v>0</v>
      </c>
      <c r="X807" s="177">
        <f>SUM(X808:X810)</f>
        <v>0</v>
      </c>
      <c r="Y807" s="69">
        <f>SUM(Y808:Y810)</f>
        <v>0</v>
      </c>
      <c r="Z807" s="193">
        <f t="shared" si="878"/>
        <v>0</v>
      </c>
      <c r="AA807" s="192">
        <f>SUM(AA808:AA810)</f>
        <v>0</v>
      </c>
      <c r="AB807" s="177">
        <f>SUM(AB808:AB810)</f>
        <v>0</v>
      </c>
      <c r="AC807" s="69">
        <f>SUM(AC808:AC810)</f>
        <v>0</v>
      </c>
      <c r="AD807" s="193">
        <f t="shared" si="879"/>
        <v>0</v>
      </c>
      <c r="AE807" s="192">
        <f>SUM(AE808:AE810)</f>
        <v>0</v>
      </c>
      <c r="AF807" s="177">
        <f>SUM(AF808:AF810)</f>
        <v>0</v>
      </c>
      <c r="AG807" s="69">
        <f>SUM(AG808:AG810)</f>
        <v>0</v>
      </c>
      <c r="AH807" s="193">
        <f t="shared" si="880"/>
        <v>0</v>
      </c>
      <c r="AI807" s="192">
        <f>SUM(AI808:AI810)</f>
        <v>0</v>
      </c>
      <c r="AJ807" s="177">
        <f>SUM(AJ808:AJ810)</f>
        <v>0</v>
      </c>
      <c r="AK807" s="69">
        <f>SUM(AK808:AK810)</f>
        <v>0</v>
      </c>
      <c r="AL807" s="193">
        <f t="shared" si="881"/>
        <v>0</v>
      </c>
      <c r="AM807" s="192">
        <f>SUM(AM808:AM810)</f>
        <v>2</v>
      </c>
      <c r="AN807" s="177">
        <f>SUM(AN808:AN810)</f>
        <v>0</v>
      </c>
      <c r="AO807" s="69">
        <f>SUM(AO808:AO810)</f>
        <v>0</v>
      </c>
      <c r="AP807" s="193">
        <f t="shared" si="882"/>
        <v>0</v>
      </c>
      <c r="AQ807" s="192">
        <f>SUM(AQ808:AQ810)</f>
        <v>2</v>
      </c>
      <c r="AR807" s="90">
        <f>SUM(AR808:AR810)</f>
        <v>0</v>
      </c>
      <c r="AS807" s="90">
        <f>SUM(AS808:AS810)</f>
        <v>0</v>
      </c>
      <c r="AT807" s="193">
        <f t="shared" si="883"/>
        <v>0</v>
      </c>
      <c r="AU807" s="186">
        <f>SUM(AU808:AU810)</f>
        <v>2</v>
      </c>
      <c r="AV807" s="90">
        <f>SUM(AV808:AV810)</f>
        <v>0</v>
      </c>
      <c r="AW807" s="90">
        <f>SUM(AW808:AW810)</f>
        <v>0</v>
      </c>
      <c r="AX807" s="212">
        <f t="shared" si="884"/>
        <v>0</v>
      </c>
      <c r="AY807" s="302">
        <f t="shared" si="855"/>
        <v>0</v>
      </c>
      <c r="AZ807" s="303">
        <f t="shared" si="855"/>
        <v>0</v>
      </c>
      <c r="BA807" s="303">
        <f t="shared" si="855"/>
        <v>0</v>
      </c>
      <c r="BB807" s="314">
        <f t="shared" si="856"/>
        <v>0</v>
      </c>
      <c r="BC807" s="537">
        <f t="shared" si="857"/>
        <v>6</v>
      </c>
      <c r="BD807" s="538">
        <f t="shared" si="858"/>
        <v>0</v>
      </c>
      <c r="BE807" s="538">
        <f t="shared" si="859"/>
        <v>0</v>
      </c>
      <c r="BF807" s="539">
        <f t="shared" si="860"/>
        <v>0</v>
      </c>
    </row>
    <row r="808" spans="1:58" ht="14.1" customHeight="1" outlineLevel="1">
      <c r="B808" s="276" t="s">
        <v>144</v>
      </c>
      <c r="C808" s="188"/>
      <c r="D808" s="178"/>
      <c r="E808" s="67"/>
      <c r="F808" s="195">
        <f t="shared" si="873"/>
        <v>0</v>
      </c>
      <c r="G808" s="188"/>
      <c r="H808" s="178"/>
      <c r="I808" s="67"/>
      <c r="J808" s="195">
        <f t="shared" si="874"/>
        <v>0</v>
      </c>
      <c r="K808" s="188"/>
      <c r="L808" s="178"/>
      <c r="M808" s="67"/>
      <c r="N808" s="195">
        <f t="shared" si="875"/>
        <v>0</v>
      </c>
      <c r="O808" s="188"/>
      <c r="P808" s="178"/>
      <c r="Q808" s="67"/>
      <c r="R808" s="195">
        <f t="shared" si="876"/>
        <v>0</v>
      </c>
      <c r="S808" s="188"/>
      <c r="T808" s="178"/>
      <c r="U808" s="67"/>
      <c r="V808" s="195">
        <f t="shared" si="877"/>
        <v>0</v>
      </c>
      <c r="W808" s="188"/>
      <c r="X808" s="178"/>
      <c r="Y808" s="67"/>
      <c r="Z808" s="195">
        <f t="shared" si="878"/>
        <v>0</v>
      </c>
      <c r="AA808" s="188"/>
      <c r="AB808" s="178"/>
      <c r="AC808" s="67"/>
      <c r="AD808" s="195">
        <f t="shared" si="879"/>
        <v>0</v>
      </c>
      <c r="AE808" s="188"/>
      <c r="AF808" s="178"/>
      <c r="AG808" s="67"/>
      <c r="AH808" s="195">
        <f t="shared" si="880"/>
        <v>0</v>
      </c>
      <c r="AI808" s="188"/>
      <c r="AJ808" s="178"/>
      <c r="AK808" s="67"/>
      <c r="AL808" s="195">
        <f t="shared" si="881"/>
        <v>0</v>
      </c>
      <c r="AM808" s="188">
        <v>0</v>
      </c>
      <c r="AN808" s="178"/>
      <c r="AO808" s="67"/>
      <c r="AP808" s="195">
        <f t="shared" si="882"/>
        <v>0</v>
      </c>
      <c r="AQ808" s="188">
        <v>0</v>
      </c>
      <c r="AR808" s="91"/>
      <c r="AS808" s="91"/>
      <c r="AT808" s="195">
        <f t="shared" si="883"/>
        <v>0</v>
      </c>
      <c r="AU808" s="188">
        <v>0</v>
      </c>
      <c r="AV808" s="91">
        <v>0</v>
      </c>
      <c r="AW808" s="91">
        <v>0</v>
      </c>
      <c r="AX808" s="213">
        <f t="shared" si="884"/>
        <v>0</v>
      </c>
      <c r="AY808" s="304">
        <f t="shared" si="855"/>
        <v>0</v>
      </c>
      <c r="AZ808" s="305">
        <f t="shared" si="855"/>
        <v>0</v>
      </c>
      <c r="BA808" s="305">
        <f t="shared" si="855"/>
        <v>0</v>
      </c>
      <c r="BB808" s="317">
        <f t="shared" si="856"/>
        <v>0</v>
      </c>
      <c r="BC808" s="540">
        <f t="shared" si="857"/>
        <v>0</v>
      </c>
      <c r="BD808" s="541">
        <f t="shared" si="858"/>
        <v>0</v>
      </c>
      <c r="BE808" s="541">
        <f t="shared" si="859"/>
        <v>0</v>
      </c>
      <c r="BF808" s="546">
        <f t="shared" si="860"/>
        <v>0</v>
      </c>
    </row>
    <row r="809" spans="1:58" ht="14.1" customHeight="1" outlineLevel="1">
      <c r="B809" s="276" t="s">
        <v>126</v>
      </c>
      <c r="C809" s="188"/>
      <c r="D809" s="178"/>
      <c r="E809" s="67"/>
      <c r="F809" s="195">
        <f t="shared" si="873"/>
        <v>0</v>
      </c>
      <c r="G809" s="188"/>
      <c r="H809" s="178"/>
      <c r="I809" s="67"/>
      <c r="J809" s="195">
        <f t="shared" si="874"/>
        <v>0</v>
      </c>
      <c r="K809" s="188"/>
      <c r="L809" s="178"/>
      <c r="M809" s="67"/>
      <c r="N809" s="195">
        <f t="shared" si="875"/>
        <v>0</v>
      </c>
      <c r="O809" s="188"/>
      <c r="P809" s="178"/>
      <c r="Q809" s="67"/>
      <c r="R809" s="195">
        <f t="shared" si="876"/>
        <v>0</v>
      </c>
      <c r="S809" s="188"/>
      <c r="T809" s="178"/>
      <c r="U809" s="67"/>
      <c r="V809" s="195">
        <f t="shared" si="877"/>
        <v>0</v>
      </c>
      <c r="W809" s="188"/>
      <c r="X809" s="178"/>
      <c r="Y809" s="67"/>
      <c r="Z809" s="195">
        <f t="shared" si="878"/>
        <v>0</v>
      </c>
      <c r="AA809" s="188"/>
      <c r="AB809" s="178"/>
      <c r="AC809" s="67"/>
      <c r="AD809" s="195">
        <f t="shared" si="879"/>
        <v>0</v>
      </c>
      <c r="AE809" s="188"/>
      <c r="AF809" s="178"/>
      <c r="AG809" s="67"/>
      <c r="AH809" s="195">
        <f t="shared" si="880"/>
        <v>0</v>
      </c>
      <c r="AI809" s="188"/>
      <c r="AJ809" s="178"/>
      <c r="AK809" s="67"/>
      <c r="AL809" s="195">
        <f t="shared" si="881"/>
        <v>0</v>
      </c>
      <c r="AM809" s="188">
        <v>1</v>
      </c>
      <c r="AN809" s="178"/>
      <c r="AO809" s="67"/>
      <c r="AP809" s="195">
        <f t="shared" si="882"/>
        <v>0</v>
      </c>
      <c r="AQ809" s="188">
        <v>1</v>
      </c>
      <c r="AR809" s="91"/>
      <c r="AS809" s="91"/>
      <c r="AT809" s="195">
        <f t="shared" si="883"/>
        <v>0</v>
      </c>
      <c r="AU809" s="188">
        <v>1</v>
      </c>
      <c r="AV809" s="91">
        <v>0</v>
      </c>
      <c r="AW809" s="91">
        <v>0</v>
      </c>
      <c r="AX809" s="213">
        <f t="shared" si="884"/>
        <v>0</v>
      </c>
      <c r="AY809" s="304">
        <f t="shared" si="855"/>
        <v>0</v>
      </c>
      <c r="AZ809" s="305">
        <f t="shared" si="855"/>
        <v>0</v>
      </c>
      <c r="BA809" s="305">
        <f t="shared" si="855"/>
        <v>0</v>
      </c>
      <c r="BB809" s="317">
        <f t="shared" si="856"/>
        <v>0</v>
      </c>
      <c r="BC809" s="540">
        <f t="shared" si="857"/>
        <v>3</v>
      </c>
      <c r="BD809" s="541">
        <f t="shared" si="858"/>
        <v>0</v>
      </c>
      <c r="BE809" s="541">
        <f t="shared" si="859"/>
        <v>0</v>
      </c>
      <c r="BF809" s="546">
        <f t="shared" si="860"/>
        <v>0</v>
      </c>
    </row>
    <row r="810" spans="1:58" ht="14.1" customHeight="1" outlineLevel="1">
      <c r="B810" s="276" t="s">
        <v>132</v>
      </c>
      <c r="C810" s="188"/>
      <c r="D810" s="178"/>
      <c r="E810" s="67"/>
      <c r="F810" s="195">
        <f t="shared" si="873"/>
        <v>0</v>
      </c>
      <c r="G810" s="188"/>
      <c r="H810" s="178"/>
      <c r="I810" s="67"/>
      <c r="J810" s="195">
        <f t="shared" si="874"/>
        <v>0</v>
      </c>
      <c r="K810" s="188"/>
      <c r="L810" s="178"/>
      <c r="M810" s="67"/>
      <c r="N810" s="195">
        <f t="shared" si="875"/>
        <v>0</v>
      </c>
      <c r="O810" s="188"/>
      <c r="P810" s="178"/>
      <c r="Q810" s="67"/>
      <c r="R810" s="195">
        <f t="shared" si="876"/>
        <v>0</v>
      </c>
      <c r="S810" s="188"/>
      <c r="T810" s="178"/>
      <c r="U810" s="67"/>
      <c r="V810" s="195">
        <f t="shared" si="877"/>
        <v>0</v>
      </c>
      <c r="W810" s="188"/>
      <c r="X810" s="178"/>
      <c r="Y810" s="67"/>
      <c r="Z810" s="195">
        <f t="shared" si="878"/>
        <v>0</v>
      </c>
      <c r="AA810" s="188"/>
      <c r="AB810" s="178"/>
      <c r="AC810" s="67"/>
      <c r="AD810" s="195">
        <f t="shared" si="879"/>
        <v>0</v>
      </c>
      <c r="AE810" s="188"/>
      <c r="AF810" s="178"/>
      <c r="AG810" s="67"/>
      <c r="AH810" s="195">
        <f t="shared" si="880"/>
        <v>0</v>
      </c>
      <c r="AI810" s="188"/>
      <c r="AJ810" s="178"/>
      <c r="AK810" s="67"/>
      <c r="AL810" s="195">
        <f t="shared" si="881"/>
        <v>0</v>
      </c>
      <c r="AM810" s="188">
        <v>1</v>
      </c>
      <c r="AN810" s="178"/>
      <c r="AO810" s="67"/>
      <c r="AP810" s="195">
        <f t="shared" si="882"/>
        <v>0</v>
      </c>
      <c r="AQ810" s="188">
        <v>1</v>
      </c>
      <c r="AR810" s="91"/>
      <c r="AS810" s="91"/>
      <c r="AT810" s="195">
        <f t="shared" si="883"/>
        <v>0</v>
      </c>
      <c r="AU810" s="188">
        <v>1</v>
      </c>
      <c r="AV810" s="91">
        <v>0</v>
      </c>
      <c r="AW810" s="91">
        <v>0</v>
      </c>
      <c r="AX810" s="213">
        <f t="shared" si="884"/>
        <v>0</v>
      </c>
      <c r="AY810" s="304">
        <f t="shared" si="855"/>
        <v>0</v>
      </c>
      <c r="AZ810" s="305">
        <f t="shared" si="855"/>
        <v>0</v>
      </c>
      <c r="BA810" s="305">
        <f t="shared" si="855"/>
        <v>0</v>
      </c>
      <c r="BB810" s="317">
        <f t="shared" si="856"/>
        <v>0</v>
      </c>
      <c r="BC810" s="540">
        <f t="shared" si="857"/>
        <v>3</v>
      </c>
      <c r="BD810" s="541">
        <f t="shared" si="858"/>
        <v>0</v>
      </c>
      <c r="BE810" s="541">
        <f t="shared" si="859"/>
        <v>0</v>
      </c>
      <c r="BF810" s="546">
        <f t="shared" si="860"/>
        <v>0</v>
      </c>
    </row>
    <row r="811" spans="1:58" s="78" customFormat="1" ht="12.95" customHeight="1" outlineLevel="1">
      <c r="A811" s="79"/>
      <c r="B811" s="277" t="s">
        <v>161</v>
      </c>
      <c r="C811" s="237"/>
      <c r="D811" s="177"/>
      <c r="E811" s="69"/>
      <c r="F811" s="193">
        <f>IFERROR(E811/D811,0)</f>
        <v>0</v>
      </c>
      <c r="G811" s="237"/>
      <c r="H811" s="177"/>
      <c r="I811" s="69"/>
      <c r="J811" s="193">
        <f>IFERROR(I811/H811,0)</f>
        <v>0</v>
      </c>
      <c r="K811" s="237"/>
      <c r="L811" s="177"/>
      <c r="M811" s="69"/>
      <c r="N811" s="193">
        <f>IFERROR(M811/L811,0)</f>
        <v>0</v>
      </c>
      <c r="O811" s="237"/>
      <c r="P811" s="177"/>
      <c r="Q811" s="69"/>
      <c r="R811" s="193">
        <f>IFERROR(Q811/P811,0)</f>
        <v>0</v>
      </c>
      <c r="S811" s="237"/>
      <c r="T811" s="177"/>
      <c r="U811" s="69"/>
      <c r="V811" s="193">
        <f>IFERROR(U811/T811,0)</f>
        <v>0</v>
      </c>
      <c r="W811" s="237"/>
      <c r="X811" s="177"/>
      <c r="Y811" s="69"/>
      <c r="Z811" s="193">
        <f>IFERROR(Y811/X811,0)</f>
        <v>0</v>
      </c>
      <c r="AA811" s="237"/>
      <c r="AB811" s="177"/>
      <c r="AC811" s="69"/>
      <c r="AD811" s="193">
        <f>IFERROR(AC811/AB811,0)</f>
        <v>0</v>
      </c>
      <c r="AE811" s="237"/>
      <c r="AF811" s="177"/>
      <c r="AG811" s="69"/>
      <c r="AH811" s="193">
        <f>IFERROR(AG811/AF811,0)</f>
        <v>0</v>
      </c>
      <c r="AI811" s="237"/>
      <c r="AJ811" s="177"/>
      <c r="AK811" s="69"/>
      <c r="AL811" s="193">
        <f>IFERROR(AK811/AJ811,0)</f>
        <v>0</v>
      </c>
      <c r="AM811" s="237">
        <v>2</v>
      </c>
      <c r="AN811" s="177"/>
      <c r="AO811" s="69"/>
      <c r="AP811" s="193">
        <f>IFERROR(AO811/AN811,0)</f>
        <v>0</v>
      </c>
      <c r="AQ811" s="237">
        <v>2</v>
      </c>
      <c r="AR811" s="69"/>
      <c r="AS811" s="69"/>
      <c r="AT811" s="193">
        <f>IFERROR(AS811/AR811,0)</f>
        <v>0</v>
      </c>
      <c r="AU811" s="192">
        <v>1</v>
      </c>
      <c r="AV811" s="69">
        <v>0</v>
      </c>
      <c r="AW811" s="69">
        <v>0</v>
      </c>
      <c r="AX811" s="212">
        <f>IFERROR(AW811/AV811,0)</f>
        <v>0</v>
      </c>
      <c r="AY811" s="302">
        <f t="shared" si="855"/>
        <v>0</v>
      </c>
      <c r="AZ811" s="303">
        <f t="shared" si="855"/>
        <v>0</v>
      </c>
      <c r="BA811" s="303">
        <f t="shared" si="855"/>
        <v>0</v>
      </c>
      <c r="BB811" s="314">
        <f t="shared" si="856"/>
        <v>0</v>
      </c>
      <c r="BC811" s="537">
        <f t="shared" si="857"/>
        <v>5</v>
      </c>
      <c r="BD811" s="538">
        <f t="shared" si="858"/>
        <v>0</v>
      </c>
      <c r="BE811" s="538">
        <f t="shared" si="859"/>
        <v>0</v>
      </c>
      <c r="BF811" s="539">
        <f t="shared" si="860"/>
        <v>0</v>
      </c>
    </row>
    <row r="812" spans="1:58" s="66" customFormat="1">
      <c r="B812" s="272" t="s">
        <v>244</v>
      </c>
      <c r="C812" s="190">
        <f>SUM(C813,C814,C818)</f>
        <v>0</v>
      </c>
      <c r="D812" s="176">
        <f t="shared" ref="D812:E812" si="885">SUM(D813,D814,D818)</f>
        <v>0</v>
      </c>
      <c r="E812" s="89">
        <f t="shared" si="885"/>
        <v>0</v>
      </c>
      <c r="F812" s="191">
        <f t="shared" si="873"/>
        <v>0</v>
      </c>
      <c r="G812" s="190">
        <f t="shared" ref="G812:I812" si="886">SUM(G813,G814,G818)</f>
        <v>0</v>
      </c>
      <c r="H812" s="176">
        <f t="shared" si="886"/>
        <v>0</v>
      </c>
      <c r="I812" s="89">
        <f t="shared" si="886"/>
        <v>0</v>
      </c>
      <c r="J812" s="191">
        <f t="shared" ref="J812" si="887">IFERROR(I812/H812,0)</f>
        <v>0</v>
      </c>
      <c r="K812" s="190">
        <f t="shared" ref="K812:M812" si="888">SUM(K813,K814,K818)</f>
        <v>0</v>
      </c>
      <c r="L812" s="176">
        <f t="shared" si="888"/>
        <v>0</v>
      </c>
      <c r="M812" s="89">
        <f t="shared" si="888"/>
        <v>0</v>
      </c>
      <c r="N812" s="191">
        <f t="shared" ref="N812" si="889">IFERROR(M812/L812,0)</f>
        <v>0</v>
      </c>
      <c r="O812" s="190">
        <f t="shared" ref="O812:Q812" si="890">SUM(O813,O814,O818)</f>
        <v>0</v>
      </c>
      <c r="P812" s="176">
        <f t="shared" si="890"/>
        <v>0</v>
      </c>
      <c r="Q812" s="89">
        <f t="shared" si="890"/>
        <v>0</v>
      </c>
      <c r="R812" s="191">
        <f t="shared" ref="R812" si="891">IFERROR(Q812/P812,0)</f>
        <v>0</v>
      </c>
      <c r="S812" s="190">
        <f t="shared" ref="S812:U812" si="892">SUM(S813,S814,S818)</f>
        <v>0</v>
      </c>
      <c r="T812" s="176">
        <f t="shared" si="892"/>
        <v>0</v>
      </c>
      <c r="U812" s="89">
        <f t="shared" si="892"/>
        <v>0</v>
      </c>
      <c r="V812" s="191">
        <f t="shared" ref="V812" si="893">IFERROR(U812/T812,0)</f>
        <v>0</v>
      </c>
      <c r="W812" s="190">
        <f t="shared" ref="W812:Y812" si="894">SUM(W813,W814,W818)</f>
        <v>0</v>
      </c>
      <c r="X812" s="176">
        <f t="shared" si="894"/>
        <v>0</v>
      </c>
      <c r="Y812" s="89">
        <f t="shared" si="894"/>
        <v>0</v>
      </c>
      <c r="Z812" s="191">
        <f t="shared" ref="Z812" si="895">IFERROR(Y812/X812,0)</f>
        <v>0</v>
      </c>
      <c r="AA812" s="190">
        <f t="shared" ref="AA812:AC812" si="896">SUM(AA813,AA814,AA818)</f>
        <v>0</v>
      </c>
      <c r="AB812" s="176">
        <f t="shared" si="896"/>
        <v>0</v>
      </c>
      <c r="AC812" s="89">
        <f t="shared" si="896"/>
        <v>0</v>
      </c>
      <c r="AD812" s="191">
        <f t="shared" ref="AD812" si="897">IFERROR(AC812/AB812,0)</f>
        <v>0</v>
      </c>
      <c r="AE812" s="190">
        <f t="shared" ref="AE812:AG812" si="898">SUM(AE813,AE814,AE818)</f>
        <v>0</v>
      </c>
      <c r="AF812" s="176">
        <f t="shared" si="898"/>
        <v>0</v>
      </c>
      <c r="AG812" s="89">
        <f t="shared" si="898"/>
        <v>0</v>
      </c>
      <c r="AH812" s="191">
        <f t="shared" ref="AH812" si="899">IFERROR(AG812/AF812,0)</f>
        <v>0</v>
      </c>
      <c r="AI812" s="190">
        <f t="shared" ref="AI812:AK812" si="900">SUM(AI813,AI814,AI818)</f>
        <v>0</v>
      </c>
      <c r="AJ812" s="176">
        <f t="shared" si="900"/>
        <v>0</v>
      </c>
      <c r="AK812" s="89">
        <f t="shared" si="900"/>
        <v>0</v>
      </c>
      <c r="AL812" s="191">
        <f t="shared" ref="AL812" si="901">IFERROR(AK812/AJ812,0)</f>
        <v>0</v>
      </c>
      <c r="AM812" s="190">
        <f t="shared" ref="AM812:AO812" si="902">SUM(AM813,AM814,AM818)</f>
        <v>5</v>
      </c>
      <c r="AN812" s="176">
        <f t="shared" si="902"/>
        <v>0</v>
      </c>
      <c r="AO812" s="89">
        <f t="shared" si="902"/>
        <v>0</v>
      </c>
      <c r="AP812" s="191">
        <f t="shared" ref="AP812" si="903">IFERROR(AO812/AN812,0)</f>
        <v>0</v>
      </c>
      <c r="AQ812" s="190">
        <f t="shared" ref="AQ812:AS812" si="904">SUM(AQ813,AQ814,AQ818)</f>
        <v>5</v>
      </c>
      <c r="AR812" s="89">
        <f t="shared" si="904"/>
        <v>0</v>
      </c>
      <c r="AS812" s="89">
        <f t="shared" si="904"/>
        <v>0</v>
      </c>
      <c r="AT812" s="191">
        <f t="shared" ref="AT812" si="905">IFERROR(AS812/AR812,0)</f>
        <v>0</v>
      </c>
      <c r="AU812" s="190">
        <f t="shared" ref="AU812:AW812" si="906">SUM(AU813,AU814,AU818)</f>
        <v>6</v>
      </c>
      <c r="AV812" s="89">
        <f t="shared" si="906"/>
        <v>0</v>
      </c>
      <c r="AW812" s="89">
        <f t="shared" si="906"/>
        <v>0</v>
      </c>
      <c r="AX812" s="211">
        <f t="shared" ref="AX812" si="907">IFERROR(AW812/AV812,0)</f>
        <v>0</v>
      </c>
      <c r="AY812" s="306">
        <f t="shared" si="855"/>
        <v>0</v>
      </c>
      <c r="AZ812" s="307">
        <f t="shared" si="855"/>
        <v>0</v>
      </c>
      <c r="BA812" s="307">
        <f t="shared" si="855"/>
        <v>0</v>
      </c>
      <c r="BB812" s="316">
        <f t="shared" si="856"/>
        <v>0</v>
      </c>
      <c r="BC812" s="543">
        <f t="shared" si="857"/>
        <v>16</v>
      </c>
      <c r="BD812" s="544">
        <f t="shared" si="858"/>
        <v>0</v>
      </c>
      <c r="BE812" s="544">
        <f t="shared" si="859"/>
        <v>0</v>
      </c>
      <c r="BF812" s="545">
        <f t="shared" si="860"/>
        <v>0</v>
      </c>
    </row>
    <row r="813" spans="1:58" s="78" customFormat="1" ht="12.95" customHeight="1">
      <c r="A813" s="79"/>
      <c r="B813" s="277" t="s">
        <v>42</v>
      </c>
      <c r="C813" s="237"/>
      <c r="D813" s="177"/>
      <c r="E813" s="69"/>
      <c r="F813" s="193">
        <f>IFERROR(E813/D813,0)</f>
        <v>0</v>
      </c>
      <c r="G813" s="237"/>
      <c r="H813" s="177"/>
      <c r="I813" s="69"/>
      <c r="J813" s="193">
        <f>IFERROR(I813/H813,0)</f>
        <v>0</v>
      </c>
      <c r="K813" s="237"/>
      <c r="L813" s="177"/>
      <c r="M813" s="69"/>
      <c r="N813" s="193">
        <f>IFERROR(M813/L813,0)</f>
        <v>0</v>
      </c>
      <c r="O813" s="237"/>
      <c r="P813" s="177"/>
      <c r="Q813" s="69"/>
      <c r="R813" s="193">
        <f>IFERROR(Q813/P813,0)</f>
        <v>0</v>
      </c>
      <c r="S813" s="237"/>
      <c r="T813" s="177"/>
      <c r="U813" s="69"/>
      <c r="V813" s="193">
        <f>IFERROR(U813/T813,0)</f>
        <v>0</v>
      </c>
      <c r="W813" s="237"/>
      <c r="X813" s="177"/>
      <c r="Y813" s="69"/>
      <c r="Z813" s="193">
        <f>IFERROR(Y813/X813,0)</f>
        <v>0</v>
      </c>
      <c r="AA813" s="237"/>
      <c r="AB813" s="177"/>
      <c r="AC813" s="69"/>
      <c r="AD813" s="193">
        <f>IFERROR(AC813/AB813,0)</f>
        <v>0</v>
      </c>
      <c r="AE813" s="237"/>
      <c r="AF813" s="177"/>
      <c r="AG813" s="69"/>
      <c r="AH813" s="193">
        <f>IFERROR(AG813/AF813,0)</f>
        <v>0</v>
      </c>
      <c r="AI813" s="237"/>
      <c r="AJ813" s="177"/>
      <c r="AK813" s="69"/>
      <c r="AL813" s="193">
        <f>IFERROR(AK813/AJ813,0)</f>
        <v>0</v>
      </c>
      <c r="AM813" s="237">
        <v>0</v>
      </c>
      <c r="AN813" s="177"/>
      <c r="AO813" s="69"/>
      <c r="AP813" s="193">
        <f>IFERROR(AO813/AN813,0)</f>
        <v>0</v>
      </c>
      <c r="AQ813" s="237">
        <v>0</v>
      </c>
      <c r="AR813" s="69"/>
      <c r="AS813" s="69"/>
      <c r="AT813" s="193">
        <f>IFERROR(AS813/AR813,0)</f>
        <v>0</v>
      </c>
      <c r="AU813" s="192">
        <v>1</v>
      </c>
      <c r="AV813" s="69">
        <v>0</v>
      </c>
      <c r="AW813" s="69">
        <v>0</v>
      </c>
      <c r="AX813" s="212">
        <f>IFERROR(AW813/AV813,0)</f>
        <v>0</v>
      </c>
      <c r="AY813" s="302">
        <f t="shared" si="855"/>
        <v>0</v>
      </c>
      <c r="AZ813" s="303">
        <f t="shared" si="855"/>
        <v>0</v>
      </c>
      <c r="BA813" s="303">
        <f t="shared" si="855"/>
        <v>0</v>
      </c>
      <c r="BB813" s="314">
        <f t="shared" si="856"/>
        <v>0</v>
      </c>
      <c r="BC813" s="537">
        <f t="shared" si="857"/>
        <v>1</v>
      </c>
      <c r="BD813" s="538">
        <f t="shared" si="858"/>
        <v>0</v>
      </c>
      <c r="BE813" s="538">
        <f t="shared" si="859"/>
        <v>0</v>
      </c>
      <c r="BF813" s="539">
        <f t="shared" si="860"/>
        <v>0</v>
      </c>
    </row>
    <row r="814" spans="1:58" s="78" customFormat="1" ht="12.95" customHeight="1">
      <c r="A814" s="79"/>
      <c r="B814" s="277" t="s">
        <v>41</v>
      </c>
      <c r="C814" s="192">
        <f>SUM(C815:C817)</f>
        <v>0</v>
      </c>
      <c r="D814" s="177">
        <f>SUM(D815:D817)</f>
        <v>0</v>
      </c>
      <c r="E814" s="69">
        <f>SUM(E815:E817)</f>
        <v>0</v>
      </c>
      <c r="F814" s="193">
        <f t="shared" ref="F814:F818" si="908">IFERROR(E814/D814,0)</f>
        <v>0</v>
      </c>
      <c r="G814" s="192">
        <f>SUM(G815:G817)</f>
        <v>0</v>
      </c>
      <c r="H814" s="177">
        <f>SUM(H815:H817)</f>
        <v>0</v>
      </c>
      <c r="I814" s="69">
        <f>SUM(I815:I817)</f>
        <v>0</v>
      </c>
      <c r="J814" s="193">
        <f t="shared" ref="J814:J818" si="909">IFERROR(I814/H814,0)</f>
        <v>0</v>
      </c>
      <c r="K814" s="192">
        <f>SUM(K815:K817)</f>
        <v>0</v>
      </c>
      <c r="L814" s="177">
        <f>SUM(L815:L817)</f>
        <v>0</v>
      </c>
      <c r="M814" s="69">
        <f>SUM(M815:M817)</f>
        <v>0</v>
      </c>
      <c r="N814" s="193">
        <f t="shared" ref="N814:N818" si="910">IFERROR(M814/L814,0)</f>
        <v>0</v>
      </c>
      <c r="O814" s="192">
        <f>SUM(O815:O817)</f>
        <v>0</v>
      </c>
      <c r="P814" s="177">
        <f>SUM(P815:P817)</f>
        <v>0</v>
      </c>
      <c r="Q814" s="69">
        <f>SUM(Q815:Q817)</f>
        <v>0</v>
      </c>
      <c r="R814" s="193">
        <f t="shared" ref="R814:R818" si="911">IFERROR(Q814/P814,0)</f>
        <v>0</v>
      </c>
      <c r="S814" s="192">
        <f>SUM(S815:S817)</f>
        <v>0</v>
      </c>
      <c r="T814" s="177">
        <f>SUM(T815:T817)</f>
        <v>0</v>
      </c>
      <c r="U814" s="69">
        <f>SUM(U815:U817)</f>
        <v>0</v>
      </c>
      <c r="V814" s="193">
        <f t="shared" ref="V814:V818" si="912">IFERROR(U814/T814,0)</f>
        <v>0</v>
      </c>
      <c r="W814" s="192">
        <f>SUM(W815:W817)</f>
        <v>0</v>
      </c>
      <c r="X814" s="177">
        <f>SUM(X815:X817)</f>
        <v>0</v>
      </c>
      <c r="Y814" s="69">
        <f>SUM(Y815:Y817)</f>
        <v>0</v>
      </c>
      <c r="Z814" s="193">
        <f t="shared" ref="Z814:Z818" si="913">IFERROR(Y814/X814,0)</f>
        <v>0</v>
      </c>
      <c r="AA814" s="192">
        <f>SUM(AA815:AA817)</f>
        <v>0</v>
      </c>
      <c r="AB814" s="177">
        <f>SUM(AB815:AB817)</f>
        <v>0</v>
      </c>
      <c r="AC814" s="69">
        <f>SUM(AC815:AC817)</f>
        <v>0</v>
      </c>
      <c r="AD814" s="193">
        <f t="shared" ref="AD814:AD818" si="914">IFERROR(AC814/AB814,0)</f>
        <v>0</v>
      </c>
      <c r="AE814" s="192">
        <f>SUM(AE815:AE817)</f>
        <v>0</v>
      </c>
      <c r="AF814" s="177">
        <f>SUM(AF815:AF817)</f>
        <v>0</v>
      </c>
      <c r="AG814" s="69">
        <f>SUM(AG815:AG817)</f>
        <v>0</v>
      </c>
      <c r="AH814" s="193">
        <f t="shared" ref="AH814:AH818" si="915">IFERROR(AG814/AF814,0)</f>
        <v>0</v>
      </c>
      <c r="AI814" s="192">
        <f>SUM(AI815:AI817)</f>
        <v>0</v>
      </c>
      <c r="AJ814" s="177">
        <f>SUM(AJ815:AJ817)</f>
        <v>0</v>
      </c>
      <c r="AK814" s="69">
        <f>SUM(AK815:AK817)</f>
        <v>0</v>
      </c>
      <c r="AL814" s="193">
        <f t="shared" ref="AL814:AL818" si="916">IFERROR(AK814/AJ814,0)</f>
        <v>0</v>
      </c>
      <c r="AM814" s="192">
        <f>SUM(AM815:AM817)</f>
        <v>3</v>
      </c>
      <c r="AN814" s="177">
        <f>SUM(AN815:AN817)</f>
        <v>0</v>
      </c>
      <c r="AO814" s="69">
        <f>SUM(AO815:AO817)</f>
        <v>0</v>
      </c>
      <c r="AP814" s="193">
        <f t="shared" ref="AP814:AP818" si="917">IFERROR(AO814/AN814,0)</f>
        <v>0</v>
      </c>
      <c r="AQ814" s="192">
        <f>SUM(AQ815:AQ817)</f>
        <v>3</v>
      </c>
      <c r="AR814" s="69">
        <f>SUM(AR815:AR817)</f>
        <v>0</v>
      </c>
      <c r="AS814" s="69">
        <f>SUM(AS815:AS817)</f>
        <v>0</v>
      </c>
      <c r="AT814" s="193">
        <f t="shared" ref="AT814:AT818" si="918">IFERROR(AS814/AR814,0)</f>
        <v>0</v>
      </c>
      <c r="AU814" s="192">
        <f>SUM(AU815:AU817)</f>
        <v>3</v>
      </c>
      <c r="AV814" s="69">
        <f>SUM(AV815:AV817)</f>
        <v>0</v>
      </c>
      <c r="AW814" s="69">
        <f>SUM(AW815:AW817)</f>
        <v>0</v>
      </c>
      <c r="AX814" s="212">
        <f t="shared" ref="AX814:AX818" si="919">IFERROR(AW814/AV814,0)</f>
        <v>0</v>
      </c>
      <c r="AY814" s="302">
        <f t="shared" si="855"/>
        <v>0</v>
      </c>
      <c r="AZ814" s="303">
        <f t="shared" si="855"/>
        <v>0</v>
      </c>
      <c r="BA814" s="303">
        <f t="shared" si="855"/>
        <v>0</v>
      </c>
      <c r="BB814" s="314">
        <f t="shared" si="856"/>
        <v>0</v>
      </c>
      <c r="BC814" s="537">
        <f t="shared" si="857"/>
        <v>9</v>
      </c>
      <c r="BD814" s="538">
        <f t="shared" si="858"/>
        <v>0</v>
      </c>
      <c r="BE814" s="538">
        <f t="shared" si="859"/>
        <v>0</v>
      </c>
      <c r="BF814" s="539">
        <f t="shared" si="860"/>
        <v>0</v>
      </c>
    </row>
    <row r="815" spans="1:58" s="82" customFormat="1" ht="12.95" customHeight="1">
      <c r="A815" s="81"/>
      <c r="B815" s="278" t="s">
        <v>160</v>
      </c>
      <c r="C815" s="188"/>
      <c r="D815" s="180"/>
      <c r="E815" s="73"/>
      <c r="F815" s="197">
        <f t="shared" si="908"/>
        <v>0</v>
      </c>
      <c r="G815" s="188"/>
      <c r="H815" s="180"/>
      <c r="I815" s="73"/>
      <c r="J815" s="197">
        <f t="shared" si="909"/>
        <v>0</v>
      </c>
      <c r="K815" s="188"/>
      <c r="L815" s="180"/>
      <c r="M815" s="73"/>
      <c r="N815" s="197">
        <f t="shared" si="910"/>
        <v>0</v>
      </c>
      <c r="O815" s="188"/>
      <c r="P815" s="180"/>
      <c r="Q815" s="73"/>
      <c r="R815" s="197">
        <f t="shared" si="911"/>
        <v>0</v>
      </c>
      <c r="S815" s="188"/>
      <c r="T815" s="180"/>
      <c r="U815" s="73"/>
      <c r="V815" s="197">
        <f t="shared" si="912"/>
        <v>0</v>
      </c>
      <c r="W815" s="188"/>
      <c r="X815" s="180"/>
      <c r="Y815" s="73"/>
      <c r="Z815" s="197">
        <f t="shared" si="913"/>
        <v>0</v>
      </c>
      <c r="AA815" s="188"/>
      <c r="AB815" s="180"/>
      <c r="AC815" s="73"/>
      <c r="AD815" s="197">
        <f t="shared" si="914"/>
        <v>0</v>
      </c>
      <c r="AE815" s="188"/>
      <c r="AF815" s="180"/>
      <c r="AG815" s="73"/>
      <c r="AH815" s="197">
        <f t="shared" si="915"/>
        <v>0</v>
      </c>
      <c r="AI815" s="188"/>
      <c r="AJ815" s="180"/>
      <c r="AK815" s="73"/>
      <c r="AL815" s="197">
        <f t="shared" si="916"/>
        <v>0</v>
      </c>
      <c r="AM815" s="188">
        <v>1</v>
      </c>
      <c r="AN815" s="180"/>
      <c r="AO815" s="73"/>
      <c r="AP815" s="197">
        <f t="shared" si="917"/>
        <v>0</v>
      </c>
      <c r="AQ815" s="188">
        <v>1</v>
      </c>
      <c r="AR815" s="73"/>
      <c r="AS815" s="73"/>
      <c r="AT815" s="197">
        <f t="shared" si="918"/>
        <v>0</v>
      </c>
      <c r="AU815" s="198">
        <v>1</v>
      </c>
      <c r="AV815" s="73">
        <v>0</v>
      </c>
      <c r="AW815" s="73">
        <v>0</v>
      </c>
      <c r="AX815" s="214">
        <f t="shared" si="919"/>
        <v>0</v>
      </c>
      <c r="AY815" s="311">
        <f t="shared" si="855"/>
        <v>0</v>
      </c>
      <c r="AZ815" s="312">
        <f t="shared" si="855"/>
        <v>0</v>
      </c>
      <c r="BA815" s="312">
        <f t="shared" si="855"/>
        <v>0</v>
      </c>
      <c r="BB815" s="318">
        <f t="shared" si="856"/>
        <v>0</v>
      </c>
      <c r="BC815" s="550">
        <f t="shared" si="857"/>
        <v>3</v>
      </c>
      <c r="BD815" s="551">
        <f t="shared" si="858"/>
        <v>0</v>
      </c>
      <c r="BE815" s="551">
        <f t="shared" si="859"/>
        <v>0</v>
      </c>
      <c r="BF815" s="552">
        <f t="shared" si="860"/>
        <v>0</v>
      </c>
    </row>
    <row r="816" spans="1:58" s="82" customFormat="1" ht="12.95" customHeight="1">
      <c r="A816" s="81"/>
      <c r="B816" s="278" t="s">
        <v>167</v>
      </c>
      <c r="C816" s="188"/>
      <c r="D816" s="180"/>
      <c r="E816" s="73"/>
      <c r="F816" s="197">
        <f t="shared" si="908"/>
        <v>0</v>
      </c>
      <c r="G816" s="188"/>
      <c r="H816" s="180"/>
      <c r="I816" s="73"/>
      <c r="J816" s="197">
        <f t="shared" si="909"/>
        <v>0</v>
      </c>
      <c r="K816" s="188"/>
      <c r="L816" s="180"/>
      <c r="M816" s="73"/>
      <c r="N816" s="197">
        <f t="shared" si="910"/>
        <v>0</v>
      </c>
      <c r="O816" s="188"/>
      <c r="P816" s="180"/>
      <c r="Q816" s="73"/>
      <c r="R816" s="197">
        <f t="shared" si="911"/>
        <v>0</v>
      </c>
      <c r="S816" s="188"/>
      <c r="T816" s="180"/>
      <c r="U816" s="73"/>
      <c r="V816" s="197">
        <f t="shared" si="912"/>
        <v>0</v>
      </c>
      <c r="W816" s="188"/>
      <c r="X816" s="180"/>
      <c r="Y816" s="73"/>
      <c r="Z816" s="197">
        <f t="shared" si="913"/>
        <v>0</v>
      </c>
      <c r="AA816" s="188"/>
      <c r="AB816" s="180"/>
      <c r="AC816" s="73"/>
      <c r="AD816" s="197">
        <f t="shared" si="914"/>
        <v>0</v>
      </c>
      <c r="AE816" s="188"/>
      <c r="AF816" s="180"/>
      <c r="AG816" s="73"/>
      <c r="AH816" s="197">
        <f t="shared" si="915"/>
        <v>0</v>
      </c>
      <c r="AI816" s="188"/>
      <c r="AJ816" s="180"/>
      <c r="AK816" s="73"/>
      <c r="AL816" s="197">
        <f t="shared" si="916"/>
        <v>0</v>
      </c>
      <c r="AM816" s="188">
        <v>1</v>
      </c>
      <c r="AN816" s="180"/>
      <c r="AO816" s="73"/>
      <c r="AP816" s="197">
        <f t="shared" si="917"/>
        <v>0</v>
      </c>
      <c r="AQ816" s="188">
        <v>1</v>
      </c>
      <c r="AR816" s="73"/>
      <c r="AS816" s="73"/>
      <c r="AT816" s="197">
        <f t="shared" si="918"/>
        <v>0</v>
      </c>
      <c r="AU816" s="198">
        <v>1</v>
      </c>
      <c r="AV816" s="73">
        <v>0</v>
      </c>
      <c r="AW816" s="73">
        <v>0</v>
      </c>
      <c r="AX816" s="214">
        <f t="shared" si="919"/>
        <v>0</v>
      </c>
      <c r="AY816" s="311">
        <f t="shared" si="855"/>
        <v>0</v>
      </c>
      <c r="AZ816" s="312">
        <f t="shared" si="855"/>
        <v>0</v>
      </c>
      <c r="BA816" s="312">
        <f t="shared" si="855"/>
        <v>0</v>
      </c>
      <c r="BB816" s="318">
        <f t="shared" si="856"/>
        <v>0</v>
      </c>
      <c r="BC816" s="550">
        <f t="shared" si="857"/>
        <v>3</v>
      </c>
      <c r="BD816" s="551">
        <f t="shared" si="858"/>
        <v>0</v>
      </c>
      <c r="BE816" s="551">
        <f t="shared" si="859"/>
        <v>0</v>
      </c>
      <c r="BF816" s="552">
        <f t="shared" si="860"/>
        <v>0</v>
      </c>
    </row>
    <row r="817" spans="1:58" s="82" customFormat="1" ht="12.95" customHeight="1">
      <c r="A817" s="81"/>
      <c r="B817" s="278" t="s">
        <v>156</v>
      </c>
      <c r="C817" s="188"/>
      <c r="D817" s="180"/>
      <c r="E817" s="73"/>
      <c r="F817" s="197">
        <f t="shared" si="908"/>
        <v>0</v>
      </c>
      <c r="G817" s="188"/>
      <c r="H817" s="180"/>
      <c r="I817" s="73"/>
      <c r="J817" s="197">
        <f t="shared" si="909"/>
        <v>0</v>
      </c>
      <c r="K817" s="188"/>
      <c r="L817" s="180"/>
      <c r="M817" s="73"/>
      <c r="N817" s="197">
        <f t="shared" si="910"/>
        <v>0</v>
      </c>
      <c r="O817" s="188"/>
      <c r="P817" s="180"/>
      <c r="Q817" s="73"/>
      <c r="R817" s="197">
        <f t="shared" si="911"/>
        <v>0</v>
      </c>
      <c r="S817" s="188"/>
      <c r="T817" s="180"/>
      <c r="U817" s="73"/>
      <c r="V817" s="197">
        <f t="shared" si="912"/>
        <v>0</v>
      </c>
      <c r="W817" s="188"/>
      <c r="X817" s="180"/>
      <c r="Y817" s="73"/>
      <c r="Z817" s="197">
        <f t="shared" si="913"/>
        <v>0</v>
      </c>
      <c r="AA817" s="188"/>
      <c r="AB817" s="180"/>
      <c r="AC817" s="73"/>
      <c r="AD817" s="197">
        <f t="shared" si="914"/>
        <v>0</v>
      </c>
      <c r="AE817" s="188"/>
      <c r="AF817" s="180"/>
      <c r="AG817" s="73"/>
      <c r="AH817" s="197">
        <f t="shared" si="915"/>
        <v>0</v>
      </c>
      <c r="AI817" s="188"/>
      <c r="AJ817" s="180"/>
      <c r="AK817" s="73"/>
      <c r="AL817" s="197">
        <f t="shared" si="916"/>
        <v>0</v>
      </c>
      <c r="AM817" s="188">
        <v>1</v>
      </c>
      <c r="AN817" s="180"/>
      <c r="AO817" s="73"/>
      <c r="AP817" s="197">
        <f t="shared" si="917"/>
        <v>0</v>
      </c>
      <c r="AQ817" s="188">
        <v>1</v>
      </c>
      <c r="AR817" s="73"/>
      <c r="AS817" s="73"/>
      <c r="AT817" s="197">
        <f t="shared" si="918"/>
        <v>0</v>
      </c>
      <c r="AU817" s="198">
        <v>1</v>
      </c>
      <c r="AV817" s="73">
        <v>0</v>
      </c>
      <c r="AW817" s="73">
        <v>0</v>
      </c>
      <c r="AX817" s="214">
        <f t="shared" si="919"/>
        <v>0</v>
      </c>
      <c r="AY817" s="311">
        <f t="shared" si="855"/>
        <v>0</v>
      </c>
      <c r="AZ817" s="312">
        <f t="shared" si="855"/>
        <v>0</v>
      </c>
      <c r="BA817" s="312">
        <f t="shared" si="855"/>
        <v>0</v>
      </c>
      <c r="BB817" s="318">
        <f t="shared" si="856"/>
        <v>0</v>
      </c>
      <c r="BC817" s="550">
        <f t="shared" si="857"/>
        <v>3</v>
      </c>
      <c r="BD817" s="551">
        <f t="shared" si="858"/>
        <v>0</v>
      </c>
      <c r="BE817" s="551">
        <f t="shared" si="859"/>
        <v>0</v>
      </c>
      <c r="BF817" s="552">
        <f t="shared" si="860"/>
        <v>0</v>
      </c>
    </row>
    <row r="818" spans="1:58" s="78" customFormat="1">
      <c r="A818" s="79"/>
      <c r="B818" s="277" t="s">
        <v>40</v>
      </c>
      <c r="C818" s="237"/>
      <c r="D818" s="200"/>
      <c r="E818" s="201"/>
      <c r="F818" s="202">
        <f t="shared" si="908"/>
        <v>0</v>
      </c>
      <c r="G818" s="237"/>
      <c r="H818" s="200"/>
      <c r="I818" s="201"/>
      <c r="J818" s="202">
        <f t="shared" si="909"/>
        <v>0</v>
      </c>
      <c r="K818" s="237"/>
      <c r="L818" s="200"/>
      <c r="M818" s="201"/>
      <c r="N818" s="202">
        <f t="shared" si="910"/>
        <v>0</v>
      </c>
      <c r="O818" s="237"/>
      <c r="P818" s="200"/>
      <c r="Q818" s="201"/>
      <c r="R818" s="202">
        <f t="shared" si="911"/>
        <v>0</v>
      </c>
      <c r="S818" s="237"/>
      <c r="T818" s="200"/>
      <c r="U818" s="201"/>
      <c r="V818" s="202">
        <f t="shared" si="912"/>
        <v>0</v>
      </c>
      <c r="W818" s="237"/>
      <c r="X818" s="200"/>
      <c r="Y818" s="201"/>
      <c r="Z818" s="202">
        <f t="shared" si="913"/>
        <v>0</v>
      </c>
      <c r="AA818" s="237"/>
      <c r="AB818" s="200"/>
      <c r="AC818" s="201"/>
      <c r="AD818" s="202">
        <f t="shared" si="914"/>
        <v>0</v>
      </c>
      <c r="AE818" s="237"/>
      <c r="AF818" s="200"/>
      <c r="AG818" s="201"/>
      <c r="AH818" s="202">
        <f t="shared" si="915"/>
        <v>0</v>
      </c>
      <c r="AI818" s="237"/>
      <c r="AJ818" s="200"/>
      <c r="AK818" s="201"/>
      <c r="AL818" s="202">
        <f t="shared" si="916"/>
        <v>0</v>
      </c>
      <c r="AM818" s="237">
        <v>2</v>
      </c>
      <c r="AN818" s="200"/>
      <c r="AO818" s="201"/>
      <c r="AP818" s="202">
        <f t="shared" si="917"/>
        <v>0</v>
      </c>
      <c r="AQ818" s="237">
        <v>2</v>
      </c>
      <c r="AR818" s="201"/>
      <c r="AS818" s="201"/>
      <c r="AT818" s="202">
        <f t="shared" si="918"/>
        <v>0</v>
      </c>
      <c r="AU818" s="199">
        <v>2</v>
      </c>
      <c r="AV818" s="201">
        <v>0</v>
      </c>
      <c r="AW818" s="201">
        <v>0</v>
      </c>
      <c r="AX818" s="215">
        <f t="shared" si="919"/>
        <v>0</v>
      </c>
      <c r="AY818" s="297">
        <f t="shared" ref="AY818:BA818" si="920">SUM(C818,G818,K818)</f>
        <v>0</v>
      </c>
      <c r="AZ818" s="298">
        <f t="shared" si="920"/>
        <v>0</v>
      </c>
      <c r="BA818" s="298">
        <f t="shared" si="920"/>
        <v>0</v>
      </c>
      <c r="BB818" s="299">
        <f t="shared" ref="BB818:BB819" si="921">IFERROR(BA818/AZ818,0)</f>
        <v>0</v>
      </c>
      <c r="BC818" s="553">
        <f t="shared" ref="BC818" si="922">SUM(C818,G818,K818,O818,S818,W818,AA818,AE818,AI818,AM818,AQ818,AU818)</f>
        <v>6</v>
      </c>
      <c r="BD818" s="554">
        <f t="shared" ref="BD818" si="923">SUM(D818,H818,L818,P818,T818,X818,AB818,AF818,AJ818,AN818,AR818,AV818)</f>
        <v>0</v>
      </c>
      <c r="BE818" s="554">
        <f t="shared" ref="BE818" si="924">SUM(E818,I818,M818,Q818,U818,Y818,AC818,AG818,AK818,AO818,AS818,AW818)</f>
        <v>0</v>
      </c>
      <c r="BF818" s="555">
        <f t="shared" si="860"/>
        <v>0</v>
      </c>
    </row>
    <row r="819" spans="1:58" s="77" customFormat="1" ht="15.75" thickBot="1">
      <c r="B819" s="279" t="s">
        <v>39</v>
      </c>
      <c r="C819" s="203">
        <f>SUM(C691,C695,C699,C702,C708,C711,C715,C721,C725,C729,C733,C737,C743,C744,C745,C748,C751,C755,C757,C762,C763,C767,C768,C776,C780,C783,C786,C789,C792,C797,C801,C804,C807,C811,C813,C814,C818)</f>
        <v>0</v>
      </c>
      <c r="D819" s="204">
        <f>SUM(D691,D695,D699,D702,D708,D711,D715,D721,D725,D729,D733,D737,D743,D744,D745,D748,D751,D755,D757,D762,D763,D767,D768,D776,D780,D783,D786,D789,D792,D797,D801,D804,D807,D811,D813,D814,D818)</f>
        <v>0</v>
      </c>
      <c r="E819" s="205">
        <f>SUM(E691,E695,E699,E702,E708,E711,E715,E721,E725,E729,E733,E737,E743,E744,E745,E748,E751,E755,E757,E762,E763,E767,E768,E776,E780,E783,E786,E789,E792,E797,E801,E804,E807,E811,E813,E814,E818)</f>
        <v>0</v>
      </c>
      <c r="F819" s="206">
        <f>IFERROR(E819/D819,0)</f>
        <v>0</v>
      </c>
      <c r="G819" s="203">
        <f>SUM(G691,G695,G699,G702,G708,G711,G715,G721,G725,G729,G733,G737,G743,G744,G745,G748,G751,G755,G757,G762,G763,G767,G768,G776,G780,G783,G786,G789,G792,G797,G801,G804,G807,G811,G813,G814,G818)</f>
        <v>0</v>
      </c>
      <c r="H819" s="204">
        <f>SUM(H691,H695,H699,H702,H708,H711,H715,H721,H725,H729,H733,H737,H743,H744,H745,H748,H751,H755,H757,H762,H763,H767,H768,H776,H780,H783,H786,H789,H792,H797,H801,H804,H807,H811,H813,H814,H818)</f>
        <v>0</v>
      </c>
      <c r="I819" s="205">
        <f>SUM(I691,I695,I699,I702,I708,I711,I715,I721,I725,I729,I733,I737,I743,I744,I745,I748,I751,I755,I757,I762,I763,I767,I768,I776,I780,I783,I786,I789,I792,I797,I801,I804,I807,I811,I813,I814,I818)</f>
        <v>0</v>
      </c>
      <c r="J819" s="206">
        <f>IFERROR(I819/H819,0)</f>
        <v>0</v>
      </c>
      <c r="K819" s="203">
        <f>SUM(K691,K695,K699,K702,K708,K711,K715,K721,K725,K729,K733,K737,K743,K744,K745,K748,K751,K755,K757,K762,K763,K767,K768,K776,K780,K783,K786,K789,K792,K797,K801,K804,K807,K811,K813,K814,K818)</f>
        <v>0</v>
      </c>
      <c r="L819" s="204">
        <f>SUM(L691,L695,L699,L702,L708,L711,L715,L721,L725,L729,L733,L737,L743,L744,L745,L748,L751,L755,L757,L762,L763,L767,L768,L776,L780,L783,L786,L789,L792,L797,L801,L804,L807,L811,L813,L814,L818)</f>
        <v>0</v>
      </c>
      <c r="M819" s="205">
        <f>SUM(M691,M695,M699,M702,M708,M711,M715,M721,M725,M729,M733,M737,M743,M744,M745,M748,M751,M755,M757,M762,M763,M767,M768,M776,M780,M783,M786,M789,M792,M797,M801,M804,M807,M811,M813,M814,M818)</f>
        <v>0</v>
      </c>
      <c r="N819" s="206">
        <f>IFERROR(M819/L819,0)</f>
        <v>0</v>
      </c>
      <c r="O819" s="203">
        <f>SUM(O691,O695,O699,O702,O708,O711,O715,O721,O725,O729,O733,O737,O743,O744,O745,O748,O751,O755,O757,O762,O763,O767,O768,O776,O780,O783,O786,O789,O792,O797,O801,O804,O807,O811,O813,O814,O818)</f>
        <v>0</v>
      </c>
      <c r="P819" s="204">
        <f>SUM(P691,P695,P699,P702,P708,P711,P715,P721,P725,P729,P733,P737,P743,P744,P745,P748,P751,P755,P757,P762,P763,P767,P768,P776,P780,P783,P786,P789,P792,P797,P801,P804,P807,P811,P813,P814,P818)</f>
        <v>0</v>
      </c>
      <c r="Q819" s="205">
        <f>SUM(Q691,Q695,Q699,Q702,Q708,Q711,Q715,Q721,Q725,Q729,Q733,Q737,Q743,Q744,Q745,Q748,Q751,Q755,Q757,Q762,Q763,Q767,Q768,Q776,Q780,Q783,Q786,Q789,Q792,Q797,Q801,Q804,Q807,Q811,Q813,Q814,Q818)</f>
        <v>0</v>
      </c>
      <c r="R819" s="206">
        <f>IFERROR(Q819/P819,0)</f>
        <v>0</v>
      </c>
      <c r="S819" s="203">
        <f>SUM(S691,S695,S699,S702,S708,S711,S715,S721,S725,S729,S733,S737,S743,S744,S745,S748,S751,S755,S757,S762,S763,S767,S768,S776,S780,S783,S786,S789,S792,S797,S801,S804,S807,S811,S813,S814,S818)</f>
        <v>0</v>
      </c>
      <c r="T819" s="204">
        <f>SUM(T691,T695,T699,T702,T708,T711,T715,T721,T725,T729,T733,T737,T743,T744,T745,T748,T751,T755,T757,T762,T763,T767,T768,T776,T780,T783,T786,T789,T792,T797,T801,T804,T807,T811,T813,T814,T818)</f>
        <v>0</v>
      </c>
      <c r="U819" s="205">
        <f>SUM(U691,U695,U699,U702,U708,U711,U715,U721,U725,U729,U733,U737,U743,U744,U745,U748,U751,U755,U757,U762,U763,U767,U768,U776,U780,U783,U786,U789,U792,U797,U801,U804,U807,U811,U813,U814,U818)</f>
        <v>0</v>
      </c>
      <c r="V819" s="206">
        <f>IFERROR(U819/T819,0)</f>
        <v>0</v>
      </c>
      <c r="W819" s="203">
        <f>SUM(W691,W695,W699,W702,W708,W711,W715,W721,W725,W729,W733,W737,W743,W744,W745,W748,W751,W755,W757,W762,W763,W767,W768,W776,W780,W783,W786,W789,W792,W797,W801,W804,W807,W811,W813,W814,W818)</f>
        <v>0</v>
      </c>
      <c r="X819" s="204">
        <f>SUM(X691,X695,X699,X702,X708,X711,X715,X721,X725,X729,X733,X737,X743,X744,X745,X748,X751,X755,X757,X762,X763,X767,X768,X776,X780,X783,X786,X789,X792,X797,X801,X804,X807,X811,X813,X814,X818)</f>
        <v>0</v>
      </c>
      <c r="Y819" s="205">
        <f>SUM(Y691,Y695,Y699,Y702,Y708,Y711,Y715,Y721,Y725,Y729,Y733,Y737,Y743,Y744,Y745,Y748,Y751,Y755,Y757,Y762,Y763,Y767,Y768,Y776,Y780,Y783,Y786,Y789,Y792,Y797,Y801,Y804,Y807,Y811,Y813,Y814,Y818)</f>
        <v>0</v>
      </c>
      <c r="Z819" s="206">
        <f>IFERROR(Y819/X819,0)</f>
        <v>0</v>
      </c>
      <c r="AA819" s="203">
        <f>SUM(AA691,AA695,AA699,AA702,AA708,AA711,AA715,AA721,AA725,AA729,AA733,AA737,AA743,AA744,AA745,AA748,AA751,AA755,AA757,AA762,AA763,AA767,AA768,AA776,AA780,AA783,AA786,AA789,AA792,AA797,AA801,AA804,AA807,AA811,AA813,AA814,AA818)</f>
        <v>0</v>
      </c>
      <c r="AB819" s="204">
        <f>SUM(AB691,AB695,AB699,AB702,AB708,AB711,AB715,AB721,AB725,AB729,AB733,AB737,AB743,AB744,AB745,AB748,AB751,AB755,AB757,AB762,AB763,AB767,AB768,AB776,AB780,AB783,AB786,AB789,AB792,AB797,AB801,AB804,AB807,AB811,AB813,AB814,AB818)</f>
        <v>0</v>
      </c>
      <c r="AC819" s="205">
        <f>SUM(AC691,AC695,AC699,AC702,AC708,AC711,AC715,AC721,AC725,AC729,AC733,AC737,AC743,AC744,AC745,AC748,AC751,AC755,AC757,AC762,AC763,AC767,AC768,AC776,AC780,AC783,AC786,AC789,AC792,AC797,AC801,AC804,AC807,AC811,AC813,AC814,AC818)</f>
        <v>0</v>
      </c>
      <c r="AD819" s="206">
        <f>IFERROR(AC819/AB819,0)</f>
        <v>0</v>
      </c>
      <c r="AE819" s="203">
        <f>SUM(AE691,AE695,AE699,AE702,AE708,AE711,AE715,AE721,AE725,AE729,AE733,AE737,AE743,AE744,AE745,AE748,AE751,AE755,AE757,AE762,AE763,AE767,AE768,AE776,AE780,AE783,AE786,AE789,AE792,AE797,AE801,AE804,AE807,AE811,AE813,AE814,AE818)</f>
        <v>0</v>
      </c>
      <c r="AF819" s="204">
        <f>SUM(AF691,AF695,AF699,AF702,AF708,AF711,AF715,AF721,AF725,AF729,AF733,AF737,AF743,AF744,AF745,AF748,AF751,AF755,AF757,AF762,AF763,AF767,AF768,AF776,AF780,AF783,AF786,AF789,AF792,AF797,AF801,AF804,AF807,AF811,AF813,AF814,AF818)</f>
        <v>0</v>
      </c>
      <c r="AG819" s="205">
        <f>SUM(AG691,AG695,AG699,AG702,AG708,AG711,AG715,AG721,AG725,AG729,AG733,AG737,AG743,AG744,AG745,AG748,AG751,AG755,AG757,AG762,AG763,AG767,AG768,AG776,AG780,AG783,AG786,AG789,AG792,AG797,AG801,AG804,AG807,AG811,AG813,AG814,AG818)</f>
        <v>0</v>
      </c>
      <c r="AH819" s="206">
        <f>IFERROR(AG819/AF819,0)</f>
        <v>0</v>
      </c>
      <c r="AI819" s="203">
        <f>SUM(AI691,AI695,AI699,AI702,AI708,AI711,AI715,AI721,AI725,AI729,AI733,AI737,AI743,AI744,AI745,AI748,AI751,AI755,AI757,AI762,AI763,AI767,AI768,AI776,AI780,AI783,AI786,AI789,AI792,AI797,AI801,AI804,AI807,AI811,AI813,AI814,AI818)</f>
        <v>0</v>
      </c>
      <c r="AJ819" s="204">
        <f>SUM(AJ691,AJ695,AJ699,AJ702,AJ708,AJ711,AJ715,AJ721,AJ725,AJ729,AJ733,AJ737,AJ743,AJ744,AJ745,AJ748,AJ751,AJ755,AJ757,AJ762,AJ763,AJ767,AJ768,AJ776,AJ780,AJ783,AJ786,AJ789,AJ792,AJ797,AJ801,AJ804,AJ807,AJ811,AJ813,AJ814,AJ818)</f>
        <v>0</v>
      </c>
      <c r="AK819" s="205">
        <f>SUM(AK691,AK695,AK699,AK702,AK708,AK711,AK715,AK721,AK725,AK729,AK733,AK737,AK743,AK744,AK745,AK748,AK751,AK755,AK757,AK762,AK763,AK767,AK768,AK776,AK780,AK783,AK786,AK789,AK792,AK797,AK801,AK804,AK807,AK811,AK813,AK814,AK818)</f>
        <v>0</v>
      </c>
      <c r="AL819" s="206">
        <f>IFERROR(AK819/AJ819,0)</f>
        <v>0</v>
      </c>
      <c r="AM819" s="203">
        <f>SUM(AM691,AM695,AM699,AM702,AM708,AM711,AM715,AM721,AM725,AM729,AM733,AM737,AM743,AM744,AM745,AM748,AM751,AM755,AM757,AM762,AM763,AM767,AM768,AM776,AM780,AM783,AM786,AM789,AM792,AM797,AM801,AM804,AM807,AM811,AM813,AM814,AM818)</f>
        <v>93</v>
      </c>
      <c r="AN819" s="204">
        <f>SUM(AN691,AN695,AN699,AN702,AN708,AN711,AN715,AN721,AN725,AN729,AN733,AN737,AN743,AN744,AN745,AN748,AN751,AN755,AN757,AN762,AN763,AN767,AN768,AN776,AN780,AN783,AN786,AN789,AN792,AN797,AN801,AN804,AN807,AN811,AN813,AN814,AN818)</f>
        <v>1</v>
      </c>
      <c r="AO819" s="205">
        <f>SUM(AO691,AO695,AO699,AO702,AO708,AO711,AO715,AO721,AO725,AO729,AO733,AO737,AO743,AO744,AO745,AO748,AO751,AO755,AO757,AO762,AO763,AO767,AO768,AO776,AO780,AO783,AO786,AO789,AO792,AO797,AO801,AO804,AO807,AO811,AO813,AO814,AO818)</f>
        <v>2</v>
      </c>
      <c r="AP819" s="206">
        <f>IFERROR(AO819/AN819,0)</f>
        <v>2</v>
      </c>
      <c r="AQ819" s="203">
        <f>SUM(AQ691,AQ695,AQ699,AQ702,AQ708,AQ711,AQ715,AQ721,AQ725,AQ729,AQ733,AQ737,AQ743,AQ744,AQ745,AQ748,AQ751,AQ755,AQ757,AQ762,AQ763,AQ767,AQ768,AQ776,AQ780,AQ783,AQ786,AQ789,AQ792,AQ797,AQ801,AQ804,AQ807,AQ811,AQ813,AQ814,AQ818)</f>
        <v>93</v>
      </c>
      <c r="AR819" s="205">
        <f>SUM(AR691,AR695,AR699,AR702,AR708,AR711,AR715,AR721,AR725,AR729,AR733,AR737,AR743,AR744,AR745,AR748,AR751,AR755,AR757,AR762,AR763,AR767,AR768,AR776,AR780,AR783,AR786,AR789,AR792,AR797,AR801,AR804,AR807,AR811,AR813,AR814,AR818)</f>
        <v>1</v>
      </c>
      <c r="AS819" s="205">
        <f>SUM(AS691,AS695,AS699,AS702,AS708,AS711,AS715,AS721,AS725,AS729,AS733,AS737,AS743,AS744,AS745,AS748,AS751,AS755,AS757,AS762,AS763,AS767,AS768,AS776,AS780,AS783,AS786,AS789,AS792,AS797,AS801,AS804,AS807,AS811,AS813,AS814,AS818)</f>
        <v>8.5</v>
      </c>
      <c r="AT819" s="206">
        <f>IFERROR(AS819/AR819,0)</f>
        <v>8.5</v>
      </c>
      <c r="AU819" s="203">
        <f>SUM(AU691,AU695,AU699,AU702,AU708,AU711,AU715,AU721,AU725,AU729,AU733,AU737,AU743,AU744,AU745,AU748,AU751,AU755,AU757,AU762,AU763,AU767,AU768,AU776,AU780,AU783,AU786,AU789,AU792,AU797,AU801,AU804,AU807,AU811,AU813,AU814,AU818)</f>
        <v>93</v>
      </c>
      <c r="AV819" s="205">
        <f>SUM(AV691,AV695,AV699,AV702,AV708,AV711,AV715,AV721,AV725,AV729,AV733,AV737,AV743,AV744,AV745,AV748,AV751,AV755,AV757,AV762,AV763,AV767,AV768,AV776,AV780,AV783,AV786,AV789,AV792,AV797,AV801,AV804,AV807,AV811,AV813,AV814,AV818)</f>
        <v>1</v>
      </c>
      <c r="AW819" s="205">
        <f>SUM(AW691,AW695,AW699,AW702,AW708,AW711,AW715,AW721,AW725,AW729,AW733,AW737,AW743,AW744,AW745,AW748,AW751,AW755,AW757,AW762,AW763,AW767,AW768,AW776,AW780,AW783,AW786,AW789,AW792,AW797,AW801,AW804,AW807,AW811,AW813,AW814,AW818)</f>
        <v>6</v>
      </c>
      <c r="AX819" s="216">
        <f>IFERROR(AW819/AV819,0)</f>
        <v>6</v>
      </c>
      <c r="AY819" s="340">
        <f>SUM(AY691,AY695,AY699,AY702,AY708,AY711,AY715,AY721,AY725,AY729,AY733,AY737,AY743,AY744,AY745,AY748,AY751,AY755,AY757,AY762,AY763,AY767,AY768,AY776,AY780,AY783,AY786,AY789,AY792,AY797,AY801,AY804,AY807,AY811,AY813,AY814,AY818)</f>
        <v>0</v>
      </c>
      <c r="AZ819" s="341">
        <f>SUM(AZ691,AZ695,AZ699,AZ702,AZ708,AZ711,AZ715,AZ721,AZ725,AZ729,AZ733,AZ737,AZ743,AZ744,AZ745,AZ748,AZ751,AZ755,AZ757,AZ762,AZ763,AZ767,AZ768,AZ776,AZ780,AZ783,AZ786,AZ789,AZ792,AZ797,AZ801,AZ804,AZ807,AZ811,AZ813,AZ814,AZ818)</f>
        <v>0</v>
      </c>
      <c r="BA819" s="341">
        <f>SUM(BA691,BA695,BA699,BA702,BA708,BA711,BA715,BA721,BA725,BA729,BA733,BA737,BA743,BA744,BA745,BA748,BA751,BA755,BA757,BA762,BA763,BA767,BA768,BA776,BA780,BA783,BA786,BA789,BA792,BA797,BA801,BA804,BA807,BA811,BA813,BA814,BA818)</f>
        <v>0</v>
      </c>
      <c r="BB819" s="296">
        <f t="shared" si="921"/>
        <v>0</v>
      </c>
      <c r="BC819" s="556">
        <f>SUM(BC691,BC695,BC699,BC702,BC708,BC711,BC715,BC721,BC725,BC729,BC733,BC737,BC743,BC744,BC745,BC748,BC751,BC755,BC757,BC762,BC763,BC767,BC768,BC776,BC780,BC783,BC786,BC789,BC792,BC797,BC801,BC804,BC807,BC811,BC813,BC814,BC818)</f>
        <v>279</v>
      </c>
      <c r="BD819" s="557">
        <f>SUM(BD691,BD695,BD699,BD702,BD708,BD711,BD715,BD721,BD725,BD729,BD733,BD737,BD743,BD744,BD745,BD748,BD751,BD755,BD757,BD762,BD763,BD767,BD768,BD776,BD780,BD783,BD786,BD789,BD792,BD797,BD801,BD804,BD807,BD811,BD813,BD814,BD818)</f>
        <v>3</v>
      </c>
      <c r="BE819" s="557">
        <f>SUM(BE691,BE695,BE699,BE702,BE708,BE711,BE715,BE721,BE725,BE729,BE733,BE737,BE743,BE744,BE745,BE748,BE751,BE755,BE757,BE762,BE763,BE767,BE768,BE776,BE780,BE783,BE786,BE789,BE792,BE797,BE801,BE804,BE807,BE811,BE813,BE814,BE818)</f>
        <v>16.5</v>
      </c>
      <c r="BF819" s="558">
        <f t="shared" si="860"/>
        <v>5.5</v>
      </c>
    </row>
  </sheetData>
  <mergeCells count="86">
    <mergeCell ref="BC687:BF687"/>
    <mergeCell ref="BC280:BF280"/>
    <mergeCell ref="AM687:AP687"/>
    <mergeCell ref="AQ687:AT687"/>
    <mergeCell ref="AU687:AX687"/>
    <mergeCell ref="AY687:BB687"/>
    <mergeCell ref="S687:V687"/>
    <mergeCell ref="W687:Z687"/>
    <mergeCell ref="AA687:AD687"/>
    <mergeCell ref="AE687:AH687"/>
    <mergeCell ref="AI687:AL687"/>
    <mergeCell ref="B687:B688"/>
    <mergeCell ref="C687:F687"/>
    <mergeCell ref="G687:J687"/>
    <mergeCell ref="K687:N687"/>
    <mergeCell ref="O687:R687"/>
    <mergeCell ref="AM551:AP551"/>
    <mergeCell ref="AQ551:AT551"/>
    <mergeCell ref="AU551:AX551"/>
    <mergeCell ref="AY551:BB551"/>
    <mergeCell ref="S280:V280"/>
    <mergeCell ref="S551:V551"/>
    <mergeCell ref="W551:Z551"/>
    <mergeCell ref="AA551:AD551"/>
    <mergeCell ref="AE551:AH551"/>
    <mergeCell ref="AI551:AL551"/>
    <mergeCell ref="W280:Z280"/>
    <mergeCell ref="AA280:AD280"/>
    <mergeCell ref="AE280:AH280"/>
    <mergeCell ref="AI280:AL280"/>
    <mergeCell ref="S416:V416"/>
    <mergeCell ref="W416:Z416"/>
    <mergeCell ref="B551:B552"/>
    <mergeCell ref="C551:F551"/>
    <mergeCell ref="G551:J551"/>
    <mergeCell ref="K551:N551"/>
    <mergeCell ref="O551:R551"/>
    <mergeCell ref="B280:B281"/>
    <mergeCell ref="C280:F280"/>
    <mergeCell ref="G280:J280"/>
    <mergeCell ref="K280:N280"/>
    <mergeCell ref="O280:R280"/>
    <mergeCell ref="AA416:AD416"/>
    <mergeCell ref="AE416:AH416"/>
    <mergeCell ref="AI416:AL416"/>
    <mergeCell ref="B416:B417"/>
    <mergeCell ref="C416:F416"/>
    <mergeCell ref="G416:J416"/>
    <mergeCell ref="K416:N416"/>
    <mergeCell ref="O416:R416"/>
    <mergeCell ref="AM11:AP11"/>
    <mergeCell ref="AQ11:AT11"/>
    <mergeCell ref="AU11:AX11"/>
    <mergeCell ref="AY11:BB11"/>
    <mergeCell ref="AU416:AX416"/>
    <mergeCell ref="AY416:BB416"/>
    <mergeCell ref="AM416:AP416"/>
    <mergeCell ref="AQ416:AT416"/>
    <mergeCell ref="AY145:BB145"/>
    <mergeCell ref="AM145:AP145"/>
    <mergeCell ref="AQ145:AT145"/>
    <mergeCell ref="AM280:AP280"/>
    <mergeCell ref="AQ280:AT280"/>
    <mergeCell ref="AU280:AX280"/>
    <mergeCell ref="AU145:AX145"/>
    <mergeCell ref="AY280:BB280"/>
    <mergeCell ref="S11:V11"/>
    <mergeCell ref="W11:Z11"/>
    <mergeCell ref="AA11:AD11"/>
    <mergeCell ref="AE11:AH11"/>
    <mergeCell ref="AI11:AL11"/>
    <mergeCell ref="S145:V145"/>
    <mergeCell ref="W145:Z145"/>
    <mergeCell ref="AA145:AD145"/>
    <mergeCell ref="AE145:AH145"/>
    <mergeCell ref="AI145:AL145"/>
    <mergeCell ref="B11:B12"/>
    <mergeCell ref="G145:J145"/>
    <mergeCell ref="K145:N145"/>
    <mergeCell ref="O145:R145"/>
    <mergeCell ref="C11:F11"/>
    <mergeCell ref="G11:J11"/>
    <mergeCell ref="K11:N11"/>
    <mergeCell ref="O11:R11"/>
    <mergeCell ref="B145:B146"/>
    <mergeCell ref="C145:F145"/>
  </mergeCells>
  <pageMargins left="0" right="0" top="0" bottom="0" header="0.3" footer="0.3"/>
  <pageSetup paperSize="9" scale="60" orientation="landscape" r:id="rId1"/>
  <ignoredErrors>
    <ignoredError sqref="N148:N270 N272:N276 F148:F270 F272:F276 J148:J270 J272:J276" formula="1"/>
    <ignoredError sqref="N271 F271 J271" formula="1" formulaRange="1"/>
    <ignoredError sqref="C271:E271 G271:I271 K271:M271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9"/>
  <sheetViews>
    <sheetView showGridLines="0" zoomScale="70" zoomScaleNormal="70" workbookViewId="0">
      <selection activeCell="B1" sqref="A1:B1"/>
    </sheetView>
  </sheetViews>
  <sheetFormatPr defaultRowHeight="15"/>
  <cols>
    <col min="1" max="1" width="0.85546875" style="56" customWidth="1"/>
    <col min="2" max="2" width="11" customWidth="1"/>
    <col min="3" max="3" width="13.28515625" bestFit="1" customWidth="1"/>
    <col min="4" max="4" width="22" customWidth="1"/>
    <col min="5" max="5" width="24.85546875" customWidth="1"/>
    <col min="6" max="6" width="21.5703125" customWidth="1"/>
    <col min="7" max="8" width="24.85546875" customWidth="1"/>
  </cols>
  <sheetData>
    <row r="1" spans="1:21" ht="15.75">
      <c r="A1" s="2"/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>
      <c r="A2" s="2"/>
      <c r="B2" s="1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5.75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23.25">
      <c r="A4" s="6"/>
      <c r="B4" s="386" t="s">
        <v>219</v>
      </c>
      <c r="C4" s="393"/>
      <c r="D4" s="393"/>
      <c r="E4" s="393"/>
      <c r="F4" s="393"/>
      <c r="G4" s="393"/>
      <c r="H4" s="393"/>
      <c r="I4" s="65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23.25">
      <c r="A5" s="6"/>
      <c r="B5" s="2" t="str">
        <f>'Sheet1_Summary Report'!X7</f>
        <v>Reported date: 15.07.2021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"/>
      <c r="O5" s="20"/>
      <c r="P5" s="20"/>
      <c r="Q5" s="20"/>
      <c r="R5" s="20"/>
      <c r="S5" s="20"/>
      <c r="T5" s="20"/>
      <c r="U5" s="20"/>
    </row>
    <row r="6" spans="1:21" ht="15.75">
      <c r="A6" s="2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ht="16.5" customHeight="1">
      <c r="A7" s="171" t="s">
        <v>198</v>
      </c>
      <c r="B7" s="394" t="s">
        <v>220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ht="15.75">
      <c r="A8" s="2"/>
      <c r="B8" s="97" t="s">
        <v>16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</row>
    <row r="9" spans="1:21" ht="15.75">
      <c r="A9" s="2"/>
      <c r="B9" s="521" t="s">
        <v>19</v>
      </c>
      <c r="C9" s="522" t="s">
        <v>111</v>
      </c>
      <c r="D9" s="521" t="s">
        <v>112</v>
      </c>
      <c r="E9" s="521" t="s">
        <v>113</v>
      </c>
      <c r="F9" s="523" t="s">
        <v>114</v>
      </c>
      <c r="G9" s="521" t="s">
        <v>115</v>
      </c>
      <c r="H9" s="521" t="s">
        <v>117</v>
      </c>
      <c r="I9" s="524">
        <v>44287</v>
      </c>
      <c r="J9" s="524">
        <v>44317</v>
      </c>
      <c r="K9" s="524">
        <v>44348</v>
      </c>
      <c r="L9" s="524">
        <v>44378</v>
      </c>
      <c r="M9" s="524">
        <v>44409</v>
      </c>
      <c r="N9" s="524">
        <v>44440</v>
      </c>
      <c r="O9" s="524">
        <v>44470</v>
      </c>
      <c r="P9" s="524">
        <v>44501</v>
      </c>
      <c r="Q9" s="524">
        <v>44531</v>
      </c>
      <c r="R9" s="524">
        <v>44562</v>
      </c>
      <c r="S9" s="524">
        <v>44593</v>
      </c>
      <c r="T9" s="524">
        <v>44621</v>
      </c>
      <c r="U9" s="521" t="s">
        <v>221</v>
      </c>
    </row>
    <row r="10" spans="1:21" ht="15.75">
      <c r="A10" s="2"/>
      <c r="B10" s="521"/>
      <c r="C10" s="521"/>
      <c r="D10" s="521"/>
      <c r="E10" s="521"/>
      <c r="F10" s="523"/>
      <c r="G10" s="521"/>
      <c r="H10" s="521"/>
      <c r="I10" s="521"/>
      <c r="J10" s="521"/>
      <c r="K10" s="521"/>
      <c r="L10" s="521"/>
      <c r="M10" s="521"/>
      <c r="N10" s="521"/>
      <c r="O10" s="521"/>
      <c r="P10" s="521"/>
      <c r="Q10" s="521"/>
      <c r="R10" s="521"/>
      <c r="S10" s="521"/>
      <c r="T10" s="521"/>
      <c r="U10" s="521"/>
    </row>
    <row r="11" spans="1:21">
      <c r="A11" s="61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</row>
    <row r="12" spans="1:21" ht="15.75" thickBot="1">
      <c r="A12" s="60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</row>
    <row r="13" spans="1:21" ht="15.75" thickBot="1">
      <c r="A13" s="122"/>
      <c r="B13" s="95" t="s">
        <v>184</v>
      </c>
      <c r="C13" s="96"/>
      <c r="D13" s="96"/>
      <c r="E13" s="96"/>
      <c r="F13" s="96"/>
      <c r="G13" s="96"/>
      <c r="H13" s="96"/>
      <c r="I13" s="102">
        <f t="shared" ref="I13:U13" si="0">COUNTA(I11:I12)</f>
        <v>0</v>
      </c>
      <c r="J13" s="102">
        <f t="shared" si="0"/>
        <v>0</v>
      </c>
      <c r="K13" s="102">
        <f t="shared" si="0"/>
        <v>0</v>
      </c>
      <c r="L13" s="102">
        <f t="shared" si="0"/>
        <v>0</v>
      </c>
      <c r="M13" s="102">
        <f t="shared" si="0"/>
        <v>0</v>
      </c>
      <c r="N13" s="102">
        <f t="shared" si="0"/>
        <v>0</v>
      </c>
      <c r="O13" s="102">
        <f t="shared" si="0"/>
        <v>0</v>
      </c>
      <c r="P13" s="102">
        <f t="shared" si="0"/>
        <v>0</v>
      </c>
      <c r="Q13" s="102">
        <f t="shared" si="0"/>
        <v>0</v>
      </c>
      <c r="R13" s="102">
        <f t="shared" si="0"/>
        <v>0</v>
      </c>
      <c r="S13" s="102">
        <f t="shared" si="0"/>
        <v>0</v>
      </c>
      <c r="T13" s="102">
        <f t="shared" si="0"/>
        <v>0</v>
      </c>
      <c r="U13" s="102">
        <f t="shared" si="0"/>
        <v>0</v>
      </c>
    </row>
    <row r="14" spans="1:21" ht="15.75">
      <c r="A14" s="76"/>
      <c r="B14" s="55" t="s">
        <v>192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 ht="14.45" customHeight="1">
      <c r="B15" s="521" t="s">
        <v>18</v>
      </c>
      <c r="C15" s="522" t="s">
        <v>111</v>
      </c>
      <c r="D15" s="521" t="s">
        <v>112</v>
      </c>
      <c r="E15" s="521" t="s">
        <v>113</v>
      </c>
      <c r="F15" s="523" t="s">
        <v>114</v>
      </c>
      <c r="G15" s="521" t="s">
        <v>115</v>
      </c>
      <c r="H15" s="521" t="s">
        <v>117</v>
      </c>
      <c r="I15" s="524">
        <v>44287</v>
      </c>
      <c r="J15" s="524">
        <v>44317</v>
      </c>
      <c r="K15" s="524">
        <v>44348</v>
      </c>
      <c r="L15" s="524">
        <v>44378</v>
      </c>
      <c r="M15" s="524">
        <v>44409</v>
      </c>
      <c r="N15" s="524">
        <v>44440</v>
      </c>
      <c r="O15" s="524">
        <v>44470</v>
      </c>
      <c r="P15" s="524">
        <v>44501</v>
      </c>
      <c r="Q15" s="524">
        <v>44531</v>
      </c>
      <c r="R15" s="524">
        <v>44562</v>
      </c>
      <c r="S15" s="524">
        <v>44593</v>
      </c>
      <c r="T15" s="524">
        <v>44621</v>
      </c>
      <c r="U15" s="521" t="s">
        <v>221</v>
      </c>
    </row>
    <row r="16" spans="1:21">
      <c r="B16" s="521"/>
      <c r="C16" s="521"/>
      <c r="D16" s="521"/>
      <c r="E16" s="521"/>
      <c r="F16" s="523"/>
      <c r="G16" s="521"/>
      <c r="H16" s="521"/>
      <c r="I16" s="521"/>
      <c r="J16" s="521"/>
      <c r="K16" s="521"/>
      <c r="L16" s="521"/>
      <c r="M16" s="521"/>
      <c r="N16" s="521"/>
      <c r="O16" s="521"/>
      <c r="P16" s="521"/>
      <c r="Q16" s="521"/>
      <c r="R16" s="521"/>
      <c r="S16" s="521"/>
      <c r="T16" s="521"/>
      <c r="U16" s="521"/>
    </row>
    <row r="17" spans="1:21">
      <c r="B17" s="110"/>
      <c r="C17" s="94"/>
      <c r="D17" s="111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</row>
    <row r="18" spans="1:21" ht="15.75" thickBot="1">
      <c r="A18" s="76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</row>
    <row r="19" spans="1:21" ht="15.75" thickBot="1">
      <c r="B19" s="95" t="s">
        <v>184</v>
      </c>
      <c r="C19" s="96"/>
      <c r="D19" s="96"/>
      <c r="E19" s="96"/>
      <c r="F19" s="96"/>
      <c r="G19" s="96"/>
      <c r="H19" s="96"/>
      <c r="I19" s="102">
        <f t="shared" ref="I19:U19" si="1">COUNTA(I17:I18)</f>
        <v>0</v>
      </c>
      <c r="J19" s="102">
        <f t="shared" si="1"/>
        <v>0</v>
      </c>
      <c r="K19" s="102">
        <f t="shared" si="1"/>
        <v>0</v>
      </c>
      <c r="L19" s="102">
        <f t="shared" si="1"/>
        <v>0</v>
      </c>
      <c r="M19" s="102">
        <f t="shared" si="1"/>
        <v>0</v>
      </c>
      <c r="N19" s="102">
        <f t="shared" si="1"/>
        <v>0</v>
      </c>
      <c r="O19" s="102">
        <f t="shared" si="1"/>
        <v>0</v>
      </c>
      <c r="P19" s="102">
        <f t="shared" si="1"/>
        <v>0</v>
      </c>
      <c r="Q19" s="102">
        <f t="shared" si="1"/>
        <v>0</v>
      </c>
      <c r="R19" s="102">
        <f t="shared" si="1"/>
        <v>0</v>
      </c>
      <c r="S19" s="102">
        <f t="shared" si="1"/>
        <v>0</v>
      </c>
      <c r="T19" s="102">
        <f t="shared" si="1"/>
        <v>0</v>
      </c>
      <c r="U19" s="102">
        <f t="shared" si="1"/>
        <v>0</v>
      </c>
    </row>
    <row r="20" spans="1:21" ht="15.75">
      <c r="B20" s="55" t="s">
        <v>191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1:21" ht="14.45" customHeight="1">
      <c r="B21" s="521" t="s">
        <v>186</v>
      </c>
      <c r="C21" s="522" t="s">
        <v>111</v>
      </c>
      <c r="D21" s="521" t="s">
        <v>112</v>
      </c>
      <c r="E21" s="521" t="s">
        <v>113</v>
      </c>
      <c r="F21" s="523" t="s">
        <v>114</v>
      </c>
      <c r="G21" s="521" t="s">
        <v>115</v>
      </c>
      <c r="H21" s="521" t="s">
        <v>117</v>
      </c>
      <c r="I21" s="524">
        <v>44287</v>
      </c>
      <c r="J21" s="524">
        <v>44317</v>
      </c>
      <c r="K21" s="524">
        <v>44348</v>
      </c>
      <c r="L21" s="524">
        <v>44378</v>
      </c>
      <c r="M21" s="524">
        <v>44409</v>
      </c>
      <c r="N21" s="524">
        <v>44440</v>
      </c>
      <c r="O21" s="524">
        <v>44470</v>
      </c>
      <c r="P21" s="524">
        <v>44501</v>
      </c>
      <c r="Q21" s="524">
        <v>44531</v>
      </c>
      <c r="R21" s="524">
        <v>44562</v>
      </c>
      <c r="S21" s="524">
        <v>44593</v>
      </c>
      <c r="T21" s="524">
        <v>44621</v>
      </c>
      <c r="U21" s="521" t="s">
        <v>221</v>
      </c>
    </row>
    <row r="22" spans="1:21">
      <c r="A22" s="76"/>
      <c r="B22" s="521"/>
      <c r="C22" s="521"/>
      <c r="D22" s="521"/>
      <c r="E22" s="521"/>
      <c r="F22" s="523"/>
      <c r="G22" s="521"/>
      <c r="H22" s="521"/>
      <c r="I22" s="521"/>
      <c r="J22" s="521"/>
      <c r="K22" s="521"/>
      <c r="L22" s="521"/>
      <c r="M22" s="521"/>
      <c r="N22" s="521"/>
      <c r="O22" s="521"/>
      <c r="P22" s="521"/>
      <c r="Q22" s="521"/>
      <c r="R22" s="521"/>
      <c r="S22" s="521"/>
      <c r="T22" s="521"/>
      <c r="U22" s="521"/>
    </row>
    <row r="23" spans="1:21"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</row>
    <row r="24" spans="1:21" ht="15.75" thickBot="1"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</row>
    <row r="25" spans="1:21" ht="15.75" thickBot="1">
      <c r="A25" s="76"/>
      <c r="B25" s="95" t="s">
        <v>184</v>
      </c>
      <c r="C25" s="96"/>
      <c r="D25" s="96"/>
      <c r="E25" s="96"/>
      <c r="F25" s="96"/>
      <c r="G25" s="96"/>
      <c r="H25" s="96"/>
      <c r="I25" s="102">
        <f t="shared" ref="I25:U25" si="2">COUNTA(I23:I24)</f>
        <v>0</v>
      </c>
      <c r="J25" s="102">
        <f t="shared" si="2"/>
        <v>0</v>
      </c>
      <c r="K25" s="102">
        <f t="shared" si="2"/>
        <v>0</v>
      </c>
      <c r="L25" s="102">
        <f t="shared" si="2"/>
        <v>0</v>
      </c>
      <c r="M25" s="102">
        <f t="shared" si="2"/>
        <v>0</v>
      </c>
      <c r="N25" s="102">
        <f t="shared" si="2"/>
        <v>0</v>
      </c>
      <c r="O25" s="102">
        <f t="shared" si="2"/>
        <v>0</v>
      </c>
      <c r="P25" s="102">
        <f t="shared" si="2"/>
        <v>0</v>
      </c>
      <c r="Q25" s="102">
        <f t="shared" si="2"/>
        <v>0</v>
      </c>
      <c r="R25" s="102">
        <f t="shared" si="2"/>
        <v>0</v>
      </c>
      <c r="S25" s="102">
        <f t="shared" si="2"/>
        <v>0</v>
      </c>
      <c r="T25" s="102">
        <f t="shared" si="2"/>
        <v>0</v>
      </c>
      <c r="U25" s="102">
        <f t="shared" si="2"/>
        <v>0</v>
      </c>
    </row>
    <row r="26" spans="1:21" ht="15.75">
      <c r="B26" s="55" t="s">
        <v>183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>
      <c r="B27" s="521" t="s">
        <v>186</v>
      </c>
      <c r="C27" s="522" t="s">
        <v>111</v>
      </c>
      <c r="D27" s="521" t="s">
        <v>112</v>
      </c>
      <c r="E27" s="521" t="s">
        <v>113</v>
      </c>
      <c r="F27" s="523" t="s">
        <v>114</v>
      </c>
      <c r="G27" s="521" t="s">
        <v>115</v>
      </c>
      <c r="H27" s="521" t="s">
        <v>117</v>
      </c>
      <c r="I27" s="524">
        <v>80721</v>
      </c>
      <c r="J27" s="524">
        <v>80752</v>
      </c>
      <c r="K27" s="524">
        <v>80780</v>
      </c>
      <c r="L27" s="524">
        <v>80811</v>
      </c>
      <c r="M27" s="524">
        <v>80841</v>
      </c>
      <c r="N27" s="524">
        <v>80872</v>
      </c>
      <c r="O27" s="524">
        <v>80902</v>
      </c>
      <c r="P27" s="524">
        <v>80933</v>
      </c>
      <c r="Q27" s="524">
        <v>80964</v>
      </c>
      <c r="R27" s="524">
        <v>80994</v>
      </c>
      <c r="S27" s="524">
        <v>81025</v>
      </c>
      <c r="T27" s="524">
        <v>81055</v>
      </c>
      <c r="U27" s="521" t="s">
        <v>222</v>
      </c>
    </row>
    <row r="28" spans="1:21">
      <c r="B28" s="521"/>
      <c r="C28" s="521"/>
      <c r="D28" s="521"/>
      <c r="E28" s="521"/>
      <c r="F28" s="523"/>
      <c r="G28" s="521"/>
      <c r="H28" s="521"/>
      <c r="I28" s="521"/>
      <c r="J28" s="521"/>
      <c r="K28" s="521"/>
      <c r="L28" s="521"/>
      <c r="M28" s="521"/>
      <c r="N28" s="521"/>
      <c r="O28" s="521"/>
      <c r="P28" s="521"/>
      <c r="Q28" s="521"/>
      <c r="R28" s="521"/>
      <c r="S28" s="521"/>
      <c r="T28" s="521"/>
      <c r="U28" s="521"/>
    </row>
    <row r="29" spans="1:21"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</row>
    <row r="30" spans="1:21" ht="15.75" thickBot="1">
      <c r="A30" s="66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</row>
    <row r="31" spans="1:21" ht="15.75" thickBot="1">
      <c r="A31" s="76"/>
      <c r="B31" s="95" t="s">
        <v>184</v>
      </c>
      <c r="C31" s="96"/>
      <c r="D31" s="96"/>
      <c r="E31" s="96"/>
      <c r="F31" s="96"/>
      <c r="G31" s="96"/>
      <c r="H31" s="96"/>
      <c r="I31" s="102">
        <f t="shared" ref="I31:U31" si="3">COUNTA(I29:I30)</f>
        <v>0</v>
      </c>
      <c r="J31" s="102">
        <f t="shared" si="3"/>
        <v>0</v>
      </c>
      <c r="K31" s="102">
        <f t="shared" si="3"/>
        <v>0</v>
      </c>
      <c r="L31" s="102">
        <f t="shared" si="3"/>
        <v>0</v>
      </c>
      <c r="M31" s="102">
        <f t="shared" si="3"/>
        <v>0</v>
      </c>
      <c r="N31" s="102">
        <f t="shared" si="3"/>
        <v>0</v>
      </c>
      <c r="O31" s="102">
        <f t="shared" si="3"/>
        <v>0</v>
      </c>
      <c r="P31" s="102">
        <f t="shared" si="3"/>
        <v>0</v>
      </c>
      <c r="Q31" s="102">
        <f t="shared" si="3"/>
        <v>0</v>
      </c>
      <c r="R31" s="102">
        <f t="shared" si="3"/>
        <v>0</v>
      </c>
      <c r="S31" s="102">
        <f t="shared" si="3"/>
        <v>0</v>
      </c>
      <c r="T31" s="102">
        <f t="shared" si="3"/>
        <v>0</v>
      </c>
      <c r="U31" s="102">
        <f t="shared" si="3"/>
        <v>0</v>
      </c>
    </row>
    <row r="32" spans="1:21">
      <c r="B32" s="20"/>
      <c r="C32" s="20"/>
      <c r="D32" s="20"/>
      <c r="E32" s="20"/>
      <c r="F32" s="20"/>
      <c r="G32" s="101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1:21" ht="15.75">
      <c r="B33" s="394" t="s">
        <v>223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1" ht="15.75">
      <c r="A34" s="76"/>
      <c r="B34" s="97" t="s">
        <v>16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</row>
    <row r="35" spans="1:21" ht="15" customHeight="1">
      <c r="B35" s="521" t="s">
        <v>185</v>
      </c>
      <c r="C35" s="522" t="s">
        <v>111</v>
      </c>
      <c r="D35" s="521" t="s">
        <v>112</v>
      </c>
      <c r="E35" s="521" t="s">
        <v>113</v>
      </c>
      <c r="F35" s="523" t="s">
        <v>114</v>
      </c>
      <c r="G35" s="521" t="s">
        <v>115</v>
      </c>
      <c r="H35" s="521" t="s">
        <v>117</v>
      </c>
      <c r="I35" s="524">
        <v>43922</v>
      </c>
      <c r="J35" s="524">
        <v>43952</v>
      </c>
      <c r="K35" s="524">
        <v>43983</v>
      </c>
      <c r="L35" s="524">
        <v>44013</v>
      </c>
      <c r="M35" s="524">
        <v>44044</v>
      </c>
      <c r="N35" s="524">
        <v>44075</v>
      </c>
      <c r="O35" s="524">
        <v>44105</v>
      </c>
      <c r="P35" s="524">
        <v>44136</v>
      </c>
      <c r="Q35" s="524">
        <v>44166</v>
      </c>
      <c r="R35" s="524">
        <v>80721</v>
      </c>
      <c r="S35" s="524">
        <v>80752</v>
      </c>
      <c r="T35" s="524">
        <v>80780</v>
      </c>
      <c r="U35" s="521" t="s">
        <v>182</v>
      </c>
    </row>
    <row r="36" spans="1:21">
      <c r="B36" s="521"/>
      <c r="C36" s="521"/>
      <c r="D36" s="521"/>
      <c r="E36" s="521"/>
      <c r="F36" s="523"/>
      <c r="G36" s="521"/>
      <c r="H36" s="521"/>
      <c r="I36" s="521"/>
      <c r="J36" s="521"/>
      <c r="K36" s="521"/>
      <c r="L36" s="521"/>
      <c r="M36" s="521"/>
      <c r="N36" s="521"/>
      <c r="O36" s="521"/>
      <c r="P36" s="521"/>
      <c r="Q36" s="521"/>
      <c r="R36" s="521"/>
      <c r="S36" s="521"/>
      <c r="T36" s="521"/>
      <c r="U36" s="521"/>
    </row>
    <row r="37" spans="1:21">
      <c r="B37" s="94"/>
      <c r="C37" s="99"/>
      <c r="D37" s="94"/>
      <c r="E37" s="94"/>
      <c r="F37" s="94"/>
      <c r="G37" s="94"/>
      <c r="H37" s="94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0"/>
    </row>
    <row r="38" spans="1:21" ht="15.75" thickBot="1">
      <c r="A38" s="76"/>
      <c r="B38" s="94"/>
      <c r="C38" s="99"/>
      <c r="D38" s="94"/>
      <c r="E38" s="94"/>
      <c r="F38" s="94"/>
      <c r="G38" s="94"/>
      <c r="H38" s="94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0"/>
    </row>
    <row r="39" spans="1:21" ht="15.75" thickBot="1">
      <c r="B39" s="95"/>
      <c r="C39" s="96"/>
      <c r="D39" s="96"/>
      <c r="E39" s="96"/>
      <c r="F39" s="96"/>
      <c r="G39" s="96"/>
      <c r="H39" s="96"/>
      <c r="I39" s="104">
        <f t="shared" ref="I39:U39" si="4">COUNTA(I37:I38)</f>
        <v>0</v>
      </c>
      <c r="J39" s="104">
        <f t="shared" si="4"/>
        <v>0</v>
      </c>
      <c r="K39" s="104">
        <f t="shared" si="4"/>
        <v>0</v>
      </c>
      <c r="L39" s="104">
        <f t="shared" si="4"/>
        <v>0</v>
      </c>
      <c r="M39" s="104">
        <f t="shared" si="4"/>
        <v>0</v>
      </c>
      <c r="N39" s="104">
        <f t="shared" si="4"/>
        <v>0</v>
      </c>
      <c r="O39" s="104">
        <f t="shared" si="4"/>
        <v>0</v>
      </c>
      <c r="P39" s="104">
        <f t="shared" si="4"/>
        <v>0</v>
      </c>
      <c r="Q39" s="104">
        <f t="shared" si="4"/>
        <v>0</v>
      </c>
      <c r="R39" s="104">
        <f t="shared" si="4"/>
        <v>0</v>
      </c>
      <c r="S39" s="104">
        <f t="shared" si="4"/>
        <v>0</v>
      </c>
      <c r="T39" s="104">
        <f t="shared" si="4"/>
        <v>0</v>
      </c>
      <c r="U39" s="104">
        <f t="shared" si="4"/>
        <v>0</v>
      </c>
    </row>
    <row r="40" spans="1:21" ht="15.75">
      <c r="B40" s="55" t="s">
        <v>192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</row>
    <row r="41" spans="1:21" ht="15" customHeight="1">
      <c r="B41" s="521" t="s">
        <v>185</v>
      </c>
      <c r="C41" s="522" t="s">
        <v>111</v>
      </c>
      <c r="D41" s="521" t="s">
        <v>112</v>
      </c>
      <c r="E41" s="521" t="s">
        <v>113</v>
      </c>
      <c r="F41" s="523" t="s">
        <v>114</v>
      </c>
      <c r="G41" s="521" t="s">
        <v>115</v>
      </c>
      <c r="H41" s="521" t="s">
        <v>117</v>
      </c>
      <c r="I41" s="524">
        <v>43922</v>
      </c>
      <c r="J41" s="524">
        <v>43952</v>
      </c>
      <c r="K41" s="524">
        <v>43983</v>
      </c>
      <c r="L41" s="524">
        <v>44013</v>
      </c>
      <c r="M41" s="524">
        <v>44044</v>
      </c>
      <c r="N41" s="524">
        <v>44075</v>
      </c>
      <c r="O41" s="524">
        <v>44105</v>
      </c>
      <c r="P41" s="524">
        <v>44136</v>
      </c>
      <c r="Q41" s="524">
        <v>44166</v>
      </c>
      <c r="R41" s="524">
        <v>80721</v>
      </c>
      <c r="S41" s="524">
        <v>80752</v>
      </c>
      <c r="T41" s="524">
        <v>80780</v>
      </c>
      <c r="U41" s="521" t="s">
        <v>182</v>
      </c>
    </row>
    <row r="42" spans="1:21">
      <c r="B42" s="521"/>
      <c r="C42" s="521"/>
      <c r="D42" s="521"/>
      <c r="E42" s="521"/>
      <c r="F42" s="523"/>
      <c r="G42" s="521"/>
      <c r="H42" s="521"/>
      <c r="I42" s="521"/>
      <c r="J42" s="521"/>
      <c r="K42" s="521"/>
      <c r="L42" s="521"/>
      <c r="M42" s="521"/>
      <c r="N42" s="521"/>
      <c r="O42" s="521"/>
      <c r="P42" s="521"/>
      <c r="Q42" s="521"/>
      <c r="R42" s="521"/>
      <c r="S42" s="521"/>
      <c r="T42" s="521"/>
      <c r="U42" s="521"/>
    </row>
    <row r="43" spans="1:21">
      <c r="A43" s="122"/>
      <c r="B43" s="94"/>
      <c r="C43" s="99"/>
      <c r="D43" s="94"/>
      <c r="E43" s="94"/>
      <c r="F43" s="94"/>
      <c r="G43" s="94"/>
      <c r="H43" s="94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ht="15.75" thickBot="1">
      <c r="A44" s="76"/>
      <c r="B44" s="94"/>
      <c r="C44" s="99"/>
      <c r="D44" s="94"/>
      <c r="E44" s="94"/>
      <c r="F44" s="94"/>
      <c r="G44" s="94"/>
      <c r="H44" s="94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ht="15.75" thickBot="1">
      <c r="B45" s="95" t="s">
        <v>184</v>
      </c>
      <c r="C45" s="96"/>
      <c r="D45" s="96"/>
      <c r="E45" s="96"/>
      <c r="F45" s="96"/>
      <c r="G45" s="96"/>
      <c r="H45" s="96"/>
      <c r="I45" s="104">
        <f t="shared" ref="I45:U45" si="5">COUNTA(I43:I44)</f>
        <v>0</v>
      </c>
      <c r="J45" s="104">
        <f t="shared" si="5"/>
        <v>0</v>
      </c>
      <c r="K45" s="104">
        <f t="shared" si="5"/>
        <v>0</v>
      </c>
      <c r="L45" s="104">
        <f t="shared" si="5"/>
        <v>0</v>
      </c>
      <c r="M45" s="104">
        <f t="shared" si="5"/>
        <v>0</v>
      </c>
      <c r="N45" s="104">
        <f t="shared" si="5"/>
        <v>0</v>
      </c>
      <c r="O45" s="104">
        <f t="shared" si="5"/>
        <v>0</v>
      </c>
      <c r="P45" s="104">
        <f t="shared" si="5"/>
        <v>0</v>
      </c>
      <c r="Q45" s="104">
        <f t="shared" si="5"/>
        <v>0</v>
      </c>
      <c r="R45" s="104">
        <f t="shared" si="5"/>
        <v>0</v>
      </c>
      <c r="S45" s="104">
        <f t="shared" si="5"/>
        <v>0</v>
      </c>
      <c r="T45" s="104">
        <f t="shared" si="5"/>
        <v>0</v>
      </c>
      <c r="U45" s="104">
        <f t="shared" si="5"/>
        <v>0</v>
      </c>
    </row>
    <row r="46" spans="1:21" ht="15.75">
      <c r="B46" s="55" t="s">
        <v>191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</row>
    <row r="47" spans="1:21" ht="15" customHeight="1">
      <c r="B47" s="521" t="s">
        <v>185</v>
      </c>
      <c r="C47" s="522" t="s">
        <v>111</v>
      </c>
      <c r="D47" s="521" t="s">
        <v>112</v>
      </c>
      <c r="E47" s="521" t="s">
        <v>113</v>
      </c>
      <c r="F47" s="523" t="s">
        <v>114</v>
      </c>
      <c r="G47" s="521" t="s">
        <v>115</v>
      </c>
      <c r="H47" s="521" t="s">
        <v>117</v>
      </c>
      <c r="I47" s="524">
        <v>43922</v>
      </c>
      <c r="J47" s="524">
        <v>43952</v>
      </c>
      <c r="K47" s="524">
        <v>43983</v>
      </c>
      <c r="L47" s="524">
        <v>44013</v>
      </c>
      <c r="M47" s="524">
        <v>44044</v>
      </c>
      <c r="N47" s="524">
        <v>44075</v>
      </c>
      <c r="O47" s="524">
        <v>44105</v>
      </c>
      <c r="P47" s="524">
        <v>44136</v>
      </c>
      <c r="Q47" s="524">
        <v>44166</v>
      </c>
      <c r="R47" s="524">
        <v>80721</v>
      </c>
      <c r="S47" s="524">
        <v>80752</v>
      </c>
      <c r="T47" s="524">
        <v>80780</v>
      </c>
      <c r="U47" s="521" t="s">
        <v>182</v>
      </c>
    </row>
    <row r="48" spans="1:21">
      <c r="A48" s="76"/>
      <c r="B48" s="521"/>
      <c r="C48" s="521"/>
      <c r="D48" s="521"/>
      <c r="E48" s="521"/>
      <c r="F48" s="523"/>
      <c r="G48" s="521"/>
      <c r="H48" s="521"/>
      <c r="I48" s="521"/>
      <c r="J48" s="521"/>
      <c r="K48" s="521"/>
      <c r="L48" s="521"/>
      <c r="M48" s="521"/>
      <c r="N48" s="521"/>
      <c r="O48" s="521"/>
      <c r="P48" s="521"/>
      <c r="Q48" s="521"/>
      <c r="R48" s="521"/>
      <c r="S48" s="521"/>
      <c r="T48" s="521"/>
      <c r="U48" s="521"/>
    </row>
    <row r="49" spans="1:21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</row>
    <row r="50" spans="1:21" ht="15.75" thickBot="1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</row>
    <row r="51" spans="1:21" ht="15.75" thickBot="1">
      <c r="B51" s="95" t="s">
        <v>184</v>
      </c>
      <c r="C51" s="96"/>
      <c r="D51" s="96"/>
      <c r="E51" s="96"/>
      <c r="F51" s="96"/>
      <c r="G51" s="96"/>
      <c r="H51" s="96"/>
      <c r="I51" s="102">
        <f t="shared" ref="I51:U51" si="6">COUNTA(I49:I50)</f>
        <v>0</v>
      </c>
      <c r="J51" s="102">
        <f t="shared" si="6"/>
        <v>0</v>
      </c>
      <c r="K51" s="102">
        <f t="shared" si="6"/>
        <v>0</v>
      </c>
      <c r="L51" s="102">
        <f t="shared" si="6"/>
        <v>0</v>
      </c>
      <c r="M51" s="102">
        <f t="shared" si="6"/>
        <v>0</v>
      </c>
      <c r="N51" s="102">
        <f t="shared" si="6"/>
        <v>0</v>
      </c>
      <c r="O51" s="102">
        <f t="shared" si="6"/>
        <v>0</v>
      </c>
      <c r="P51" s="102">
        <f t="shared" si="6"/>
        <v>0</v>
      </c>
      <c r="Q51" s="102">
        <f t="shared" si="6"/>
        <v>0</v>
      </c>
      <c r="R51" s="102">
        <f t="shared" si="6"/>
        <v>0</v>
      </c>
      <c r="S51" s="102">
        <f t="shared" si="6"/>
        <v>0</v>
      </c>
      <c r="T51" s="102">
        <f t="shared" si="6"/>
        <v>0</v>
      </c>
      <c r="U51" s="102">
        <f t="shared" si="6"/>
        <v>0</v>
      </c>
    </row>
    <row r="52" spans="1:21" ht="15.75">
      <c r="A52" s="76"/>
      <c r="B52" s="55" t="s">
        <v>183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</row>
    <row r="53" spans="1:21" ht="15" customHeight="1">
      <c r="A53" s="59"/>
      <c r="B53" s="521" t="s">
        <v>185</v>
      </c>
      <c r="C53" s="522" t="s">
        <v>111</v>
      </c>
      <c r="D53" s="521" t="s">
        <v>112</v>
      </c>
      <c r="E53" s="521" t="s">
        <v>113</v>
      </c>
      <c r="F53" s="523" t="s">
        <v>114</v>
      </c>
      <c r="G53" s="521" t="s">
        <v>115</v>
      </c>
      <c r="H53" s="521" t="s">
        <v>117</v>
      </c>
      <c r="I53" s="524">
        <v>43831</v>
      </c>
      <c r="J53" s="524">
        <v>43862</v>
      </c>
      <c r="K53" s="524">
        <v>43891</v>
      </c>
      <c r="L53" s="524">
        <v>43922</v>
      </c>
      <c r="M53" s="524">
        <v>43952</v>
      </c>
      <c r="N53" s="524">
        <v>43983</v>
      </c>
      <c r="O53" s="524">
        <v>44013</v>
      </c>
      <c r="P53" s="524">
        <v>44044</v>
      </c>
      <c r="Q53" s="524">
        <v>44075</v>
      </c>
      <c r="R53" s="524">
        <v>44105</v>
      </c>
      <c r="S53" s="524">
        <v>44136</v>
      </c>
      <c r="T53" s="524">
        <v>44166</v>
      </c>
      <c r="U53" s="521" t="s">
        <v>224</v>
      </c>
    </row>
    <row r="54" spans="1:21">
      <c r="B54" s="521"/>
      <c r="C54" s="521"/>
      <c r="D54" s="521"/>
      <c r="E54" s="521"/>
      <c r="F54" s="523"/>
      <c r="G54" s="521"/>
      <c r="H54" s="521"/>
      <c r="I54" s="521"/>
      <c r="J54" s="521"/>
      <c r="K54" s="521"/>
      <c r="L54" s="521"/>
      <c r="M54" s="521"/>
      <c r="N54" s="521"/>
      <c r="O54" s="521"/>
      <c r="P54" s="521"/>
      <c r="Q54" s="521"/>
      <c r="R54" s="521"/>
      <c r="S54" s="521"/>
      <c r="T54" s="521"/>
      <c r="U54" s="521"/>
    </row>
    <row r="55" spans="1:21"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</row>
    <row r="56" spans="1:21" ht="15.75" thickBot="1">
      <c r="A56" s="76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</row>
    <row r="57" spans="1:21" ht="15.75" thickBot="1">
      <c r="B57" s="95" t="s">
        <v>184</v>
      </c>
      <c r="C57" s="96"/>
      <c r="D57" s="96"/>
      <c r="E57" s="96"/>
      <c r="F57" s="96"/>
      <c r="G57" s="96"/>
      <c r="H57" s="96"/>
      <c r="I57" s="102">
        <f t="shared" ref="I57:U57" si="7">COUNTA(I55:I56)</f>
        <v>0</v>
      </c>
      <c r="J57" s="102">
        <f t="shared" si="7"/>
        <v>0</v>
      </c>
      <c r="K57" s="102">
        <f t="shared" si="7"/>
        <v>0</v>
      </c>
      <c r="L57" s="102">
        <f t="shared" si="7"/>
        <v>0</v>
      </c>
      <c r="M57" s="102">
        <f t="shared" si="7"/>
        <v>0</v>
      </c>
      <c r="N57" s="102">
        <f t="shared" si="7"/>
        <v>0</v>
      </c>
      <c r="O57" s="102">
        <f t="shared" si="7"/>
        <v>0</v>
      </c>
      <c r="P57" s="102">
        <f t="shared" si="7"/>
        <v>0</v>
      </c>
      <c r="Q57" s="102">
        <f t="shared" si="7"/>
        <v>0</v>
      </c>
      <c r="R57" s="102">
        <f t="shared" si="7"/>
        <v>0</v>
      </c>
      <c r="S57" s="102">
        <f t="shared" si="7"/>
        <v>0</v>
      </c>
      <c r="T57" s="102">
        <f t="shared" si="7"/>
        <v>0</v>
      </c>
      <c r="U57" s="102">
        <f t="shared" si="7"/>
        <v>0</v>
      </c>
    </row>
    <row r="60" spans="1:21">
      <c r="A60" s="76"/>
    </row>
    <row r="65" spans="1:1">
      <c r="A65" s="66"/>
    </row>
    <row r="66" spans="1:1">
      <c r="A66" s="76"/>
    </row>
    <row r="67" spans="1:1">
      <c r="A67" s="76"/>
    </row>
    <row r="68" spans="1:1">
      <c r="A68" s="76"/>
    </row>
    <row r="71" spans="1:1">
      <c r="A71" s="76"/>
    </row>
    <row r="74" spans="1:1">
      <c r="A74" s="76"/>
    </row>
    <row r="78" spans="1:1">
      <c r="A78" s="76"/>
    </row>
    <row r="79" spans="1:1">
      <c r="A79" s="76"/>
    </row>
    <row r="83" spans="1:1">
      <c r="A83" s="122"/>
    </row>
    <row r="84" spans="1:1">
      <c r="A84" s="76"/>
    </row>
    <row r="85" spans="1:1">
      <c r="A85" s="76"/>
    </row>
    <row r="89" spans="1:1">
      <c r="A89" s="76"/>
    </row>
    <row r="90" spans="1:1">
      <c r="A90" s="76"/>
    </row>
    <row r="98" spans="1:1">
      <c r="A98" s="76"/>
    </row>
    <row r="102" spans="1:1">
      <c r="A102" s="76"/>
    </row>
    <row r="105" spans="1:1">
      <c r="A105" s="76"/>
    </row>
    <row r="108" spans="1:1">
      <c r="A108" s="76"/>
    </row>
    <row r="111" spans="1:1">
      <c r="A111" s="76"/>
    </row>
    <row r="114" spans="1:1">
      <c r="A114" s="76"/>
    </row>
    <row r="119" spans="1:1">
      <c r="A119" s="76"/>
    </row>
    <row r="123" spans="1:1">
      <c r="A123" s="76"/>
    </row>
    <row r="126" spans="1:1">
      <c r="A126" s="76"/>
    </row>
    <row r="129" spans="1:1">
      <c r="A129" s="76"/>
    </row>
    <row r="133" spans="1:1">
      <c r="A133" s="79"/>
    </row>
    <row r="134" spans="1:1">
      <c r="A134" s="66"/>
    </row>
    <row r="135" spans="1:1">
      <c r="A135" s="79"/>
    </row>
    <row r="136" spans="1:1">
      <c r="A136" s="79"/>
    </row>
    <row r="137" spans="1:1">
      <c r="A137" s="80"/>
    </row>
    <row r="138" spans="1:1">
      <c r="A138" s="80"/>
    </row>
    <row r="139" spans="1:1">
      <c r="A139" s="80"/>
    </row>
    <row r="140" spans="1:1">
      <c r="A140" s="79"/>
    </row>
    <row r="141" spans="1:1">
      <c r="A141" s="77"/>
    </row>
    <row r="142" spans="1:1">
      <c r="A142" s="64"/>
    </row>
    <row r="143" spans="1:1" ht="18">
      <c r="A143" s="62"/>
    </row>
    <row r="144" spans="1:1">
      <c r="A144" s="64"/>
    </row>
    <row r="146" spans="1:1">
      <c r="A146" s="60"/>
    </row>
    <row r="147" spans="1:1">
      <c r="A147" s="60"/>
    </row>
    <row r="148" spans="1:1">
      <c r="A148" s="122"/>
    </row>
    <row r="149" spans="1:1">
      <c r="A149" s="76"/>
    </row>
    <row r="153" spans="1:1">
      <c r="A153" s="76"/>
    </row>
    <row r="157" spans="1:1">
      <c r="A157" s="76"/>
    </row>
    <row r="160" spans="1:1">
      <c r="A160" s="76"/>
    </row>
    <row r="165" spans="1:1">
      <c r="A165" s="66"/>
    </row>
    <row r="166" spans="1:1">
      <c r="A166" s="76"/>
    </row>
    <row r="169" spans="1:1">
      <c r="A169" s="76"/>
    </row>
    <row r="173" spans="1:1">
      <c r="A173" s="76"/>
    </row>
    <row r="178" spans="1:1">
      <c r="A178" s="122"/>
    </row>
    <row r="179" spans="1:1">
      <c r="A179" s="76"/>
    </row>
    <row r="183" spans="1:1">
      <c r="A183" s="76"/>
    </row>
    <row r="187" spans="1:1">
      <c r="A187" s="76"/>
    </row>
    <row r="188" spans="1:1">
      <c r="A188" s="59"/>
    </row>
    <row r="191" spans="1:1">
      <c r="A191" s="76"/>
    </row>
    <row r="195" spans="1:1">
      <c r="A195" s="76"/>
    </row>
    <row r="200" spans="1:1">
      <c r="A200" s="66"/>
    </row>
    <row r="201" spans="1:1">
      <c r="A201" s="76"/>
    </row>
    <row r="202" spans="1:1">
      <c r="A202" s="76"/>
    </row>
    <row r="203" spans="1:1">
      <c r="A203" s="76"/>
    </row>
    <row r="206" spans="1:1">
      <c r="A206" s="76"/>
    </row>
    <row r="209" spans="1:1">
      <c r="A209" s="76"/>
    </row>
    <row r="213" spans="1:1">
      <c r="A213" s="76"/>
    </row>
    <row r="214" spans="1:1">
      <c r="A214" s="76"/>
    </row>
    <row r="218" spans="1:1">
      <c r="A218" s="122"/>
    </row>
    <row r="219" spans="1:1">
      <c r="A219" s="76"/>
    </row>
    <row r="220" spans="1:1">
      <c r="A220" s="76"/>
    </row>
    <row r="224" spans="1:1">
      <c r="A224" s="76"/>
    </row>
    <row r="225" spans="1:1">
      <c r="A225" s="76"/>
    </row>
    <row r="228" spans="1:1">
      <c r="A228" s="59"/>
    </row>
    <row r="233" spans="1:1">
      <c r="A233" s="76"/>
    </row>
    <row r="237" spans="1:1">
      <c r="A237" s="439"/>
    </row>
    <row r="240" spans="1:1">
      <c r="A240" s="439"/>
    </row>
    <row r="243" spans="1:1">
      <c r="A243" s="439"/>
    </row>
    <row r="246" spans="1:1">
      <c r="A246" s="439"/>
    </row>
    <row r="249" spans="1:1">
      <c r="A249" s="439"/>
    </row>
    <row r="254" spans="1:1">
      <c r="A254" s="439"/>
    </row>
    <row r="258" spans="1:1">
      <c r="A258" s="76"/>
    </row>
    <row r="261" spans="1:1">
      <c r="A261" s="76"/>
    </row>
    <row r="264" spans="1:1">
      <c r="A264" s="76"/>
    </row>
    <row r="268" spans="1:1">
      <c r="A268" s="79"/>
    </row>
    <row r="269" spans="1:1">
      <c r="A269" s="66"/>
    </row>
    <row r="270" spans="1:1">
      <c r="A270" s="79"/>
    </row>
    <row r="271" spans="1:1">
      <c r="A271" s="79"/>
    </row>
    <row r="272" spans="1:1">
      <c r="A272" s="81"/>
    </row>
    <row r="273" spans="1:1">
      <c r="A273" s="81"/>
    </row>
    <row r="274" spans="1:1">
      <c r="A274" s="81"/>
    </row>
    <row r="275" spans="1:1">
      <c r="A275" s="79"/>
    </row>
    <row r="276" spans="1:1">
      <c r="A276" s="77"/>
    </row>
    <row r="277" spans="1:1" ht="15.75">
      <c r="A277" s="2"/>
    </row>
    <row r="278" spans="1:1" ht="15.75">
      <c r="A278" s="2"/>
    </row>
    <row r="279" spans="1:1">
      <c r="A279" s="64"/>
    </row>
    <row r="281" spans="1:1">
      <c r="A281" s="60"/>
    </row>
    <row r="282" spans="1:1">
      <c r="A282" s="60"/>
    </row>
    <row r="283" spans="1:1">
      <c r="A283" s="122"/>
    </row>
    <row r="284" spans="1:1">
      <c r="A284" s="76"/>
    </row>
    <row r="288" spans="1:1">
      <c r="A288" s="76"/>
    </row>
    <row r="292" spans="1:1">
      <c r="A292" s="76"/>
    </row>
    <row r="295" spans="1:1">
      <c r="A295" s="76"/>
    </row>
    <row r="300" spans="1:1">
      <c r="A300" s="66"/>
    </row>
    <row r="301" spans="1:1">
      <c r="A301" s="76"/>
    </row>
    <row r="304" spans="1:1">
      <c r="A304" s="76"/>
    </row>
    <row r="308" spans="1:1">
      <c r="A308" s="76"/>
    </row>
    <row r="313" spans="1:1">
      <c r="A313" s="122"/>
    </row>
    <row r="314" spans="1:1">
      <c r="A314" s="76"/>
    </row>
    <row r="318" spans="1:1">
      <c r="A318" s="76"/>
    </row>
    <row r="322" spans="1:1">
      <c r="A322" s="76"/>
    </row>
    <row r="323" spans="1:1">
      <c r="A323" s="59"/>
    </row>
    <row r="326" spans="1:1">
      <c r="A326" s="76"/>
    </row>
    <row r="330" spans="1:1">
      <c r="A330" s="76"/>
    </row>
    <row r="331" spans="1:1">
      <c r="A331" s="59"/>
    </row>
    <row r="332" spans="1:1">
      <c r="A332" s="59"/>
    </row>
    <row r="333" spans="1:1">
      <c r="A333" s="59"/>
    </row>
    <row r="334" spans="1:1">
      <c r="A334" s="59"/>
    </row>
    <row r="335" spans="1:1">
      <c r="A335" s="66"/>
    </row>
    <row r="336" spans="1:1">
      <c r="A336" s="76"/>
    </row>
    <row r="337" spans="1:1">
      <c r="A337" s="76"/>
    </row>
    <row r="338" spans="1:1">
      <c r="A338" s="76"/>
    </row>
    <row r="341" spans="1:1">
      <c r="A341" s="76"/>
    </row>
    <row r="344" spans="1:1">
      <c r="A344" s="76"/>
    </row>
    <row r="348" spans="1:1">
      <c r="A348" s="76"/>
    </row>
    <row r="349" spans="1:1">
      <c r="A349" s="76"/>
    </row>
    <row r="353" spans="1:1">
      <c r="A353" s="122"/>
    </row>
    <row r="354" spans="1:1">
      <c r="A354" s="76"/>
    </row>
    <row r="355" spans="1:1">
      <c r="A355" s="76"/>
    </row>
    <row r="359" spans="1:1">
      <c r="A359" s="76"/>
    </row>
    <row r="360" spans="1:1">
      <c r="A360" s="76"/>
    </row>
    <row r="368" spans="1:1">
      <c r="A368" s="76"/>
    </row>
    <row r="372" spans="1:1">
      <c r="A372" s="76"/>
    </row>
    <row r="375" spans="1:1">
      <c r="A375" s="76"/>
    </row>
    <row r="378" spans="1:1">
      <c r="A378" s="76"/>
    </row>
    <row r="381" spans="1:1">
      <c r="A381" s="76"/>
    </row>
    <row r="384" spans="1:1">
      <c r="A384" s="76"/>
    </row>
    <row r="389" spans="1:1">
      <c r="A389" s="76"/>
    </row>
    <row r="393" spans="1:1">
      <c r="A393" s="76"/>
    </row>
    <row r="396" spans="1:1">
      <c r="A396" s="76"/>
    </row>
    <row r="399" spans="1:1">
      <c r="A399" s="76"/>
    </row>
    <row r="403" spans="1:1">
      <c r="A403" s="76"/>
    </row>
    <row r="404" spans="1:1">
      <c r="A404" s="66"/>
    </row>
    <row r="405" spans="1:1">
      <c r="A405" s="76"/>
    </row>
    <row r="406" spans="1:1">
      <c r="A406" s="76"/>
    </row>
    <row r="410" spans="1:1">
      <c r="A410" s="76"/>
    </row>
    <row r="411" spans="1:1">
      <c r="A411" s="77"/>
    </row>
    <row r="412" spans="1:1" ht="18">
      <c r="A412" s="62"/>
    </row>
    <row r="413" spans="1:1" ht="15.75">
      <c r="A413" s="171" t="s">
        <v>197</v>
      </c>
    </row>
    <row r="414" spans="1:1" ht="15.75">
      <c r="A414" s="2"/>
    </row>
    <row r="415" spans="1:1" ht="15.75">
      <c r="A415" s="2"/>
    </row>
    <row r="416" spans="1:1">
      <c r="A416" s="61"/>
    </row>
    <row r="417" spans="1:1">
      <c r="A417" s="60"/>
    </row>
    <row r="418" spans="1:1">
      <c r="A418" s="122"/>
    </row>
    <row r="419" spans="1:1">
      <c r="A419" s="76"/>
    </row>
    <row r="423" spans="1:1">
      <c r="A423" s="76"/>
    </row>
    <row r="427" spans="1:1">
      <c r="A427" s="76"/>
    </row>
    <row r="430" spans="1:1">
      <c r="A430" s="76"/>
    </row>
    <row r="435" spans="1:1">
      <c r="A435" s="66"/>
    </row>
    <row r="436" spans="1:1">
      <c r="A436" s="76"/>
    </row>
    <row r="439" spans="1:1">
      <c r="A439" s="76"/>
    </row>
    <row r="443" spans="1:1">
      <c r="A443" s="76"/>
    </row>
    <row r="448" spans="1:1">
      <c r="A448" s="122"/>
    </row>
    <row r="449" spans="1:1">
      <c r="A449" s="76"/>
    </row>
    <row r="453" spans="1:1">
      <c r="A453" s="76"/>
    </row>
    <row r="457" spans="1:1">
      <c r="A457" s="76"/>
    </row>
    <row r="458" spans="1:1">
      <c r="A458" s="59"/>
    </row>
    <row r="461" spans="1:1">
      <c r="A461" s="76"/>
    </row>
    <row r="465" spans="1:1">
      <c r="A465" s="76"/>
    </row>
    <row r="470" spans="1:1">
      <c r="A470" s="66"/>
    </row>
    <row r="471" spans="1:1">
      <c r="A471" s="76"/>
    </row>
    <row r="472" spans="1:1">
      <c r="A472" s="76"/>
    </row>
    <row r="473" spans="1:1">
      <c r="A473" s="76"/>
    </row>
    <row r="476" spans="1:1">
      <c r="A476" s="76"/>
    </row>
    <row r="479" spans="1:1">
      <c r="A479" s="76"/>
    </row>
    <row r="483" spans="1:1">
      <c r="A483" s="76"/>
    </row>
    <row r="484" spans="1:1">
      <c r="A484" s="76"/>
    </row>
    <row r="485" spans="1:1">
      <c r="A485" s="76"/>
    </row>
    <row r="489" spans="1:1">
      <c r="A489" s="122"/>
    </row>
    <row r="490" spans="1:1">
      <c r="A490" s="76"/>
    </row>
    <row r="491" spans="1:1">
      <c r="A491" s="76"/>
    </row>
    <row r="495" spans="1:1">
      <c r="A495" s="76"/>
    </row>
    <row r="496" spans="1:1">
      <c r="A496" s="76"/>
    </row>
    <row r="504" spans="1:1">
      <c r="A504" s="76"/>
    </row>
    <row r="508" spans="1:1">
      <c r="A508" s="76"/>
    </row>
    <row r="511" spans="1:1">
      <c r="A511" s="76"/>
    </row>
    <row r="514" spans="1:1">
      <c r="A514" s="76"/>
    </row>
    <row r="517" spans="1:1">
      <c r="A517" s="76"/>
    </row>
    <row r="520" spans="1:1">
      <c r="A520" s="76"/>
    </row>
    <row r="525" spans="1:1">
      <c r="A525" s="76"/>
    </row>
    <row r="529" spans="1:1">
      <c r="A529" s="76"/>
    </row>
    <row r="532" spans="1:1">
      <c r="A532" s="76"/>
    </row>
    <row r="535" spans="1:1">
      <c r="A535" s="76"/>
    </row>
    <row r="539" spans="1:1">
      <c r="A539" s="79"/>
    </row>
    <row r="540" spans="1:1">
      <c r="A540" s="66"/>
    </row>
    <row r="541" spans="1:1">
      <c r="A541" s="79"/>
    </row>
    <row r="542" spans="1:1">
      <c r="A542" s="79"/>
    </row>
    <row r="543" spans="1:1">
      <c r="A543" s="80"/>
    </row>
    <row r="544" spans="1:1">
      <c r="A544" s="80"/>
    </row>
    <row r="545" spans="1:1">
      <c r="A545" s="80"/>
    </row>
    <row r="546" spans="1:1">
      <c r="A546" s="79"/>
    </row>
    <row r="547" spans="1:1">
      <c r="A547" s="77"/>
    </row>
    <row r="549" spans="1:1">
      <c r="A549" s="106"/>
    </row>
    <row r="550" spans="1:1">
      <c r="A550" s="445"/>
    </row>
    <row r="552" spans="1:1">
      <c r="A552" s="60"/>
    </row>
    <row r="553" spans="1:1">
      <c r="A553" s="60"/>
    </row>
    <row r="554" spans="1:1">
      <c r="A554" s="122"/>
    </row>
    <row r="555" spans="1:1">
      <c r="A555" s="76"/>
    </row>
    <row r="559" spans="1:1">
      <c r="A559" s="76"/>
    </row>
    <row r="563" spans="1:1">
      <c r="A563" s="76"/>
    </row>
    <row r="566" spans="1:1">
      <c r="A566" s="76"/>
    </row>
    <row r="571" spans="1:1">
      <c r="A571" s="66"/>
    </row>
    <row r="572" spans="1:1">
      <c r="A572" s="76"/>
    </row>
    <row r="575" spans="1:1">
      <c r="A575" s="76"/>
    </row>
    <row r="579" spans="1:1">
      <c r="A579" s="76"/>
    </row>
    <row r="584" spans="1:1">
      <c r="A584" s="122"/>
    </row>
    <row r="585" spans="1:1">
      <c r="A585" s="76"/>
    </row>
    <row r="589" spans="1:1">
      <c r="A589" s="76"/>
    </row>
    <row r="593" spans="1:1">
      <c r="A593" s="76"/>
    </row>
    <row r="594" spans="1:1">
      <c r="A594" s="59"/>
    </row>
    <row r="597" spans="1:1">
      <c r="A597" s="76"/>
    </row>
    <row r="601" spans="1:1">
      <c r="A601" s="76"/>
    </row>
    <row r="606" spans="1:1">
      <c r="A606" s="66"/>
    </row>
    <row r="607" spans="1:1">
      <c r="A607" s="76"/>
    </row>
    <row r="608" spans="1:1">
      <c r="A608" s="76"/>
    </row>
    <row r="609" spans="1:1">
      <c r="A609" s="76"/>
    </row>
    <row r="612" spans="1:1">
      <c r="A612" s="76"/>
    </row>
    <row r="615" spans="1:1">
      <c r="A615" s="76"/>
    </row>
    <row r="619" spans="1:1">
      <c r="A619" s="76"/>
    </row>
    <row r="620" spans="1:1">
      <c r="A620" s="76"/>
    </row>
    <row r="621" spans="1:1">
      <c r="A621" s="76"/>
    </row>
    <row r="625" spans="1:1">
      <c r="A625" s="122"/>
    </row>
    <row r="626" spans="1:1">
      <c r="A626" s="76"/>
    </row>
    <row r="627" spans="1:1">
      <c r="A627" s="76"/>
    </row>
    <row r="631" spans="1:1">
      <c r="A631" s="76"/>
    </row>
    <row r="632" spans="1:1">
      <c r="A632" s="76"/>
    </row>
    <row r="635" spans="1:1">
      <c r="A635" s="59"/>
    </row>
    <row r="640" spans="1:1">
      <c r="A640" s="76"/>
    </row>
    <row r="644" spans="1:1">
      <c r="A644" s="76"/>
    </row>
    <row r="647" spans="1:1">
      <c r="A647" s="76"/>
    </row>
    <row r="650" spans="1:1">
      <c r="A650" s="76"/>
    </row>
    <row r="653" spans="1:1">
      <c r="A653" s="76"/>
    </row>
    <row r="656" spans="1:1">
      <c r="A656" s="76"/>
    </row>
    <row r="661" spans="1:1">
      <c r="A661" s="76"/>
    </row>
    <row r="665" spans="1:1">
      <c r="A665" s="76"/>
    </row>
    <row r="668" spans="1:1">
      <c r="A668" s="76"/>
    </row>
    <row r="671" spans="1:1">
      <c r="A671" s="76"/>
    </row>
    <row r="675" spans="1:1">
      <c r="A675" s="79"/>
    </row>
    <row r="676" spans="1:1">
      <c r="A676" s="66"/>
    </row>
    <row r="677" spans="1:1">
      <c r="A677" s="79"/>
    </row>
    <row r="678" spans="1:1">
      <c r="A678" s="79"/>
    </row>
    <row r="679" spans="1:1">
      <c r="A679" s="81"/>
    </row>
    <row r="680" spans="1:1">
      <c r="A680" s="81"/>
    </row>
    <row r="681" spans="1:1">
      <c r="A681" s="81"/>
    </row>
    <row r="682" spans="1:1">
      <c r="A682" s="79"/>
    </row>
    <row r="683" spans="1:1">
      <c r="A683" s="77"/>
    </row>
    <row r="685" spans="1:1">
      <c r="A685" s="106"/>
    </row>
    <row r="686" spans="1:1">
      <c r="A686" s="445"/>
    </row>
    <row r="688" spans="1:1">
      <c r="A688" s="60"/>
    </row>
    <row r="689" spans="1:1">
      <c r="A689" s="60"/>
    </row>
    <row r="690" spans="1:1">
      <c r="A690" s="122"/>
    </row>
    <row r="691" spans="1:1">
      <c r="A691" s="76"/>
    </row>
    <row r="695" spans="1:1">
      <c r="A695" s="76"/>
    </row>
    <row r="699" spans="1:1">
      <c r="A699" s="76"/>
    </row>
    <row r="702" spans="1:1">
      <c r="A702" s="76"/>
    </row>
    <row r="707" spans="1:1">
      <c r="A707" s="66"/>
    </row>
    <row r="708" spans="1:1">
      <c r="A708" s="76"/>
    </row>
    <row r="711" spans="1:1">
      <c r="A711" s="76"/>
    </row>
    <row r="715" spans="1:1">
      <c r="A715" s="76"/>
    </row>
    <row r="720" spans="1:1">
      <c r="A720" s="122"/>
    </row>
    <row r="721" spans="1:1">
      <c r="A721" s="76"/>
    </row>
    <row r="725" spans="1:1">
      <c r="A725" s="76"/>
    </row>
    <row r="729" spans="1:1">
      <c r="A729" s="76"/>
    </row>
    <row r="730" spans="1:1">
      <c r="A730" s="59"/>
    </row>
    <row r="733" spans="1:1">
      <c r="A733" s="76"/>
    </row>
    <row r="737" spans="1:1">
      <c r="A737" s="76"/>
    </row>
    <row r="742" spans="1:1">
      <c r="A742" s="66"/>
    </row>
    <row r="743" spans="1:1">
      <c r="A743" s="76"/>
    </row>
    <row r="744" spans="1:1">
      <c r="A744" s="76"/>
    </row>
    <row r="745" spans="1:1">
      <c r="A745" s="76"/>
    </row>
    <row r="748" spans="1:1">
      <c r="A748" s="76"/>
    </row>
    <row r="751" spans="1:1">
      <c r="A751" s="76"/>
    </row>
    <row r="755" spans="1:1">
      <c r="A755" s="76"/>
    </row>
    <row r="756" spans="1:1">
      <c r="A756" s="76"/>
    </row>
    <row r="757" spans="1:1">
      <c r="A757" s="76"/>
    </row>
    <row r="761" spans="1:1">
      <c r="A761" s="122"/>
    </row>
    <row r="762" spans="1:1">
      <c r="A762" s="76"/>
    </row>
    <row r="763" spans="1:1">
      <c r="A763" s="76"/>
    </row>
    <row r="767" spans="1:1">
      <c r="A767" s="76"/>
    </row>
    <row r="768" spans="1:1">
      <c r="A768" s="76"/>
    </row>
    <row r="771" spans="1:1">
      <c r="A771" s="59"/>
    </row>
    <row r="776" spans="1:1">
      <c r="A776" s="76"/>
    </row>
    <row r="780" spans="1:1">
      <c r="A780" s="76"/>
    </row>
    <row r="783" spans="1:1">
      <c r="A783" s="76"/>
    </row>
    <row r="786" spans="1:1">
      <c r="A786" s="76"/>
    </row>
    <row r="789" spans="1:1">
      <c r="A789" s="76"/>
    </row>
    <row r="792" spans="1:1">
      <c r="A792" s="76"/>
    </row>
    <row r="797" spans="1:1">
      <c r="A797" s="76"/>
    </row>
    <row r="801" spans="1:1">
      <c r="A801" s="76"/>
    </row>
    <row r="804" spans="1:1">
      <c r="A804" s="76"/>
    </row>
    <row r="807" spans="1:1">
      <c r="A807" s="76"/>
    </row>
    <row r="811" spans="1:1">
      <c r="A811" s="79"/>
    </row>
    <row r="812" spans="1:1">
      <c r="A812" s="66"/>
    </row>
    <row r="813" spans="1:1">
      <c r="A813" s="79"/>
    </row>
    <row r="814" spans="1:1">
      <c r="A814" s="79"/>
    </row>
    <row r="815" spans="1:1">
      <c r="A815" s="81"/>
    </row>
    <row r="816" spans="1:1">
      <c r="A816" s="81"/>
    </row>
    <row r="817" spans="1:1">
      <c r="A817" s="81"/>
    </row>
    <row r="818" spans="1:1">
      <c r="A818" s="79"/>
    </row>
    <row r="819" spans="1:1">
      <c r="A819" s="77"/>
    </row>
  </sheetData>
  <mergeCells count="160">
    <mergeCell ref="Q53:Q54"/>
    <mergeCell ref="R53:R54"/>
    <mergeCell ref="S53:S54"/>
    <mergeCell ref="T53:T54"/>
    <mergeCell ref="U53:U54"/>
    <mergeCell ref="J53:J54"/>
    <mergeCell ref="K53:K54"/>
    <mergeCell ref="L53:L54"/>
    <mergeCell ref="M53:M54"/>
    <mergeCell ref="N53:N54"/>
    <mergeCell ref="O53:O54"/>
    <mergeCell ref="U47:U48"/>
    <mergeCell ref="B53:B54"/>
    <mergeCell ref="C53:C54"/>
    <mergeCell ref="D53:D54"/>
    <mergeCell ref="E53:E54"/>
    <mergeCell ref="F53:F54"/>
    <mergeCell ref="G53:G54"/>
    <mergeCell ref="H53:H54"/>
    <mergeCell ref="I53:I54"/>
    <mergeCell ref="N47:N48"/>
    <mergeCell ref="O47:O48"/>
    <mergeCell ref="P47:P48"/>
    <mergeCell ref="Q47:Q48"/>
    <mergeCell ref="R47:R48"/>
    <mergeCell ref="S47:S48"/>
    <mergeCell ref="H47:H48"/>
    <mergeCell ref="I47:I48"/>
    <mergeCell ref="J47:J48"/>
    <mergeCell ref="K47:K48"/>
    <mergeCell ref="L47:L48"/>
    <mergeCell ref="M47:M48"/>
    <mergeCell ref="B47:B48"/>
    <mergeCell ref="C47:C48"/>
    <mergeCell ref="P53:P54"/>
    <mergeCell ref="D47:D48"/>
    <mergeCell ref="E47:E48"/>
    <mergeCell ref="F47:F48"/>
    <mergeCell ref="G47:G48"/>
    <mergeCell ref="P41:P42"/>
    <mergeCell ref="Q41:Q42"/>
    <mergeCell ref="R41:R42"/>
    <mergeCell ref="S41:S42"/>
    <mergeCell ref="T41:T42"/>
    <mergeCell ref="T47:T48"/>
    <mergeCell ref="U41:U42"/>
    <mergeCell ref="J41:J42"/>
    <mergeCell ref="K41:K42"/>
    <mergeCell ref="L41:L42"/>
    <mergeCell ref="M41:M42"/>
    <mergeCell ref="N41:N42"/>
    <mergeCell ref="O41:O42"/>
    <mergeCell ref="T35:T36"/>
    <mergeCell ref="U35:U36"/>
    <mergeCell ref="O35:O36"/>
    <mergeCell ref="P35:P36"/>
    <mergeCell ref="Q35:Q36"/>
    <mergeCell ref="R35:R36"/>
    <mergeCell ref="S35:S36"/>
    <mergeCell ref="B41:B42"/>
    <mergeCell ref="C41:C42"/>
    <mergeCell ref="D41:D42"/>
    <mergeCell ref="E41:E42"/>
    <mergeCell ref="F41:F42"/>
    <mergeCell ref="G41:G42"/>
    <mergeCell ref="H41:H42"/>
    <mergeCell ref="I41:I42"/>
    <mergeCell ref="N35:N36"/>
    <mergeCell ref="H35:H36"/>
    <mergeCell ref="I35:I36"/>
    <mergeCell ref="J35:J36"/>
    <mergeCell ref="K35:K36"/>
    <mergeCell ref="L35:L36"/>
    <mergeCell ref="M35:M36"/>
    <mergeCell ref="B35:B36"/>
    <mergeCell ref="C35:C36"/>
    <mergeCell ref="D35:D36"/>
    <mergeCell ref="E35:E36"/>
    <mergeCell ref="F35:F36"/>
    <mergeCell ref="G35:G36"/>
    <mergeCell ref="Q27:Q28"/>
    <mergeCell ref="R27:R28"/>
    <mergeCell ref="S27:S28"/>
    <mergeCell ref="T27:T28"/>
    <mergeCell ref="U27:U28"/>
    <mergeCell ref="J27:J28"/>
    <mergeCell ref="K27:K28"/>
    <mergeCell ref="L27:L28"/>
    <mergeCell ref="M27:M28"/>
    <mergeCell ref="N27:N28"/>
    <mergeCell ref="O27:O28"/>
    <mergeCell ref="U21:U22"/>
    <mergeCell ref="B27:B28"/>
    <mergeCell ref="C27:C28"/>
    <mergeCell ref="D27:D28"/>
    <mergeCell ref="E27:E28"/>
    <mergeCell ref="F27:F28"/>
    <mergeCell ref="G27:G28"/>
    <mergeCell ref="H27:H28"/>
    <mergeCell ref="I27:I28"/>
    <mergeCell ref="N21:N22"/>
    <mergeCell ref="O21:O22"/>
    <mergeCell ref="P21:P22"/>
    <mergeCell ref="Q21:Q22"/>
    <mergeCell ref="R21:R22"/>
    <mergeCell ref="S21:S22"/>
    <mergeCell ref="H21:H22"/>
    <mergeCell ref="I21:I22"/>
    <mergeCell ref="J21:J22"/>
    <mergeCell ref="K21:K22"/>
    <mergeCell ref="L21:L22"/>
    <mergeCell ref="M21:M22"/>
    <mergeCell ref="B21:B22"/>
    <mergeCell ref="C21:C22"/>
    <mergeCell ref="P27:P28"/>
    <mergeCell ref="D21:D22"/>
    <mergeCell ref="E21:E22"/>
    <mergeCell ref="F21:F22"/>
    <mergeCell ref="G21:G22"/>
    <mergeCell ref="P15:P16"/>
    <mergeCell ref="Q15:Q16"/>
    <mergeCell ref="R15:R16"/>
    <mergeCell ref="S15:S16"/>
    <mergeCell ref="T15:T16"/>
    <mergeCell ref="T21:T22"/>
    <mergeCell ref="U15:U16"/>
    <mergeCell ref="J15:J16"/>
    <mergeCell ref="K15:K16"/>
    <mergeCell ref="L15:L16"/>
    <mergeCell ref="M15:M16"/>
    <mergeCell ref="N15:N16"/>
    <mergeCell ref="O15:O16"/>
    <mergeCell ref="T9:T10"/>
    <mergeCell ref="U9:U10"/>
    <mergeCell ref="O9:O10"/>
    <mergeCell ref="P9:P10"/>
    <mergeCell ref="Q9:Q10"/>
    <mergeCell ref="R9:R10"/>
    <mergeCell ref="S9:S10"/>
    <mergeCell ref="B15:B16"/>
    <mergeCell ref="C15:C16"/>
    <mergeCell ref="D15:D16"/>
    <mergeCell ref="E15:E16"/>
    <mergeCell ref="F15:F16"/>
    <mergeCell ref="G15:G16"/>
    <mergeCell ref="H15:H16"/>
    <mergeCell ref="I15:I16"/>
    <mergeCell ref="N9:N10"/>
    <mergeCell ref="H9:H10"/>
    <mergeCell ref="I9:I10"/>
    <mergeCell ref="J9:J10"/>
    <mergeCell ref="K9:K10"/>
    <mergeCell ref="L9:L10"/>
    <mergeCell ref="M9:M10"/>
    <mergeCell ref="B9:B10"/>
    <mergeCell ref="C9:C10"/>
    <mergeCell ref="D9:D10"/>
    <mergeCell ref="E9:E10"/>
    <mergeCell ref="F9:F10"/>
    <mergeCell ref="G9:G10"/>
  </mergeCells>
  <conditionalFormatting sqref="C9:C10">
    <cfRule type="duplicateValues" dxfId="47" priority="43" stopIfTrue="1"/>
  </conditionalFormatting>
  <conditionalFormatting sqref="C9:C10">
    <cfRule type="duplicateValues" dxfId="46" priority="44"/>
  </conditionalFormatting>
  <conditionalFormatting sqref="C9:C10">
    <cfRule type="duplicateValues" dxfId="45" priority="45"/>
  </conditionalFormatting>
  <conditionalFormatting sqref="C9:C10">
    <cfRule type="duplicateValues" dxfId="44" priority="46"/>
    <cfRule type="duplicateValues" dxfId="43" priority="47"/>
  </conditionalFormatting>
  <conditionalFormatting sqref="C9:C10">
    <cfRule type="duplicateValues" dxfId="42" priority="48" stopIfTrue="1"/>
  </conditionalFormatting>
  <conditionalFormatting sqref="C35:C36">
    <cfRule type="duplicateValues" dxfId="41" priority="37" stopIfTrue="1"/>
  </conditionalFormatting>
  <conditionalFormatting sqref="C35:C36">
    <cfRule type="duplicateValues" dxfId="40" priority="38"/>
  </conditionalFormatting>
  <conditionalFormatting sqref="C35:C36">
    <cfRule type="duplicateValues" dxfId="39" priority="39"/>
  </conditionalFormatting>
  <conditionalFormatting sqref="C35:C36">
    <cfRule type="duplicateValues" dxfId="38" priority="40"/>
    <cfRule type="duplicateValues" dxfId="37" priority="41"/>
  </conditionalFormatting>
  <conditionalFormatting sqref="C35:C36">
    <cfRule type="duplicateValues" dxfId="36" priority="42" stopIfTrue="1"/>
  </conditionalFormatting>
  <conditionalFormatting sqref="C15:C16">
    <cfRule type="duplicateValues" dxfId="35" priority="31" stopIfTrue="1"/>
  </conditionalFormatting>
  <conditionalFormatting sqref="C15:C16">
    <cfRule type="duplicateValues" dxfId="34" priority="32"/>
  </conditionalFormatting>
  <conditionalFormatting sqref="C15:C16">
    <cfRule type="duplicateValues" dxfId="33" priority="33"/>
  </conditionalFormatting>
  <conditionalFormatting sqref="C15:C16">
    <cfRule type="duplicateValues" dxfId="32" priority="34"/>
    <cfRule type="duplicateValues" dxfId="31" priority="35"/>
  </conditionalFormatting>
  <conditionalFormatting sqref="C15:C16">
    <cfRule type="duplicateValues" dxfId="30" priority="36" stopIfTrue="1"/>
  </conditionalFormatting>
  <conditionalFormatting sqref="C21:C22">
    <cfRule type="duplicateValues" dxfId="29" priority="25" stopIfTrue="1"/>
  </conditionalFormatting>
  <conditionalFormatting sqref="C21:C22">
    <cfRule type="duplicateValues" dxfId="28" priority="26"/>
  </conditionalFormatting>
  <conditionalFormatting sqref="C21:C22">
    <cfRule type="duplicateValues" dxfId="27" priority="27"/>
  </conditionalFormatting>
  <conditionalFormatting sqref="C21:C22">
    <cfRule type="duplicateValues" dxfId="26" priority="28"/>
    <cfRule type="duplicateValues" dxfId="25" priority="29"/>
  </conditionalFormatting>
  <conditionalFormatting sqref="C21:C22">
    <cfRule type="duplicateValues" dxfId="24" priority="30" stopIfTrue="1"/>
  </conditionalFormatting>
  <conditionalFormatting sqref="C27:C28">
    <cfRule type="duplicateValues" dxfId="23" priority="19" stopIfTrue="1"/>
  </conditionalFormatting>
  <conditionalFormatting sqref="C27:C28">
    <cfRule type="duplicateValues" dxfId="22" priority="20"/>
  </conditionalFormatting>
  <conditionalFormatting sqref="C27:C28">
    <cfRule type="duplicateValues" dxfId="21" priority="21"/>
  </conditionalFormatting>
  <conditionalFormatting sqref="C27:C28">
    <cfRule type="duplicateValues" dxfId="20" priority="22"/>
    <cfRule type="duplicateValues" dxfId="19" priority="23"/>
  </conditionalFormatting>
  <conditionalFormatting sqref="C27:C28">
    <cfRule type="duplicateValues" dxfId="18" priority="24" stopIfTrue="1"/>
  </conditionalFormatting>
  <conditionalFormatting sqref="C41:C42">
    <cfRule type="duplicateValues" dxfId="17" priority="13" stopIfTrue="1"/>
  </conditionalFormatting>
  <conditionalFormatting sqref="C41:C42">
    <cfRule type="duplicateValues" dxfId="16" priority="14"/>
  </conditionalFormatting>
  <conditionalFormatting sqref="C41:C42">
    <cfRule type="duplicateValues" dxfId="15" priority="15"/>
  </conditionalFormatting>
  <conditionalFormatting sqref="C41:C42">
    <cfRule type="duplicateValues" dxfId="14" priority="16"/>
    <cfRule type="duplicateValues" dxfId="13" priority="17"/>
  </conditionalFormatting>
  <conditionalFormatting sqref="C41:C42">
    <cfRule type="duplicateValues" dxfId="12" priority="18" stopIfTrue="1"/>
  </conditionalFormatting>
  <conditionalFormatting sqref="C47:C48">
    <cfRule type="duplicateValues" dxfId="11" priority="7" stopIfTrue="1"/>
  </conditionalFormatting>
  <conditionalFormatting sqref="C47:C48">
    <cfRule type="duplicateValues" dxfId="10" priority="8"/>
  </conditionalFormatting>
  <conditionalFormatting sqref="C47:C48">
    <cfRule type="duplicateValues" dxfId="9" priority="9"/>
  </conditionalFormatting>
  <conditionalFormatting sqref="C47:C48">
    <cfRule type="duplicateValues" dxfId="8" priority="10"/>
    <cfRule type="duplicateValues" dxfId="7" priority="11"/>
  </conditionalFormatting>
  <conditionalFormatting sqref="C47:C48">
    <cfRule type="duplicateValues" dxfId="6" priority="12" stopIfTrue="1"/>
  </conditionalFormatting>
  <conditionalFormatting sqref="C53:C54">
    <cfRule type="duplicateValues" dxfId="5" priority="1" stopIfTrue="1"/>
  </conditionalFormatting>
  <conditionalFormatting sqref="C53:C54">
    <cfRule type="duplicateValues" dxfId="4" priority="2"/>
  </conditionalFormatting>
  <conditionalFormatting sqref="C53:C54">
    <cfRule type="duplicateValues" dxfId="3" priority="3"/>
  </conditionalFormatting>
  <conditionalFormatting sqref="C53:C54">
    <cfRule type="duplicateValues" dxfId="2" priority="4"/>
    <cfRule type="duplicateValues" dxfId="1" priority="5"/>
  </conditionalFormatting>
  <conditionalFormatting sqref="C53:C54">
    <cfRule type="duplicateValues" dxfId="0" priority="6" stopIfTrue="1"/>
  </conditionalFormatting>
  <pageMargins left="0.7" right="0.7" top="0.75" bottom="0.75" header="0.3" footer="0.3"/>
  <pageSetup paperSize="9" orientation="portrait" horizontalDpi="300" verticalDpi="300" r:id="rId1"/>
  <ignoredErrors>
    <ignoredError sqref="I13:U5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Sheet1_Summary Report</vt:lpstr>
      <vt:lpstr>Sheet2_Detail Report</vt:lpstr>
      <vt:lpstr>Sheet3_Violation Report</vt:lpstr>
      <vt:lpstr>'Sheet1_Summary Report'!Print_Area</vt:lpstr>
      <vt:lpstr>'Sheet2_Detail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Nguyen Thi Phuong Trinh</cp:lastModifiedBy>
  <cp:lastPrinted>2020-07-31T12:35:37Z</cp:lastPrinted>
  <dcterms:created xsi:type="dcterms:W3CDTF">2020-06-23T01:59:29Z</dcterms:created>
  <dcterms:modified xsi:type="dcterms:W3CDTF">2021-12-06T09:20:03Z</dcterms:modified>
</cp:coreProperties>
</file>