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Profile thay_dhd\Downloads\"/>
    </mc:Choice>
  </mc:AlternateContent>
  <xr:revisionPtr revIDLastSave="0" documentId="13_ncr:1_{781284C5-9555-4CE8-8390-2F0E3A8008AB}" xr6:coauthVersionLast="47" xr6:coauthVersionMax="47" xr10:uidLastSave="{00000000-0000-0000-0000-000000000000}"/>
  <bookViews>
    <workbookView xWindow="-110" yWindow="-110" windowWidth="19420" windowHeight="10420" tabRatio="758" xr2:uid="{00000000-000D-0000-FFFF-FFFF00000000}"/>
  </bookViews>
  <sheets>
    <sheet name="Sheet1_Summary Report" sheetId="7" r:id="rId1"/>
    <sheet name="Sheet2_Detail Report" sheetId="4" r:id="rId2"/>
    <sheet name="Data chart" sheetId="14" state="hidden" r:id="rId3"/>
  </sheets>
  <externalReferences>
    <externalReference r:id="rId4"/>
    <externalReference r:id="rId5"/>
  </externalReferences>
  <definedNames>
    <definedName name="_Fill" localSheetId="2" hidden="1">#REF!</definedName>
    <definedName name="_Fill" localSheetId="0" hidden="1">#REF!</definedName>
    <definedName name="_Fill" localSheetId="1" hidden="1">#REF!</definedName>
    <definedName name="_Fill" hidden="1">#REF!</definedName>
    <definedName name="_xlnm._FilterDatabase" localSheetId="1" hidden="1">'Sheet2_Detail Report'!$A$86:$AV$103</definedName>
    <definedName name="Currency">[1]Currency!$A$2:$A$4</definedName>
    <definedName name="DSAD" localSheetId="2">'[2]bao-gia'!#REF!</definedName>
    <definedName name="DSAD" localSheetId="0">'[2]bao-gia'!#REF!</definedName>
    <definedName name="DSAD" localSheetId="1">'[2]bao-gia'!#REF!</definedName>
    <definedName name="DSAD">'[2]bao-gia'!#REF!</definedName>
    <definedName name="DSNV20062017" localSheetId="2">#REF!</definedName>
    <definedName name="DSNV20062017" localSheetId="0">#REF!</definedName>
    <definedName name="DSNV20062017" localSheetId="1">#REF!</definedName>
    <definedName name="DSNV20062017">#REF!</definedName>
    <definedName name="HEÄSOÅ" localSheetId="2">'[2]bao-gia'!#REF!</definedName>
    <definedName name="HEÄSOÅ" localSheetId="0">'[2]bao-gia'!#REF!</definedName>
    <definedName name="HEÄSOÅ" localSheetId="1">'[2]bao-gia'!#REF!</definedName>
    <definedName name="HEÄSOÅ">'[2]bao-gia'!#REF!</definedName>
    <definedName name="HEÄSOÅ3" localSheetId="2">'[2]bao-gia'!#REF!</definedName>
    <definedName name="HEÄSOÅ3" localSheetId="0">'[2]bao-gia'!#REF!</definedName>
    <definedName name="HEÄSOÅ3" localSheetId="1">'[2]bao-gia'!#REF!</definedName>
    <definedName name="HEÄSOÅ3">'[2]bao-gia'!#REF!</definedName>
    <definedName name="LSAddSalaryID">[1]LSAddSalaryID!$A$2:$A$53</definedName>
    <definedName name="OT" localSheetId="2">#REF!</definedName>
    <definedName name="OT" localSheetId="0">#REF!</definedName>
    <definedName name="OT" localSheetId="1">#REF!</definedName>
    <definedName name="OT">#REF!</definedName>
    <definedName name="OT_ADJ" localSheetId="2">#REF!</definedName>
    <definedName name="OT_ADJ" localSheetId="0">#REF!</definedName>
    <definedName name="OT_ADJ" localSheetId="1">#REF!</definedName>
    <definedName name="OT_ADJ">#REF!</definedName>
    <definedName name="_xlnm.Print_Area" localSheetId="0">'Sheet1_Summary Report'!$B$1:$T$112</definedName>
    <definedName name="_xlnm.Print_Area" localSheetId="1">'Sheet2_Detail Report'!$B$9:$AT$77</definedName>
    <definedName name="sas" localSheetId="2" hidden="1">#REF!</definedName>
    <definedName name="sas" localSheetId="0" hidden="1">#REF!</definedName>
    <definedName name="sas" localSheetId="1" hidden="1">#REF!</definedName>
    <definedName name="sas" hidden="1">#REF!</definedName>
    <definedName name="swd" localSheetId="2" hidden="1">#REF!</definedName>
    <definedName name="swd" localSheetId="0" hidden="1">#REF!</definedName>
    <definedName name="swd" localSheetId="1" hidden="1">#REF!</definedName>
    <definedName name="swd" hidden="1">#REF!</definedName>
    <definedName name="T11.2010" localSheetId="2">#REF!</definedName>
    <definedName name="T11.2010" localSheetId="0">#REF!</definedName>
    <definedName name="T11.2010" localSheetId="1">#REF!</definedName>
    <definedName name="T11.2010">#REF!</definedName>
    <definedName name="TRISO" localSheetId="2">#REF!</definedName>
    <definedName name="TRISO" localSheetId="0">#REF!</definedName>
    <definedName name="TRISO" localSheetId="1">#REF!</definedName>
    <definedName name="TRIS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26" i="4" l="1"/>
  <c r="AZ126" i="4"/>
  <c r="AY126" i="4"/>
  <c r="BA125" i="4"/>
  <c r="AZ125" i="4"/>
  <c r="AY125" i="4"/>
  <c r="BA124" i="4"/>
  <c r="AZ124" i="4"/>
  <c r="AY124" i="4"/>
  <c r="BA123" i="4"/>
  <c r="AZ123" i="4"/>
  <c r="AY123" i="4"/>
  <c r="BA121" i="4"/>
  <c r="AZ121" i="4"/>
  <c r="AY121" i="4"/>
  <c r="BA120" i="4"/>
  <c r="AZ120" i="4"/>
  <c r="AY120" i="4"/>
  <c r="BA118" i="4"/>
  <c r="AZ118" i="4"/>
  <c r="AY118" i="4"/>
  <c r="BA117" i="4"/>
  <c r="AZ117" i="4"/>
  <c r="AY117" i="4"/>
  <c r="BA116" i="4"/>
  <c r="AZ116" i="4"/>
  <c r="AY116" i="4"/>
  <c r="BA114" i="4"/>
  <c r="AZ114" i="4"/>
  <c r="AY114" i="4"/>
  <c r="BA113" i="4"/>
  <c r="AZ113" i="4"/>
  <c r="AY113" i="4"/>
  <c r="BA112" i="4"/>
  <c r="AZ112" i="4"/>
  <c r="AY112" i="4"/>
  <c r="BE126" i="4"/>
  <c r="BF126" i="4" s="1"/>
  <c r="BD126" i="4"/>
  <c r="BC126" i="4"/>
  <c r="BE125" i="4"/>
  <c r="BF125" i="4" s="1"/>
  <c r="BD125" i="4"/>
  <c r="BC125" i="4"/>
  <c r="BE124" i="4"/>
  <c r="BD124" i="4"/>
  <c r="BC124" i="4"/>
  <c r="BE123" i="4"/>
  <c r="BD123" i="4"/>
  <c r="BC123" i="4"/>
  <c r="BE121" i="4"/>
  <c r="BD121" i="4"/>
  <c r="BC121" i="4"/>
  <c r="BE120" i="4"/>
  <c r="BD120" i="4"/>
  <c r="BC120" i="4"/>
  <c r="BE118" i="4"/>
  <c r="BF118" i="4" s="1"/>
  <c r="BD118" i="4"/>
  <c r="BC118" i="4"/>
  <c r="BE117" i="4"/>
  <c r="BF117" i="4" s="1"/>
  <c r="BD117" i="4"/>
  <c r="BC117" i="4"/>
  <c r="BE116" i="4"/>
  <c r="BD116" i="4"/>
  <c r="BC116" i="4"/>
  <c r="BE114" i="4"/>
  <c r="BD114" i="4"/>
  <c r="BC114" i="4"/>
  <c r="BE113" i="4"/>
  <c r="BD113" i="4"/>
  <c r="BC113" i="4"/>
  <c r="BE112" i="4"/>
  <c r="BD112" i="4"/>
  <c r="BC112" i="4"/>
  <c r="BA102" i="4"/>
  <c r="AZ102" i="4"/>
  <c r="AY102" i="4"/>
  <c r="BA101" i="4"/>
  <c r="AZ101" i="4"/>
  <c r="AY101" i="4"/>
  <c r="BA100" i="4"/>
  <c r="AZ100" i="4"/>
  <c r="AY100" i="4"/>
  <c r="BA99" i="4"/>
  <c r="AZ99" i="4"/>
  <c r="AY99" i="4"/>
  <c r="BA97" i="4"/>
  <c r="AZ97" i="4"/>
  <c r="AY97" i="4"/>
  <c r="BA96" i="4"/>
  <c r="AZ96" i="4"/>
  <c r="AY96" i="4"/>
  <c r="BA94" i="4"/>
  <c r="AZ94" i="4"/>
  <c r="AY94" i="4"/>
  <c r="BA93" i="4"/>
  <c r="AZ93" i="4"/>
  <c r="AY93" i="4"/>
  <c r="BA92" i="4"/>
  <c r="AZ92" i="4"/>
  <c r="AY92" i="4"/>
  <c r="BA90" i="4"/>
  <c r="AZ90" i="4"/>
  <c r="AY90" i="4"/>
  <c r="BA89" i="4"/>
  <c r="AZ89" i="4"/>
  <c r="AY89" i="4"/>
  <c r="BA88" i="4"/>
  <c r="AZ88" i="4"/>
  <c r="AY88" i="4"/>
  <c r="BA54" i="4"/>
  <c r="AZ54" i="4"/>
  <c r="AY54" i="4"/>
  <c r="BA53" i="4"/>
  <c r="AZ53" i="4"/>
  <c r="AY53" i="4"/>
  <c r="BA52" i="4"/>
  <c r="AZ52" i="4"/>
  <c r="AY52" i="4"/>
  <c r="BA51" i="4"/>
  <c r="AZ51" i="4"/>
  <c r="AY51" i="4"/>
  <c r="AZ50" i="4"/>
  <c r="BA49" i="4"/>
  <c r="AZ49" i="4"/>
  <c r="AY49" i="4"/>
  <c r="AZ48" i="4"/>
  <c r="AY48" i="4"/>
  <c r="BA46" i="4"/>
  <c r="AZ46" i="4"/>
  <c r="AY46" i="4"/>
  <c r="BA45" i="4"/>
  <c r="AZ45" i="4"/>
  <c r="AY45" i="4"/>
  <c r="BA44" i="4"/>
  <c r="AZ44" i="4"/>
  <c r="AY44" i="4"/>
  <c r="BA42" i="4"/>
  <c r="AZ42" i="4"/>
  <c r="AY42" i="4"/>
  <c r="BA41" i="4"/>
  <c r="AZ41" i="4"/>
  <c r="AY41" i="4"/>
  <c r="BA40" i="4"/>
  <c r="AZ40" i="4"/>
  <c r="AY40" i="4"/>
  <c r="BA30" i="4"/>
  <c r="AZ30" i="4"/>
  <c r="AY30" i="4"/>
  <c r="BA29" i="4"/>
  <c r="AZ29" i="4"/>
  <c r="AY29" i="4"/>
  <c r="BA28" i="4"/>
  <c r="AZ28" i="4"/>
  <c r="AY28" i="4"/>
  <c r="AZ27" i="4"/>
  <c r="AY27" i="4"/>
  <c r="BA25" i="4"/>
  <c r="AZ25" i="4"/>
  <c r="AY25" i="4"/>
  <c r="BA24" i="4"/>
  <c r="AZ24" i="4"/>
  <c r="AY24" i="4"/>
  <c r="BA22" i="4"/>
  <c r="AZ22" i="4"/>
  <c r="AY22" i="4"/>
  <c r="BA21" i="4"/>
  <c r="AZ21" i="4"/>
  <c r="AY21" i="4"/>
  <c r="BA20" i="4"/>
  <c r="AZ20" i="4"/>
  <c r="AY20" i="4"/>
  <c r="BA18" i="4"/>
  <c r="AZ18" i="4"/>
  <c r="AY18" i="4"/>
  <c r="BA17" i="4"/>
  <c r="AZ17" i="4"/>
  <c r="AY17" i="4"/>
  <c r="BA16" i="4"/>
  <c r="AZ16" i="4"/>
  <c r="AY16" i="4"/>
  <c r="BF121" i="4" l="1"/>
  <c r="BF114" i="4"/>
  <c r="BF112" i="4"/>
  <c r="BF120" i="4"/>
  <c r="BF123" i="4"/>
  <c r="BF113" i="4"/>
  <c r="BF116" i="4"/>
  <c r="BF124" i="4"/>
  <c r="BE54" i="4" l="1"/>
  <c r="BF54" i="4" s="1"/>
  <c r="BD54" i="4"/>
  <c r="BC54" i="4"/>
  <c r="BE53" i="4"/>
  <c r="BF53" i="4" s="1"/>
  <c r="BD53" i="4"/>
  <c r="BC53" i="4"/>
  <c r="BE52" i="4"/>
  <c r="BF52" i="4" s="1"/>
  <c r="BD52" i="4"/>
  <c r="BC52" i="4"/>
  <c r="BD51" i="4"/>
  <c r="BC51" i="4"/>
  <c r="BE49" i="4"/>
  <c r="BF49" i="4" s="1"/>
  <c r="BD49" i="4"/>
  <c r="BC49" i="4"/>
  <c r="BD48" i="4"/>
  <c r="BC48" i="4"/>
  <c r="BE46" i="4"/>
  <c r="BF46" i="4" s="1"/>
  <c r="BD46" i="4"/>
  <c r="BC46" i="4"/>
  <c r="BE45" i="4"/>
  <c r="BF45" i="4" s="1"/>
  <c r="BD45" i="4"/>
  <c r="BC45" i="4"/>
  <c r="BE44" i="4"/>
  <c r="BF44" i="4" s="1"/>
  <c r="BD44" i="4"/>
  <c r="BC44" i="4"/>
  <c r="BE42" i="4"/>
  <c r="BF42" i="4" s="1"/>
  <c r="BD42" i="4"/>
  <c r="BC42" i="4"/>
  <c r="BE41" i="4"/>
  <c r="BF41" i="4" s="1"/>
  <c r="BD41" i="4"/>
  <c r="BC41" i="4"/>
  <c r="BD40" i="4"/>
  <c r="BC40" i="4"/>
  <c r="BA9" i="4"/>
  <c r="S86" i="4" l="1"/>
  <c r="K95" i="4"/>
  <c r="K98" i="4"/>
  <c r="K91" i="4"/>
  <c r="K87" i="4"/>
  <c r="AX102" i="4" l="1"/>
  <c r="AX101" i="4"/>
  <c r="AX100" i="4"/>
  <c r="AX99" i="4"/>
  <c r="AW98" i="4"/>
  <c r="AV98" i="4"/>
  <c r="AX97" i="4"/>
  <c r="AX96" i="4"/>
  <c r="AW95" i="4"/>
  <c r="AV95" i="4"/>
  <c r="AX94" i="4"/>
  <c r="AX93" i="4"/>
  <c r="AX92" i="4"/>
  <c r="AW91" i="4"/>
  <c r="AV91" i="4"/>
  <c r="AX90" i="4"/>
  <c r="AX89" i="4"/>
  <c r="AX88" i="4"/>
  <c r="AW87" i="4"/>
  <c r="AV87" i="4"/>
  <c r="AU86" i="4"/>
  <c r="AT102" i="4"/>
  <c r="AT101" i="4"/>
  <c r="AT100" i="4"/>
  <c r="AT99" i="4"/>
  <c r="AS98" i="4"/>
  <c r="AR98" i="4"/>
  <c r="AT97" i="4"/>
  <c r="AT96" i="4"/>
  <c r="AS95" i="4"/>
  <c r="AR95" i="4"/>
  <c r="AT94" i="4"/>
  <c r="AT93" i="4"/>
  <c r="AT92" i="4"/>
  <c r="AS91" i="4"/>
  <c r="AR91" i="4"/>
  <c r="AT90" i="4"/>
  <c r="AT89" i="4"/>
  <c r="AT88" i="4"/>
  <c r="AS87" i="4"/>
  <c r="AR87" i="4"/>
  <c r="AQ86" i="4"/>
  <c r="AP102" i="4"/>
  <c r="AP101" i="4"/>
  <c r="AP100" i="4"/>
  <c r="AP99" i="4"/>
  <c r="AO98" i="4"/>
  <c r="AN98" i="4"/>
  <c r="AP97" i="4"/>
  <c r="AP96" i="4"/>
  <c r="AO95" i="4"/>
  <c r="AN95" i="4"/>
  <c r="AP94" i="4"/>
  <c r="AP93" i="4"/>
  <c r="AP92" i="4"/>
  <c r="AO91" i="4"/>
  <c r="AN91" i="4"/>
  <c r="AP90" i="4"/>
  <c r="AP89" i="4"/>
  <c r="AP88" i="4"/>
  <c r="AO87" i="4"/>
  <c r="AN87" i="4"/>
  <c r="AM86" i="4"/>
  <c r="J102" i="4"/>
  <c r="J101" i="4"/>
  <c r="J100" i="4"/>
  <c r="J99" i="4"/>
  <c r="I98" i="4"/>
  <c r="H98" i="4"/>
  <c r="G98" i="4"/>
  <c r="J97" i="4"/>
  <c r="J96" i="4"/>
  <c r="I95" i="4"/>
  <c r="H95" i="4"/>
  <c r="G95" i="4"/>
  <c r="J94" i="4"/>
  <c r="J93" i="4"/>
  <c r="J92" i="4"/>
  <c r="I91" i="4"/>
  <c r="H91" i="4"/>
  <c r="G91" i="4"/>
  <c r="J90" i="4"/>
  <c r="J89" i="4"/>
  <c r="J88" i="4"/>
  <c r="I87" i="4"/>
  <c r="H87" i="4"/>
  <c r="G87" i="4"/>
  <c r="E27" i="4"/>
  <c r="BA27" i="4" s="1"/>
  <c r="J30" i="4"/>
  <c r="J29" i="4"/>
  <c r="J28" i="4"/>
  <c r="J27" i="4"/>
  <c r="I26" i="4"/>
  <c r="H26" i="4"/>
  <c r="G26" i="4"/>
  <c r="J25" i="4"/>
  <c r="J24" i="4"/>
  <c r="I23" i="4"/>
  <c r="H23" i="4"/>
  <c r="G23" i="4"/>
  <c r="J22" i="4"/>
  <c r="J21" i="4"/>
  <c r="J20" i="4"/>
  <c r="I19" i="4"/>
  <c r="H19" i="4"/>
  <c r="G19" i="4"/>
  <c r="J18" i="4"/>
  <c r="J17" i="4"/>
  <c r="J16" i="4"/>
  <c r="I15" i="4"/>
  <c r="H15" i="4"/>
  <c r="G15" i="4"/>
  <c r="BB21" i="4" l="1"/>
  <c r="H86" i="4"/>
  <c r="BB93" i="4"/>
  <c r="J98" i="4"/>
  <c r="AT91" i="4"/>
  <c r="J91" i="4"/>
  <c r="AX91" i="4"/>
  <c r="AX95" i="4"/>
  <c r="J15" i="4"/>
  <c r="J95" i="4"/>
  <c r="AT87" i="4"/>
  <c r="AV86" i="4"/>
  <c r="AS86" i="4"/>
  <c r="AX87" i="4"/>
  <c r="J87" i="4"/>
  <c r="AP91" i="4"/>
  <c r="AR86" i="4"/>
  <c r="AN86" i="4"/>
  <c r="AP87" i="4"/>
  <c r="AT95" i="4"/>
  <c r="AP95" i="4"/>
  <c r="AW86" i="4"/>
  <c r="AX98" i="4"/>
  <c r="J26" i="4"/>
  <c r="G86" i="4"/>
  <c r="AO86" i="4"/>
  <c r="J23" i="4"/>
  <c r="J19" i="4"/>
  <c r="AP98" i="4"/>
  <c r="AT98" i="4"/>
  <c r="I86" i="4"/>
  <c r="J86" i="4" l="1"/>
  <c r="AT86" i="4"/>
  <c r="AP86" i="4"/>
  <c r="AX86" i="4"/>
  <c r="AW68" i="4"/>
  <c r="AV68" i="4"/>
  <c r="AU68" i="4"/>
  <c r="AS68" i="4"/>
  <c r="AR68" i="4"/>
  <c r="AQ68" i="4"/>
  <c r="AO68" i="4"/>
  <c r="AN68" i="4"/>
  <c r="AM68" i="4"/>
  <c r="AK68" i="4"/>
  <c r="AJ68" i="4"/>
  <c r="AI68" i="4"/>
  <c r="AG68" i="4"/>
  <c r="AF68" i="4"/>
  <c r="AE68" i="4"/>
  <c r="AC68" i="4"/>
  <c r="AB68" i="4"/>
  <c r="AA68" i="4"/>
  <c r="Y68" i="4"/>
  <c r="X68" i="4"/>
  <c r="W68" i="4"/>
  <c r="U68" i="4"/>
  <c r="T68" i="4"/>
  <c r="S68" i="4"/>
  <c r="Q68" i="4"/>
  <c r="P68" i="4"/>
  <c r="O68" i="4"/>
  <c r="M68" i="4"/>
  <c r="L68" i="4"/>
  <c r="K68" i="4"/>
  <c r="I68" i="4"/>
  <c r="H68" i="4"/>
  <c r="G68" i="4"/>
  <c r="E68" i="4"/>
  <c r="D68" i="4"/>
  <c r="C68" i="4"/>
  <c r="AX54" i="4"/>
  <c r="AT54" i="4"/>
  <c r="AP54" i="4"/>
  <c r="AL54" i="4"/>
  <c r="AH54" i="4"/>
  <c r="AD54" i="4"/>
  <c r="Z54" i="4"/>
  <c r="V54" i="4"/>
  <c r="R54" i="4"/>
  <c r="N54" i="4"/>
  <c r="J54" i="4"/>
  <c r="F54" i="4"/>
  <c r="AX53" i="4"/>
  <c r="AT53" i="4"/>
  <c r="AP53" i="4"/>
  <c r="AL53" i="4"/>
  <c r="AH53" i="4"/>
  <c r="AD53" i="4"/>
  <c r="Z53" i="4"/>
  <c r="V53" i="4"/>
  <c r="R53" i="4"/>
  <c r="N53" i="4"/>
  <c r="J53" i="4"/>
  <c r="F53" i="4"/>
  <c r="AX52" i="4"/>
  <c r="AT52" i="4"/>
  <c r="AP52" i="4"/>
  <c r="AL52" i="4"/>
  <c r="AH52" i="4"/>
  <c r="AD52" i="4"/>
  <c r="Z52" i="4"/>
  <c r="V52" i="4"/>
  <c r="R52" i="4"/>
  <c r="N52" i="4"/>
  <c r="J52" i="4"/>
  <c r="F52" i="4"/>
  <c r="AW51" i="4"/>
  <c r="AT51" i="4"/>
  <c r="AP51" i="4"/>
  <c r="AL51" i="4"/>
  <c r="AH51" i="4"/>
  <c r="AD51" i="4"/>
  <c r="Z51" i="4"/>
  <c r="V51" i="4"/>
  <c r="R51" i="4"/>
  <c r="N51" i="4"/>
  <c r="J51" i="4"/>
  <c r="F51" i="4"/>
  <c r="AV50" i="4"/>
  <c r="AU50" i="4"/>
  <c r="AS50" i="4"/>
  <c r="AR50" i="4"/>
  <c r="BD50" i="4" s="1"/>
  <c r="AQ50" i="4"/>
  <c r="AO50" i="4"/>
  <c r="AP50" i="4" s="1"/>
  <c r="AM50" i="4"/>
  <c r="AK50" i="4"/>
  <c r="AL50" i="4" s="1"/>
  <c r="AI50" i="4"/>
  <c r="AG50" i="4"/>
  <c r="AH50" i="4" s="1"/>
  <c r="AE50" i="4"/>
  <c r="AC50" i="4"/>
  <c r="AD50" i="4" s="1"/>
  <c r="AA50" i="4"/>
  <c r="Y50" i="4"/>
  <c r="Z50" i="4" s="1"/>
  <c r="W50" i="4"/>
  <c r="U50" i="4"/>
  <c r="V50" i="4" s="1"/>
  <c r="S50" i="4"/>
  <c r="Q50" i="4"/>
  <c r="R50" i="4" s="1"/>
  <c r="O50" i="4"/>
  <c r="M50" i="4"/>
  <c r="N50" i="4" s="1"/>
  <c r="K50" i="4"/>
  <c r="I50" i="4"/>
  <c r="J50" i="4" s="1"/>
  <c r="G50" i="4"/>
  <c r="E50" i="4"/>
  <c r="C50" i="4"/>
  <c r="AX49" i="4"/>
  <c r="AT49" i="4"/>
  <c r="AP49" i="4"/>
  <c r="AL49" i="4"/>
  <c r="AH49" i="4"/>
  <c r="AD49" i="4"/>
  <c r="Z49" i="4"/>
  <c r="V49" i="4"/>
  <c r="R49" i="4"/>
  <c r="N49" i="4"/>
  <c r="J49" i="4"/>
  <c r="F49" i="4"/>
  <c r="AX48" i="4"/>
  <c r="AT48" i="4"/>
  <c r="AP48" i="4"/>
  <c r="AL48" i="4"/>
  <c r="AH48" i="4"/>
  <c r="AD48" i="4"/>
  <c r="Z48" i="4"/>
  <c r="V48" i="4"/>
  <c r="R48" i="4"/>
  <c r="M48" i="4"/>
  <c r="J48" i="4"/>
  <c r="F48" i="4"/>
  <c r="AW47" i="4"/>
  <c r="AV47" i="4"/>
  <c r="AU47" i="4"/>
  <c r="AS47" i="4"/>
  <c r="AR47" i="4"/>
  <c r="AQ47" i="4"/>
  <c r="AO47" i="4"/>
  <c r="AP47" i="4" s="1"/>
  <c r="AM47" i="4"/>
  <c r="AK47" i="4"/>
  <c r="AL47" i="4" s="1"/>
  <c r="AI47" i="4"/>
  <c r="AG47" i="4"/>
  <c r="AH47" i="4" s="1"/>
  <c r="AE47" i="4"/>
  <c r="AC47" i="4"/>
  <c r="AD47" i="4" s="1"/>
  <c r="AA47" i="4"/>
  <c r="Y47" i="4"/>
  <c r="Z47" i="4" s="1"/>
  <c r="W47" i="4"/>
  <c r="U47" i="4"/>
  <c r="V47" i="4" s="1"/>
  <c r="S47" i="4"/>
  <c r="Q47" i="4"/>
  <c r="P47" i="4"/>
  <c r="O47" i="4"/>
  <c r="M47" i="4"/>
  <c r="L47" i="4"/>
  <c r="K47" i="4"/>
  <c r="I47" i="4"/>
  <c r="H47" i="4"/>
  <c r="G47" i="4"/>
  <c r="E47" i="4"/>
  <c r="D47" i="4"/>
  <c r="C47" i="4"/>
  <c r="AX46" i="4"/>
  <c r="AT46" i="4"/>
  <c r="AP46" i="4"/>
  <c r="AL46" i="4"/>
  <c r="AH46" i="4"/>
  <c r="AD46" i="4"/>
  <c r="Z46" i="4"/>
  <c r="V46" i="4"/>
  <c r="R46" i="4"/>
  <c r="N46" i="4"/>
  <c r="J46" i="4"/>
  <c r="F46" i="4"/>
  <c r="AZ68" i="4"/>
  <c r="AY68" i="4"/>
  <c r="AX45" i="4"/>
  <c r="AX68" i="4" s="1"/>
  <c r="AT45" i="4"/>
  <c r="AT68" i="4" s="1"/>
  <c r="AP45" i="4"/>
  <c r="AP68" i="4" s="1"/>
  <c r="AL45" i="4"/>
  <c r="AL68" i="4" s="1"/>
  <c r="AH45" i="4"/>
  <c r="AH68" i="4" s="1"/>
  <c r="AD45" i="4"/>
  <c r="AD68" i="4" s="1"/>
  <c r="Z45" i="4"/>
  <c r="Z68" i="4" s="1"/>
  <c r="V45" i="4"/>
  <c r="V68" i="4" s="1"/>
  <c r="R45" i="4"/>
  <c r="R68" i="4" s="1"/>
  <c r="N45" i="4"/>
  <c r="N68" i="4" s="1"/>
  <c r="J45" i="4"/>
  <c r="J68" i="4" s="1"/>
  <c r="F45" i="4"/>
  <c r="F68" i="4" s="1"/>
  <c r="AX44" i="4"/>
  <c r="AT44" i="4"/>
  <c r="AP44" i="4"/>
  <c r="AL44" i="4"/>
  <c r="AH44" i="4"/>
  <c r="AD44" i="4"/>
  <c r="Z44" i="4"/>
  <c r="V44" i="4"/>
  <c r="R44" i="4"/>
  <c r="N44" i="4"/>
  <c r="J44" i="4"/>
  <c r="F44" i="4"/>
  <c r="AW43" i="4"/>
  <c r="AV43" i="4"/>
  <c r="AU43" i="4"/>
  <c r="AS43" i="4"/>
  <c r="AR43" i="4"/>
  <c r="AQ43" i="4"/>
  <c r="AO43" i="4"/>
  <c r="AP43" i="4" s="1"/>
  <c r="AM43" i="4"/>
  <c r="AK43" i="4"/>
  <c r="AL43" i="4" s="1"/>
  <c r="AI43" i="4"/>
  <c r="AG43" i="4"/>
  <c r="AH43" i="4" s="1"/>
  <c r="AE43" i="4"/>
  <c r="AC43" i="4"/>
  <c r="AD43" i="4" s="1"/>
  <c r="AA43" i="4"/>
  <c r="Y43" i="4"/>
  <c r="Z43" i="4" s="1"/>
  <c r="W43" i="4"/>
  <c r="U43" i="4"/>
  <c r="V43" i="4" s="1"/>
  <c r="S43" i="4"/>
  <c r="Q43" i="4"/>
  <c r="P43" i="4"/>
  <c r="O43" i="4"/>
  <c r="M43" i="4"/>
  <c r="L43" i="4"/>
  <c r="K43" i="4"/>
  <c r="I43" i="4"/>
  <c r="H43" i="4"/>
  <c r="G43" i="4"/>
  <c r="E43" i="4"/>
  <c r="D43" i="4"/>
  <c r="C43" i="4"/>
  <c r="AX42" i="4"/>
  <c r="AT42" i="4"/>
  <c r="AP42" i="4"/>
  <c r="AL42" i="4"/>
  <c r="AH42" i="4"/>
  <c r="AD42" i="4"/>
  <c r="Z42" i="4"/>
  <c r="V42" i="4"/>
  <c r="R42" i="4"/>
  <c r="N42" i="4"/>
  <c r="J42" i="4"/>
  <c r="F42" i="4"/>
  <c r="AX41" i="4"/>
  <c r="AT41" i="4"/>
  <c r="AP41" i="4"/>
  <c r="AL41" i="4"/>
  <c r="AH41" i="4"/>
  <c r="AD41" i="4"/>
  <c r="Z41" i="4"/>
  <c r="V41" i="4"/>
  <c r="R41" i="4"/>
  <c r="N41" i="4"/>
  <c r="J41" i="4"/>
  <c r="F41" i="4"/>
  <c r="AX40" i="4"/>
  <c r="AT40" i="4"/>
  <c r="AP40" i="4"/>
  <c r="AL40" i="4"/>
  <c r="AH40" i="4"/>
  <c r="AC40" i="4"/>
  <c r="AC39" i="4" s="1"/>
  <c r="Z40" i="4"/>
  <c r="U40" i="4"/>
  <c r="BE40" i="4" s="1"/>
  <c r="BF40" i="4" s="1"/>
  <c r="R40" i="4"/>
  <c r="N40" i="4"/>
  <c r="J40" i="4"/>
  <c r="F40" i="4"/>
  <c r="AW39" i="4"/>
  <c r="AV39" i="4"/>
  <c r="AU39" i="4"/>
  <c r="AS39" i="4"/>
  <c r="AR39" i="4"/>
  <c r="AQ39" i="4"/>
  <c r="AO39" i="4"/>
  <c r="AN39" i="4"/>
  <c r="AN38" i="4" s="1"/>
  <c r="AM39" i="4"/>
  <c r="AK39" i="4"/>
  <c r="AJ39" i="4"/>
  <c r="AJ38" i="4" s="1"/>
  <c r="AI39" i="4"/>
  <c r="AG39" i="4"/>
  <c r="AF39" i="4"/>
  <c r="AF38" i="4" s="1"/>
  <c r="AE39" i="4"/>
  <c r="AB39" i="4"/>
  <c r="AB38" i="4" s="1"/>
  <c r="AA39" i="4"/>
  <c r="Y39" i="4"/>
  <c r="X39" i="4"/>
  <c r="W39" i="4"/>
  <c r="T39" i="4"/>
  <c r="T38" i="4" s="1"/>
  <c r="S39" i="4"/>
  <c r="Q39" i="4"/>
  <c r="P39" i="4"/>
  <c r="O39" i="4"/>
  <c r="M39" i="4"/>
  <c r="L39" i="4"/>
  <c r="K39" i="4"/>
  <c r="I39" i="4"/>
  <c r="H39" i="4"/>
  <c r="G39" i="4"/>
  <c r="E39" i="4"/>
  <c r="D39" i="4"/>
  <c r="C39" i="4"/>
  <c r="X38" i="4"/>
  <c r="BA39" i="4" l="1"/>
  <c r="AY47" i="4"/>
  <c r="BC47" i="4"/>
  <c r="N48" i="4"/>
  <c r="BA48" i="4"/>
  <c r="BB48" i="4" s="1"/>
  <c r="BE48" i="4"/>
  <c r="BF48" i="4" s="1"/>
  <c r="F50" i="4"/>
  <c r="BA50" i="4"/>
  <c r="AZ47" i="4"/>
  <c r="BD47" i="4"/>
  <c r="BA47" i="4"/>
  <c r="BE47" i="4"/>
  <c r="BF47" i="4" s="1"/>
  <c r="AX51" i="4"/>
  <c r="BE51" i="4"/>
  <c r="BF51" i="4" s="1"/>
  <c r="AY43" i="4"/>
  <c r="BC43" i="4"/>
  <c r="AZ43" i="4"/>
  <c r="BD43" i="4"/>
  <c r="AZ39" i="4"/>
  <c r="BD39" i="4"/>
  <c r="AY39" i="4"/>
  <c r="BC39" i="4"/>
  <c r="BA43" i="4"/>
  <c r="BE43" i="4"/>
  <c r="AY50" i="4"/>
  <c r="BC50" i="4"/>
  <c r="BB54" i="4"/>
  <c r="BB44" i="4"/>
  <c r="BB53" i="4"/>
  <c r="BA68" i="4"/>
  <c r="BB45" i="4"/>
  <c r="BB68" i="4" s="1"/>
  <c r="BB52" i="4"/>
  <c r="BB46" i="4"/>
  <c r="BB49" i="4"/>
  <c r="BB42" i="4"/>
  <c r="BB41" i="4"/>
  <c r="BB40" i="4"/>
  <c r="F39" i="4"/>
  <c r="AS38" i="4"/>
  <c r="AA38" i="4"/>
  <c r="P38" i="4"/>
  <c r="Q38" i="4"/>
  <c r="AE38" i="4"/>
  <c r="AO38" i="4"/>
  <c r="AP38" i="4" s="1"/>
  <c r="AT50" i="4"/>
  <c r="H38" i="4"/>
  <c r="AG38" i="4"/>
  <c r="AH38" i="4" s="1"/>
  <c r="AR38" i="4"/>
  <c r="O38" i="4"/>
  <c r="AU38" i="4"/>
  <c r="N47" i="4"/>
  <c r="AK38" i="4"/>
  <c r="AL38" i="4" s="1"/>
  <c r="W38" i="4"/>
  <c r="AI38" i="4"/>
  <c r="L38" i="4"/>
  <c r="E38" i="4"/>
  <c r="D38" i="4"/>
  <c r="AD39" i="4"/>
  <c r="AC38" i="4"/>
  <c r="AD38" i="4" s="1"/>
  <c r="I38" i="4"/>
  <c r="J43" i="4"/>
  <c r="AT43" i="4"/>
  <c r="AX47" i="4"/>
  <c r="AT39" i="4"/>
  <c r="BB51" i="4"/>
  <c r="N39" i="4"/>
  <c r="Y38" i="4"/>
  <c r="Z38" i="4" s="1"/>
  <c r="C38" i="4"/>
  <c r="N43" i="4"/>
  <c r="AX43" i="4"/>
  <c r="BB47" i="4"/>
  <c r="AQ38" i="4"/>
  <c r="AM38" i="4"/>
  <c r="AV38" i="4"/>
  <c r="AL39" i="4"/>
  <c r="R47" i="4"/>
  <c r="M38" i="4"/>
  <c r="AD40" i="4"/>
  <c r="AT47" i="4"/>
  <c r="K38" i="4"/>
  <c r="R43" i="4"/>
  <c r="J47" i="4"/>
  <c r="S38" i="4"/>
  <c r="J39" i="4"/>
  <c r="R39" i="4"/>
  <c r="Z39" i="4"/>
  <c r="AH39" i="4"/>
  <c r="AP39" i="4"/>
  <c r="AX39" i="4"/>
  <c r="F47" i="4"/>
  <c r="AW50" i="4"/>
  <c r="AX50" i="4" s="1"/>
  <c r="G38" i="4"/>
  <c r="V40" i="4"/>
  <c r="F43" i="4"/>
  <c r="U39" i="4"/>
  <c r="BE39" i="4" s="1"/>
  <c r="BF39" i="4" s="1"/>
  <c r="BB50" i="4"/>
  <c r="AY38" i="4" l="1"/>
  <c r="BC38" i="4"/>
  <c r="BC55" i="4" s="1"/>
  <c r="AZ38" i="4"/>
  <c r="BD38" i="4"/>
  <c r="BD55" i="4" s="1"/>
  <c r="BA38" i="4"/>
  <c r="BF43" i="4"/>
  <c r="BE50" i="4"/>
  <c r="BF50" i="4" s="1"/>
  <c r="N38" i="4"/>
  <c r="BB39" i="4"/>
  <c r="R38" i="4"/>
  <c r="BB43" i="4"/>
  <c r="AT38" i="4"/>
  <c r="F38" i="4"/>
  <c r="J38" i="4"/>
  <c r="AW38" i="4"/>
  <c r="AX38" i="4" s="1"/>
  <c r="V39" i="4"/>
  <c r="U38" i="4"/>
  <c r="BE38" i="4" l="1"/>
  <c r="V38" i="4"/>
  <c r="BB38" i="4"/>
  <c r="BE55" i="4" l="1"/>
  <c r="BF38" i="4"/>
  <c r="BF55" i="4" s="1"/>
  <c r="N102" i="4"/>
  <c r="N101" i="4"/>
  <c r="N100" i="4"/>
  <c r="N99" i="4"/>
  <c r="N97" i="4"/>
  <c r="N96" i="4"/>
  <c r="N94" i="4"/>
  <c r="N93" i="4"/>
  <c r="N140" i="4" s="1"/>
  <c r="N92" i="4"/>
  <c r="N90" i="4"/>
  <c r="N89" i="4"/>
  <c r="N88" i="4"/>
  <c r="R102" i="4"/>
  <c r="R101" i="4"/>
  <c r="R100" i="4"/>
  <c r="R99" i="4"/>
  <c r="R97" i="4"/>
  <c r="R96" i="4"/>
  <c r="R94" i="4"/>
  <c r="R93" i="4"/>
  <c r="R140" i="4" s="1"/>
  <c r="R92" i="4"/>
  <c r="R90" i="4"/>
  <c r="R89" i="4"/>
  <c r="R88" i="4"/>
  <c r="V102" i="4"/>
  <c r="V101" i="4"/>
  <c r="V100" i="4"/>
  <c r="V99" i="4"/>
  <c r="V97" i="4"/>
  <c r="V96" i="4"/>
  <c r="V94" i="4"/>
  <c r="V93" i="4"/>
  <c r="V140" i="4" s="1"/>
  <c r="V92" i="4"/>
  <c r="V90" i="4"/>
  <c r="V89" i="4"/>
  <c r="V88" i="4"/>
  <c r="Z102" i="4"/>
  <c r="Z101" i="4"/>
  <c r="Z100" i="4"/>
  <c r="Z99" i="4"/>
  <c r="Z97" i="4"/>
  <c r="Z96" i="4"/>
  <c r="Z94" i="4"/>
  <c r="Z93" i="4"/>
  <c r="Z140" i="4" s="1"/>
  <c r="Z92" i="4"/>
  <c r="Z90" i="4"/>
  <c r="Z89" i="4"/>
  <c r="Z88" i="4"/>
  <c r="AD102" i="4"/>
  <c r="AD101" i="4"/>
  <c r="AD100" i="4"/>
  <c r="AD99" i="4"/>
  <c r="AD97" i="4"/>
  <c r="AD96" i="4"/>
  <c r="AD94" i="4"/>
  <c r="AD93" i="4"/>
  <c r="AD140" i="4" s="1"/>
  <c r="AD92" i="4"/>
  <c r="AD90" i="4"/>
  <c r="AD89" i="4"/>
  <c r="AD88" i="4"/>
  <c r="AH102" i="4"/>
  <c r="AH101" i="4"/>
  <c r="AH100" i="4"/>
  <c r="AH99" i="4"/>
  <c r="AH97" i="4"/>
  <c r="AH96" i="4"/>
  <c r="AH94" i="4"/>
  <c r="AH93" i="4"/>
  <c r="AH140" i="4" s="1"/>
  <c r="AH92" i="4"/>
  <c r="AH90" i="4"/>
  <c r="AH89" i="4"/>
  <c r="AH88" i="4"/>
  <c r="AL102" i="4"/>
  <c r="AL101" i="4"/>
  <c r="AL100" i="4"/>
  <c r="AL99" i="4"/>
  <c r="AL97" i="4"/>
  <c r="AL96" i="4"/>
  <c r="AL94" i="4"/>
  <c r="AL93" i="4"/>
  <c r="AL140" i="4" s="1"/>
  <c r="AL92" i="4"/>
  <c r="AL90" i="4"/>
  <c r="AL89" i="4"/>
  <c r="AL88" i="4"/>
  <c r="AP140" i="4"/>
  <c r="AT140" i="4"/>
  <c r="AX140" i="4"/>
  <c r="F102" i="4"/>
  <c r="F101" i="4"/>
  <c r="F100" i="4"/>
  <c r="F99" i="4"/>
  <c r="F97" i="4"/>
  <c r="F96" i="4"/>
  <c r="F94" i="4"/>
  <c r="F93" i="4"/>
  <c r="F92" i="4"/>
  <c r="F90" i="4"/>
  <c r="F89" i="4"/>
  <c r="F88" i="4"/>
  <c r="C122" i="4"/>
  <c r="C119" i="4"/>
  <c r="C115" i="4"/>
  <c r="C111" i="4"/>
  <c r="C98" i="4"/>
  <c r="AY98" i="4" s="1"/>
  <c r="C95" i="4"/>
  <c r="AY95" i="4" s="1"/>
  <c r="C91" i="4"/>
  <c r="AY91" i="4" s="1"/>
  <c r="C87" i="4"/>
  <c r="AY87" i="4" s="1"/>
  <c r="F117" i="4"/>
  <c r="F126" i="4"/>
  <c r="F125" i="4"/>
  <c r="F124" i="4"/>
  <c r="F123" i="4"/>
  <c r="E122" i="4"/>
  <c r="D122" i="4"/>
  <c r="F121" i="4"/>
  <c r="F120" i="4"/>
  <c r="E119" i="4"/>
  <c r="D119" i="4"/>
  <c r="F118" i="4"/>
  <c r="F116" i="4"/>
  <c r="E115" i="4"/>
  <c r="D115" i="4"/>
  <c r="F114" i="4"/>
  <c r="F113" i="4"/>
  <c r="F112" i="4"/>
  <c r="E111" i="4"/>
  <c r="D111" i="4"/>
  <c r="AW140" i="4"/>
  <c r="AV140" i="4"/>
  <c r="AU140" i="4"/>
  <c r="AS140" i="4"/>
  <c r="AR140" i="4"/>
  <c r="AQ140" i="4"/>
  <c r="AO140" i="4"/>
  <c r="AN140" i="4"/>
  <c r="AM140" i="4"/>
  <c r="AK140" i="4"/>
  <c r="AJ140" i="4"/>
  <c r="AI140" i="4"/>
  <c r="AG140" i="4"/>
  <c r="AF140" i="4"/>
  <c r="AE140" i="4"/>
  <c r="AC140" i="4"/>
  <c r="AB140" i="4"/>
  <c r="AA140" i="4"/>
  <c r="Y140" i="4"/>
  <c r="X140" i="4"/>
  <c r="W140" i="4"/>
  <c r="U140" i="4"/>
  <c r="T140" i="4"/>
  <c r="S140" i="4"/>
  <c r="Q140" i="4"/>
  <c r="P140" i="4"/>
  <c r="O140" i="4"/>
  <c r="M140" i="4"/>
  <c r="L140" i="4"/>
  <c r="K140" i="4"/>
  <c r="J140" i="4"/>
  <c r="I140" i="4"/>
  <c r="H140" i="4"/>
  <c r="G140" i="4"/>
  <c r="E140" i="4"/>
  <c r="D140" i="4"/>
  <c r="C140" i="4"/>
  <c r="AZ140" i="4"/>
  <c r="AY140" i="4"/>
  <c r="D26" i="4"/>
  <c r="C19" i="4"/>
  <c r="E26" i="4"/>
  <c r="C26" i="4"/>
  <c r="AY26" i="4" s="1"/>
  <c r="E23" i="4"/>
  <c r="BA23" i="4" s="1"/>
  <c r="D23" i="4"/>
  <c r="C23" i="4"/>
  <c r="E19" i="4"/>
  <c r="D19" i="4"/>
  <c r="E15" i="4"/>
  <c r="D15" i="4"/>
  <c r="C15" i="4"/>
  <c r="AY15" i="4" s="1"/>
  <c r="AX30" i="4"/>
  <c r="AT30" i="4"/>
  <c r="AP30" i="4"/>
  <c r="AL30" i="4"/>
  <c r="AH30" i="4"/>
  <c r="AD30" i="4"/>
  <c r="Z30" i="4"/>
  <c r="V30" i="4"/>
  <c r="R30" i="4"/>
  <c r="N30" i="4"/>
  <c r="AX29" i="4"/>
  <c r="AT29" i="4"/>
  <c r="AP29" i="4"/>
  <c r="AL29" i="4"/>
  <c r="AH29" i="4"/>
  <c r="AD29" i="4"/>
  <c r="Z29" i="4"/>
  <c r="V29" i="4"/>
  <c r="R29" i="4"/>
  <c r="N29" i="4"/>
  <c r="AX28" i="4"/>
  <c r="AT28" i="4"/>
  <c r="AP28" i="4"/>
  <c r="AL28" i="4"/>
  <c r="AH28" i="4"/>
  <c r="AD28" i="4"/>
  <c r="Z28" i="4"/>
  <c r="V28" i="4"/>
  <c r="R28" i="4"/>
  <c r="N28" i="4"/>
  <c r="AX27" i="4"/>
  <c r="AT27" i="4"/>
  <c r="AP27" i="4"/>
  <c r="AL27" i="4"/>
  <c r="AH27" i="4"/>
  <c r="AD27" i="4"/>
  <c r="Z27" i="4"/>
  <c r="V27" i="4"/>
  <c r="R27" i="4"/>
  <c r="N27" i="4"/>
  <c r="AW26" i="4"/>
  <c r="AV26" i="4"/>
  <c r="AU26" i="4"/>
  <c r="AS26" i="4"/>
  <c r="AR26" i="4"/>
  <c r="AQ26" i="4"/>
  <c r="AO26" i="4"/>
  <c r="AN26" i="4"/>
  <c r="AM26" i="4"/>
  <c r="AK26" i="4"/>
  <c r="AJ26" i="4"/>
  <c r="AI26" i="4"/>
  <c r="AG26" i="4"/>
  <c r="AF26" i="4"/>
  <c r="AE26" i="4"/>
  <c r="AC26" i="4"/>
  <c r="AB26" i="4"/>
  <c r="AA26" i="4"/>
  <c r="Y26" i="4"/>
  <c r="X26" i="4"/>
  <c r="W26" i="4"/>
  <c r="U26" i="4"/>
  <c r="T26" i="4"/>
  <c r="S26" i="4"/>
  <c r="Q26" i="4"/>
  <c r="P26" i="4"/>
  <c r="O26" i="4"/>
  <c r="M26" i="4"/>
  <c r="L26" i="4"/>
  <c r="K26" i="4"/>
  <c r="AX25" i="4"/>
  <c r="AT25" i="4"/>
  <c r="AP25" i="4"/>
  <c r="AL25" i="4"/>
  <c r="AH25" i="4"/>
  <c r="AD25" i="4"/>
  <c r="Z25" i="4"/>
  <c r="V25" i="4"/>
  <c r="R25" i="4"/>
  <c r="N25" i="4"/>
  <c r="AX24" i="4"/>
  <c r="AT24" i="4"/>
  <c r="AP24" i="4"/>
  <c r="AL24" i="4"/>
  <c r="AH24" i="4"/>
  <c r="AD24" i="4"/>
  <c r="Z24" i="4"/>
  <c r="V24" i="4"/>
  <c r="R24" i="4"/>
  <c r="N24" i="4"/>
  <c r="AW23" i="4"/>
  <c r="AV23" i="4"/>
  <c r="AU23" i="4"/>
  <c r="AS23" i="4"/>
  <c r="AR23" i="4"/>
  <c r="AQ23" i="4"/>
  <c r="AO23" i="4"/>
  <c r="AN23" i="4"/>
  <c r="AM23" i="4"/>
  <c r="AK23" i="4"/>
  <c r="AJ23" i="4"/>
  <c r="AI23" i="4"/>
  <c r="AG23" i="4"/>
  <c r="AF23" i="4"/>
  <c r="AE23" i="4"/>
  <c r="AC23" i="4"/>
  <c r="AB23" i="4"/>
  <c r="AA23" i="4"/>
  <c r="Y23" i="4"/>
  <c r="X23" i="4"/>
  <c r="W23" i="4"/>
  <c r="U23" i="4"/>
  <c r="T23" i="4"/>
  <c r="S23" i="4"/>
  <c r="Q23" i="4"/>
  <c r="P23" i="4"/>
  <c r="O23" i="4"/>
  <c r="M23" i="4"/>
  <c r="L23" i="4"/>
  <c r="K23" i="4"/>
  <c r="AX22" i="4"/>
  <c r="AT22" i="4"/>
  <c r="AP22" i="4"/>
  <c r="AL22" i="4"/>
  <c r="AH22" i="4"/>
  <c r="AD22" i="4"/>
  <c r="Z22" i="4"/>
  <c r="V22" i="4"/>
  <c r="R22" i="4"/>
  <c r="N22" i="4"/>
  <c r="AX20" i="4"/>
  <c r="AT20" i="4"/>
  <c r="AP20" i="4"/>
  <c r="AL20" i="4"/>
  <c r="AH20" i="4"/>
  <c r="AD20" i="4"/>
  <c r="Z20" i="4"/>
  <c r="V20" i="4"/>
  <c r="R20" i="4"/>
  <c r="N20" i="4"/>
  <c r="AW19" i="4"/>
  <c r="AV19" i="4"/>
  <c r="AU19" i="4"/>
  <c r="AS19" i="4"/>
  <c r="AR19" i="4"/>
  <c r="AQ19" i="4"/>
  <c r="AO19" i="4"/>
  <c r="AN19" i="4"/>
  <c r="AM19" i="4"/>
  <c r="AK19" i="4"/>
  <c r="AJ19" i="4"/>
  <c r="AI19" i="4"/>
  <c r="AG19" i="4"/>
  <c r="AF19" i="4"/>
  <c r="AE19" i="4"/>
  <c r="AC19" i="4"/>
  <c r="AB19" i="4"/>
  <c r="AA19" i="4"/>
  <c r="Y19" i="4"/>
  <c r="X19" i="4"/>
  <c r="W19" i="4"/>
  <c r="U19" i="4"/>
  <c r="T19" i="4"/>
  <c r="S19" i="4"/>
  <c r="Q19" i="4"/>
  <c r="P19" i="4"/>
  <c r="O19" i="4"/>
  <c r="M19" i="4"/>
  <c r="L19" i="4"/>
  <c r="K19" i="4"/>
  <c r="AX18" i="4"/>
  <c r="AT18" i="4"/>
  <c r="AP18" i="4"/>
  <c r="AL18" i="4"/>
  <c r="AH18" i="4"/>
  <c r="AD18" i="4"/>
  <c r="Z18" i="4"/>
  <c r="V18" i="4"/>
  <c r="R18" i="4"/>
  <c r="N18" i="4"/>
  <c r="AX17" i="4"/>
  <c r="AT17" i="4"/>
  <c r="AP17" i="4"/>
  <c r="AL17" i="4"/>
  <c r="AH17" i="4"/>
  <c r="AD17" i="4"/>
  <c r="Z17" i="4"/>
  <c r="V17" i="4"/>
  <c r="R17" i="4"/>
  <c r="N17" i="4"/>
  <c r="AX16" i="4"/>
  <c r="AT16" i="4"/>
  <c r="AP16" i="4"/>
  <c r="AL16" i="4"/>
  <c r="AH16" i="4"/>
  <c r="AD16" i="4"/>
  <c r="Z16" i="4"/>
  <c r="V16" i="4"/>
  <c r="R16" i="4"/>
  <c r="N16" i="4"/>
  <c r="AW15" i="4"/>
  <c r="AV15" i="4"/>
  <c r="AU15" i="4"/>
  <c r="AS15" i="4"/>
  <c r="AR15" i="4"/>
  <c r="AQ15" i="4"/>
  <c r="AO15" i="4"/>
  <c r="AN15" i="4"/>
  <c r="AM15" i="4"/>
  <c r="AK15" i="4"/>
  <c r="AJ15" i="4"/>
  <c r="AI15" i="4"/>
  <c r="AG15" i="4"/>
  <c r="AF15" i="4"/>
  <c r="AE15" i="4"/>
  <c r="AC15" i="4"/>
  <c r="AB15" i="4"/>
  <c r="AA15" i="4"/>
  <c r="Y15" i="4"/>
  <c r="X15" i="4"/>
  <c r="W15" i="4"/>
  <c r="U15" i="4"/>
  <c r="T15" i="4"/>
  <c r="S15" i="4"/>
  <c r="Q15" i="4"/>
  <c r="P15" i="4"/>
  <c r="O15" i="4"/>
  <c r="M15" i="4"/>
  <c r="L15" i="4"/>
  <c r="K15" i="4"/>
  <c r="AW149" i="4"/>
  <c r="AV149" i="4"/>
  <c r="AU149" i="4"/>
  <c r="AS149" i="4"/>
  <c r="AR149" i="4"/>
  <c r="AQ149" i="4"/>
  <c r="AO149" i="4"/>
  <c r="AN149" i="4"/>
  <c r="AM149" i="4"/>
  <c r="AK149" i="4"/>
  <c r="AJ149" i="4"/>
  <c r="AI149" i="4"/>
  <c r="AG149" i="4"/>
  <c r="AF149" i="4"/>
  <c r="AE149" i="4"/>
  <c r="AC149" i="4"/>
  <c r="AB149" i="4"/>
  <c r="AA149" i="4"/>
  <c r="Y149" i="4"/>
  <c r="X149" i="4"/>
  <c r="W149" i="4"/>
  <c r="U149" i="4"/>
  <c r="T149" i="4"/>
  <c r="S149" i="4"/>
  <c r="Q149" i="4"/>
  <c r="P149" i="4"/>
  <c r="O149" i="4"/>
  <c r="M149" i="4"/>
  <c r="L149" i="4"/>
  <c r="K149" i="4"/>
  <c r="I149" i="4"/>
  <c r="H149" i="4"/>
  <c r="G149" i="4"/>
  <c r="E149" i="4"/>
  <c r="D149" i="4"/>
  <c r="C149" i="4"/>
  <c r="AW148" i="4"/>
  <c r="AV148" i="4"/>
  <c r="AU148" i="4"/>
  <c r="AS148" i="4"/>
  <c r="AR148" i="4"/>
  <c r="AQ148" i="4"/>
  <c r="AO148" i="4"/>
  <c r="AN148" i="4"/>
  <c r="AM148" i="4"/>
  <c r="AK148" i="4"/>
  <c r="AJ148" i="4"/>
  <c r="AI148" i="4"/>
  <c r="AG148" i="4"/>
  <c r="AF148" i="4"/>
  <c r="AE148" i="4"/>
  <c r="AC148" i="4"/>
  <c r="AB148" i="4"/>
  <c r="AA148" i="4"/>
  <c r="Y148" i="4"/>
  <c r="X148" i="4"/>
  <c r="W148" i="4"/>
  <c r="U148" i="4"/>
  <c r="T148" i="4"/>
  <c r="S148" i="4"/>
  <c r="Q148" i="4"/>
  <c r="P148" i="4"/>
  <c r="O148" i="4"/>
  <c r="M148" i="4"/>
  <c r="L148" i="4"/>
  <c r="K148" i="4"/>
  <c r="I148" i="4"/>
  <c r="H148" i="4"/>
  <c r="G148" i="4"/>
  <c r="E148" i="4"/>
  <c r="D148" i="4"/>
  <c r="C148" i="4"/>
  <c r="AW147" i="4"/>
  <c r="AV147" i="4"/>
  <c r="AU147" i="4"/>
  <c r="AS147" i="4"/>
  <c r="AR147" i="4"/>
  <c r="AQ147" i="4"/>
  <c r="AO147" i="4"/>
  <c r="AN147" i="4"/>
  <c r="AM147" i="4"/>
  <c r="AK147" i="4"/>
  <c r="AJ147" i="4"/>
  <c r="AI147" i="4"/>
  <c r="AG147" i="4"/>
  <c r="AF147" i="4"/>
  <c r="AE147" i="4"/>
  <c r="AC147" i="4"/>
  <c r="AB147" i="4"/>
  <c r="AA147" i="4"/>
  <c r="Y147" i="4"/>
  <c r="X147" i="4"/>
  <c r="W147" i="4"/>
  <c r="U147" i="4"/>
  <c r="T147" i="4"/>
  <c r="S147" i="4"/>
  <c r="Q147" i="4"/>
  <c r="P147" i="4"/>
  <c r="O147" i="4"/>
  <c r="M147" i="4"/>
  <c r="L147" i="4"/>
  <c r="K147" i="4"/>
  <c r="I147" i="4"/>
  <c r="H147" i="4"/>
  <c r="G147" i="4"/>
  <c r="E147" i="4"/>
  <c r="D147" i="4"/>
  <c r="C147" i="4"/>
  <c r="AW146" i="4"/>
  <c r="AV146" i="4"/>
  <c r="AU146" i="4"/>
  <c r="AS146" i="4"/>
  <c r="AR146" i="4"/>
  <c r="AQ146" i="4"/>
  <c r="AO146" i="4"/>
  <c r="AN146" i="4"/>
  <c r="AM146" i="4"/>
  <c r="AK146" i="4"/>
  <c r="AJ146" i="4"/>
  <c r="AI146" i="4"/>
  <c r="AG146" i="4"/>
  <c r="AF146" i="4"/>
  <c r="AE146" i="4"/>
  <c r="AC146" i="4"/>
  <c r="AB146" i="4"/>
  <c r="AA146" i="4"/>
  <c r="Y146" i="4"/>
  <c r="X146" i="4"/>
  <c r="W146" i="4"/>
  <c r="U146" i="4"/>
  <c r="T146" i="4"/>
  <c r="S146" i="4"/>
  <c r="Q146" i="4"/>
  <c r="P146" i="4"/>
  <c r="O146" i="4"/>
  <c r="M146" i="4"/>
  <c r="L146" i="4"/>
  <c r="K146" i="4"/>
  <c r="I146" i="4"/>
  <c r="H146" i="4"/>
  <c r="G146" i="4"/>
  <c r="E146" i="4"/>
  <c r="D146" i="4"/>
  <c r="C146" i="4"/>
  <c r="AI145" i="4"/>
  <c r="AE145" i="4"/>
  <c r="AA145" i="4"/>
  <c r="W145" i="4"/>
  <c r="S145" i="4"/>
  <c r="O145" i="4"/>
  <c r="K145" i="4"/>
  <c r="G145" i="4"/>
  <c r="AW144" i="4"/>
  <c r="AV144" i="4"/>
  <c r="AU144" i="4"/>
  <c r="AS144" i="4"/>
  <c r="AR144" i="4"/>
  <c r="AQ144" i="4"/>
  <c r="AO144" i="4"/>
  <c r="AN144" i="4"/>
  <c r="AM144" i="4"/>
  <c r="AK144" i="4"/>
  <c r="AJ144" i="4"/>
  <c r="AI144" i="4"/>
  <c r="AG144" i="4"/>
  <c r="AF144" i="4"/>
  <c r="AE144" i="4"/>
  <c r="AC144" i="4"/>
  <c r="AB144" i="4"/>
  <c r="AA144" i="4"/>
  <c r="Y144" i="4"/>
  <c r="X144" i="4"/>
  <c r="W144" i="4"/>
  <c r="U144" i="4"/>
  <c r="T144" i="4"/>
  <c r="S144" i="4"/>
  <c r="Q144" i="4"/>
  <c r="P144" i="4"/>
  <c r="O144" i="4"/>
  <c r="M144" i="4"/>
  <c r="L144" i="4"/>
  <c r="K144" i="4"/>
  <c r="I144" i="4"/>
  <c r="H144" i="4"/>
  <c r="G144" i="4"/>
  <c r="E144" i="4"/>
  <c r="D144" i="4"/>
  <c r="C144" i="4"/>
  <c r="AW143" i="4"/>
  <c r="AV143" i="4"/>
  <c r="AU143" i="4"/>
  <c r="AS143" i="4"/>
  <c r="AR143" i="4"/>
  <c r="AQ143" i="4"/>
  <c r="AO143" i="4"/>
  <c r="AN143" i="4"/>
  <c r="AM143" i="4"/>
  <c r="AK143" i="4"/>
  <c r="AJ143" i="4"/>
  <c r="AI143" i="4"/>
  <c r="AG143" i="4"/>
  <c r="AF143" i="4"/>
  <c r="AE143" i="4"/>
  <c r="AC143" i="4"/>
  <c r="AB143" i="4"/>
  <c r="AA143" i="4"/>
  <c r="Y143" i="4"/>
  <c r="X143" i="4"/>
  <c r="W143" i="4"/>
  <c r="U143" i="4"/>
  <c r="T143" i="4"/>
  <c r="S143" i="4"/>
  <c r="Q143" i="4"/>
  <c r="P143" i="4"/>
  <c r="O143" i="4"/>
  <c r="M143" i="4"/>
  <c r="L143" i="4"/>
  <c r="K143" i="4"/>
  <c r="I143" i="4"/>
  <c r="H143" i="4"/>
  <c r="G143" i="4"/>
  <c r="E143" i="4"/>
  <c r="D143" i="4"/>
  <c r="C143" i="4"/>
  <c r="AI142" i="4"/>
  <c r="AE142" i="4"/>
  <c r="AA142" i="4"/>
  <c r="W142" i="4"/>
  <c r="S142" i="4"/>
  <c r="O142" i="4"/>
  <c r="K142" i="4"/>
  <c r="G142" i="4"/>
  <c r="AW141" i="4"/>
  <c r="AV141" i="4"/>
  <c r="AU141" i="4"/>
  <c r="AS141" i="4"/>
  <c r="AR141" i="4"/>
  <c r="AQ141" i="4"/>
  <c r="AO141" i="4"/>
  <c r="AN141" i="4"/>
  <c r="AM141" i="4"/>
  <c r="AK141" i="4"/>
  <c r="AJ141" i="4"/>
  <c r="AI141" i="4"/>
  <c r="AG141" i="4"/>
  <c r="AF141" i="4"/>
  <c r="AE141" i="4"/>
  <c r="AC141" i="4"/>
  <c r="AB141" i="4"/>
  <c r="AA141" i="4"/>
  <c r="Y141" i="4"/>
  <c r="X141" i="4"/>
  <c r="W141" i="4"/>
  <c r="U141" i="4"/>
  <c r="T141" i="4"/>
  <c r="S141" i="4"/>
  <c r="Q141" i="4"/>
  <c r="P141" i="4"/>
  <c r="O141" i="4"/>
  <c r="M141" i="4"/>
  <c r="L141" i="4"/>
  <c r="K141" i="4"/>
  <c r="I141" i="4"/>
  <c r="H141" i="4"/>
  <c r="G141" i="4"/>
  <c r="E141" i="4"/>
  <c r="D141" i="4"/>
  <c r="C141" i="4"/>
  <c r="AW139" i="4"/>
  <c r="AV139" i="4"/>
  <c r="AU139" i="4"/>
  <c r="AS139" i="4"/>
  <c r="AR139" i="4"/>
  <c r="AQ139" i="4"/>
  <c r="AO139" i="4"/>
  <c r="AN139" i="4"/>
  <c r="AM139" i="4"/>
  <c r="AK139" i="4"/>
  <c r="AJ139" i="4"/>
  <c r="AI139" i="4"/>
  <c r="AG139" i="4"/>
  <c r="AF139" i="4"/>
  <c r="AE139" i="4"/>
  <c r="AC139" i="4"/>
  <c r="AB139" i="4"/>
  <c r="AA139" i="4"/>
  <c r="Y139" i="4"/>
  <c r="X139" i="4"/>
  <c r="W139" i="4"/>
  <c r="U139" i="4"/>
  <c r="T139" i="4"/>
  <c r="S139" i="4"/>
  <c r="Q139" i="4"/>
  <c r="P139" i="4"/>
  <c r="O139" i="4"/>
  <c r="M139" i="4"/>
  <c r="L139" i="4"/>
  <c r="K139" i="4"/>
  <c r="I139" i="4"/>
  <c r="H139" i="4"/>
  <c r="G139" i="4"/>
  <c r="E139" i="4"/>
  <c r="D139" i="4"/>
  <c r="C139" i="4"/>
  <c r="AI138" i="4"/>
  <c r="AE138" i="4"/>
  <c r="AA138" i="4"/>
  <c r="W138" i="4"/>
  <c r="S138" i="4"/>
  <c r="O138" i="4"/>
  <c r="K138" i="4"/>
  <c r="G138" i="4"/>
  <c r="AW137" i="4"/>
  <c r="AV137" i="4"/>
  <c r="AU137" i="4"/>
  <c r="AS137" i="4"/>
  <c r="AR137" i="4"/>
  <c r="AQ137" i="4"/>
  <c r="AO137" i="4"/>
  <c r="AN137" i="4"/>
  <c r="AM137" i="4"/>
  <c r="AK137" i="4"/>
  <c r="AJ137" i="4"/>
  <c r="AI137" i="4"/>
  <c r="AG137" i="4"/>
  <c r="AF137" i="4"/>
  <c r="AE137" i="4"/>
  <c r="AC137" i="4"/>
  <c r="AB137" i="4"/>
  <c r="AA137" i="4"/>
  <c r="Y137" i="4"/>
  <c r="X137" i="4"/>
  <c r="W137" i="4"/>
  <c r="U137" i="4"/>
  <c r="T137" i="4"/>
  <c r="S137" i="4"/>
  <c r="Q137" i="4"/>
  <c r="P137" i="4"/>
  <c r="O137" i="4"/>
  <c r="M137" i="4"/>
  <c r="L137" i="4"/>
  <c r="K137" i="4"/>
  <c r="I137" i="4"/>
  <c r="H137" i="4"/>
  <c r="G137" i="4"/>
  <c r="E137" i="4"/>
  <c r="D137" i="4"/>
  <c r="C137" i="4"/>
  <c r="AW136" i="4"/>
  <c r="AV136" i="4"/>
  <c r="AU136" i="4"/>
  <c r="AS136" i="4"/>
  <c r="AR136" i="4"/>
  <c r="AQ136" i="4"/>
  <c r="AO136" i="4"/>
  <c r="AN136" i="4"/>
  <c r="AM136" i="4"/>
  <c r="AK136" i="4"/>
  <c r="AJ136" i="4"/>
  <c r="AI136" i="4"/>
  <c r="AG136" i="4"/>
  <c r="AF136" i="4"/>
  <c r="AE136" i="4"/>
  <c r="AC136" i="4"/>
  <c r="AB136" i="4"/>
  <c r="AA136" i="4"/>
  <c r="Y136" i="4"/>
  <c r="X136" i="4"/>
  <c r="W136" i="4"/>
  <c r="U136" i="4"/>
  <c r="T136" i="4"/>
  <c r="S136" i="4"/>
  <c r="Q136" i="4"/>
  <c r="P136" i="4"/>
  <c r="O136" i="4"/>
  <c r="M136" i="4"/>
  <c r="L136" i="4"/>
  <c r="K136" i="4"/>
  <c r="I136" i="4"/>
  <c r="H136" i="4"/>
  <c r="G136" i="4"/>
  <c r="E136" i="4"/>
  <c r="D136" i="4"/>
  <c r="C136" i="4"/>
  <c r="AW135" i="4"/>
  <c r="AV135" i="4"/>
  <c r="AU135" i="4"/>
  <c r="AS135" i="4"/>
  <c r="AR135" i="4"/>
  <c r="AQ135" i="4"/>
  <c r="AO135" i="4"/>
  <c r="AN135" i="4"/>
  <c r="AM135" i="4"/>
  <c r="AK135" i="4"/>
  <c r="AJ135" i="4"/>
  <c r="AI135" i="4"/>
  <c r="AG135" i="4"/>
  <c r="AF135" i="4"/>
  <c r="AE135" i="4"/>
  <c r="AC135" i="4"/>
  <c r="AB135" i="4"/>
  <c r="AA135" i="4"/>
  <c r="Y135" i="4"/>
  <c r="X135" i="4"/>
  <c r="W135" i="4"/>
  <c r="U135" i="4"/>
  <c r="T135" i="4"/>
  <c r="S135" i="4"/>
  <c r="Q135" i="4"/>
  <c r="P135" i="4"/>
  <c r="O135" i="4"/>
  <c r="M135" i="4"/>
  <c r="L135" i="4"/>
  <c r="K135" i="4"/>
  <c r="I135" i="4"/>
  <c r="H135" i="4"/>
  <c r="G135" i="4"/>
  <c r="E135" i="4"/>
  <c r="D135" i="4"/>
  <c r="C135" i="4"/>
  <c r="AI134" i="4"/>
  <c r="AE134" i="4"/>
  <c r="AA134" i="4"/>
  <c r="W134" i="4"/>
  <c r="S134" i="4"/>
  <c r="O134" i="4"/>
  <c r="K134" i="4"/>
  <c r="G134" i="4"/>
  <c r="AX126" i="4"/>
  <c r="AT126" i="4"/>
  <c r="AP126" i="4"/>
  <c r="AL126" i="4"/>
  <c r="AH126" i="4"/>
  <c r="AD126" i="4"/>
  <c r="Z126" i="4"/>
  <c r="V126" i="4"/>
  <c r="R126" i="4"/>
  <c r="N126" i="4"/>
  <c r="J126" i="4"/>
  <c r="AX125" i="4"/>
  <c r="AT125" i="4"/>
  <c r="AP125" i="4"/>
  <c r="AL125" i="4"/>
  <c r="AH125" i="4"/>
  <c r="AD125" i="4"/>
  <c r="Z125" i="4"/>
  <c r="V125" i="4"/>
  <c r="R125" i="4"/>
  <c r="N125" i="4"/>
  <c r="J125" i="4"/>
  <c r="AX124" i="4"/>
  <c r="AT124" i="4"/>
  <c r="AP124" i="4"/>
  <c r="AL124" i="4"/>
  <c r="AH124" i="4"/>
  <c r="AD124" i="4"/>
  <c r="Z124" i="4"/>
  <c r="V124" i="4"/>
  <c r="R124" i="4"/>
  <c r="N124" i="4"/>
  <c r="J124" i="4"/>
  <c r="AX123" i="4"/>
  <c r="AT123" i="4"/>
  <c r="AP123" i="4"/>
  <c r="AL123" i="4"/>
  <c r="AH123" i="4"/>
  <c r="AD123" i="4"/>
  <c r="Z123" i="4"/>
  <c r="V123" i="4"/>
  <c r="R123" i="4"/>
  <c r="N123" i="4"/>
  <c r="J123" i="4"/>
  <c r="AW122" i="4"/>
  <c r="AV122" i="4"/>
  <c r="AU122" i="4"/>
  <c r="AS122" i="4"/>
  <c r="AR122" i="4"/>
  <c r="AQ122" i="4"/>
  <c r="AO122" i="4"/>
  <c r="AN122" i="4"/>
  <c r="AM122" i="4"/>
  <c r="AK122" i="4"/>
  <c r="AJ122" i="4"/>
  <c r="AG122" i="4"/>
  <c r="AF122" i="4"/>
  <c r="AC122" i="4"/>
  <c r="AB122" i="4"/>
  <c r="Y122" i="4"/>
  <c r="X122" i="4"/>
  <c r="U122" i="4"/>
  <c r="T122" i="4"/>
  <c r="Q122" i="4"/>
  <c r="P122" i="4"/>
  <c r="M122" i="4"/>
  <c r="L122" i="4"/>
  <c r="I122" i="4"/>
  <c r="H122" i="4"/>
  <c r="AX121" i="4"/>
  <c r="AT121" i="4"/>
  <c r="AP121" i="4"/>
  <c r="AL121" i="4"/>
  <c r="AH121" i="4"/>
  <c r="AD121" i="4"/>
  <c r="Z121" i="4"/>
  <c r="V121" i="4"/>
  <c r="R121" i="4"/>
  <c r="N121" i="4"/>
  <c r="J121" i="4"/>
  <c r="AX120" i="4"/>
  <c r="AT120" i="4"/>
  <c r="AP120" i="4"/>
  <c r="AL120" i="4"/>
  <c r="AH120" i="4"/>
  <c r="AD120" i="4"/>
  <c r="Z120" i="4"/>
  <c r="V120" i="4"/>
  <c r="R120" i="4"/>
  <c r="N120" i="4"/>
  <c r="J120" i="4"/>
  <c r="AW119" i="4"/>
  <c r="AV119" i="4"/>
  <c r="AU119" i="4"/>
  <c r="AS119" i="4"/>
  <c r="AR119" i="4"/>
  <c r="AQ119" i="4"/>
  <c r="AO119" i="4"/>
  <c r="AN119" i="4"/>
  <c r="AM119" i="4"/>
  <c r="AK119" i="4"/>
  <c r="AJ119" i="4"/>
  <c r="AG119" i="4"/>
  <c r="AF119" i="4"/>
  <c r="AC119" i="4"/>
  <c r="AB119" i="4"/>
  <c r="Y119" i="4"/>
  <c r="X119" i="4"/>
  <c r="U119" i="4"/>
  <c r="T119" i="4"/>
  <c r="Q119" i="4"/>
  <c r="P119" i="4"/>
  <c r="M119" i="4"/>
  <c r="L119" i="4"/>
  <c r="I119" i="4"/>
  <c r="H119" i="4"/>
  <c r="AX118" i="4"/>
  <c r="AT118" i="4"/>
  <c r="AP118" i="4"/>
  <c r="AL118" i="4"/>
  <c r="AH118" i="4"/>
  <c r="AD118" i="4"/>
  <c r="Z118" i="4"/>
  <c r="V118" i="4"/>
  <c r="R118" i="4"/>
  <c r="N118" i="4"/>
  <c r="J118" i="4"/>
  <c r="AX116" i="4"/>
  <c r="AT116" i="4"/>
  <c r="AP116" i="4"/>
  <c r="AL116" i="4"/>
  <c r="AH116" i="4"/>
  <c r="AD116" i="4"/>
  <c r="Z116" i="4"/>
  <c r="V116" i="4"/>
  <c r="R116" i="4"/>
  <c r="N116" i="4"/>
  <c r="J116" i="4"/>
  <c r="AW115" i="4"/>
  <c r="AV115" i="4"/>
  <c r="AU115" i="4"/>
  <c r="AS115" i="4"/>
  <c r="AR115" i="4"/>
  <c r="AQ115" i="4"/>
  <c r="AO115" i="4"/>
  <c r="AN115" i="4"/>
  <c r="AM115" i="4"/>
  <c r="AK115" i="4"/>
  <c r="AJ115" i="4"/>
  <c r="AG115" i="4"/>
  <c r="AF115" i="4"/>
  <c r="AC115" i="4"/>
  <c r="AB115" i="4"/>
  <c r="Y115" i="4"/>
  <c r="X115" i="4"/>
  <c r="U115" i="4"/>
  <c r="T115" i="4"/>
  <c r="Q115" i="4"/>
  <c r="P115" i="4"/>
  <c r="M115" i="4"/>
  <c r="L115" i="4"/>
  <c r="I115" i="4"/>
  <c r="H115" i="4"/>
  <c r="AX114" i="4"/>
  <c r="AT114" i="4"/>
  <c r="AP114" i="4"/>
  <c r="AL114" i="4"/>
  <c r="AH114" i="4"/>
  <c r="AD114" i="4"/>
  <c r="Z114" i="4"/>
  <c r="V114" i="4"/>
  <c r="R114" i="4"/>
  <c r="N114" i="4"/>
  <c r="J114" i="4"/>
  <c r="AX113" i="4"/>
  <c r="AT113" i="4"/>
  <c r="AP113" i="4"/>
  <c r="AL113" i="4"/>
  <c r="AH113" i="4"/>
  <c r="AD113" i="4"/>
  <c r="Z113" i="4"/>
  <c r="V113" i="4"/>
  <c r="R113" i="4"/>
  <c r="N113" i="4"/>
  <c r="J113" i="4"/>
  <c r="AX112" i="4"/>
  <c r="AT112" i="4"/>
  <c r="AP112" i="4"/>
  <c r="AL112" i="4"/>
  <c r="AH112" i="4"/>
  <c r="AD112" i="4"/>
  <c r="Z112" i="4"/>
  <c r="V112" i="4"/>
  <c r="R112" i="4"/>
  <c r="N112" i="4"/>
  <c r="J112" i="4"/>
  <c r="AW111" i="4"/>
  <c r="AV111" i="4"/>
  <c r="AU111" i="4"/>
  <c r="AS111" i="4"/>
  <c r="AR111" i="4"/>
  <c r="AQ111" i="4"/>
  <c r="AO111" i="4"/>
  <c r="AN111" i="4"/>
  <c r="AM111" i="4"/>
  <c r="AK111" i="4"/>
  <c r="AJ111" i="4"/>
  <c r="AG111" i="4"/>
  <c r="AF111" i="4"/>
  <c r="AC111" i="4"/>
  <c r="AB111" i="4"/>
  <c r="Y111" i="4"/>
  <c r="X111" i="4"/>
  <c r="U111" i="4"/>
  <c r="T111" i="4"/>
  <c r="Q111" i="4"/>
  <c r="P111" i="4"/>
  <c r="M111" i="4"/>
  <c r="L111" i="4"/>
  <c r="I111" i="4"/>
  <c r="H111" i="4"/>
  <c r="AI110" i="4"/>
  <c r="AI127" i="4" s="1"/>
  <c r="N33" i="7" s="1"/>
  <c r="AE110" i="4"/>
  <c r="AE127" i="4" s="1"/>
  <c r="M33" i="7" s="1"/>
  <c r="AA110" i="4"/>
  <c r="AA127" i="4" s="1"/>
  <c r="L33" i="7" s="1"/>
  <c r="W110" i="4"/>
  <c r="W127" i="4" s="1"/>
  <c r="K33" i="7" s="1"/>
  <c r="S110" i="4"/>
  <c r="S127" i="4" s="1"/>
  <c r="J33" i="7" s="1"/>
  <c r="O110" i="4"/>
  <c r="O127" i="4" s="1"/>
  <c r="I33" i="7" s="1"/>
  <c r="K110" i="4"/>
  <c r="K127" i="4" s="1"/>
  <c r="H33" i="7" s="1"/>
  <c r="G110" i="4"/>
  <c r="G127" i="4" s="1"/>
  <c r="G33" i="7" s="1"/>
  <c r="AN55" i="4"/>
  <c r="AB55" i="4"/>
  <c r="X55" i="4"/>
  <c r="E55" i="4"/>
  <c r="AY23" i="4" l="1"/>
  <c r="BE111" i="4"/>
  <c r="BA111" i="4"/>
  <c r="AZ119" i="4"/>
  <c r="BD119" i="4"/>
  <c r="BC115" i="4"/>
  <c r="AY115" i="4"/>
  <c r="AZ23" i="4"/>
  <c r="BE119" i="4"/>
  <c r="BA119" i="4"/>
  <c r="BC119" i="4"/>
  <c r="AY119" i="4"/>
  <c r="AZ15" i="4"/>
  <c r="BA26" i="4"/>
  <c r="BD115" i="4"/>
  <c r="AZ115" i="4"/>
  <c r="BD122" i="4"/>
  <c r="AZ122" i="4"/>
  <c r="BA15" i="4"/>
  <c r="AY19" i="4"/>
  <c r="BE115" i="4"/>
  <c r="BF115" i="4" s="1"/>
  <c r="BA115" i="4"/>
  <c r="BB115" i="4" s="1"/>
  <c r="BA122" i="4"/>
  <c r="BE122" i="4"/>
  <c r="BF122" i="4" s="1"/>
  <c r="AZ19" i="4"/>
  <c r="AZ26" i="4"/>
  <c r="AY122" i="4"/>
  <c r="BC122" i="4"/>
  <c r="BA19" i="4"/>
  <c r="BD111" i="4"/>
  <c r="AZ111" i="4"/>
  <c r="AY111" i="4"/>
  <c r="BC111" i="4"/>
  <c r="BB123" i="4"/>
  <c r="BB18" i="4"/>
  <c r="BB30" i="4"/>
  <c r="BB113" i="4"/>
  <c r="BB121" i="4"/>
  <c r="BB126" i="4"/>
  <c r="BB24" i="4"/>
  <c r="BB22" i="4"/>
  <c r="BB120" i="4"/>
  <c r="BB118" i="4"/>
  <c r="BB28" i="4"/>
  <c r="BB117" i="4"/>
  <c r="BB140" i="4" s="1"/>
  <c r="BB25" i="4"/>
  <c r="BB112" i="4"/>
  <c r="BB20" i="4"/>
  <c r="BB116" i="4"/>
  <c r="BB124" i="4"/>
  <c r="BB17" i="4"/>
  <c r="BB29" i="4"/>
  <c r="BB114" i="4"/>
  <c r="BB16" i="4"/>
  <c r="BB125" i="4"/>
  <c r="BB27" i="4"/>
  <c r="C142" i="4"/>
  <c r="F140" i="4"/>
  <c r="C145" i="4"/>
  <c r="O14" i="4"/>
  <c r="O31" i="4" s="1"/>
  <c r="AU14" i="4"/>
  <c r="AU31" i="4" s="1"/>
  <c r="AW134" i="4"/>
  <c r="AM110" i="4"/>
  <c r="AM127" i="4" s="1"/>
  <c r="O33" i="7" s="1"/>
  <c r="D110" i="4"/>
  <c r="AL19" i="4"/>
  <c r="R23" i="4"/>
  <c r="AX23" i="4"/>
  <c r="C110" i="4"/>
  <c r="AU145" i="4"/>
  <c r="F111" i="4"/>
  <c r="J111" i="4"/>
  <c r="V19" i="4"/>
  <c r="AW142" i="4"/>
  <c r="F115" i="4"/>
  <c r="F122" i="4"/>
  <c r="AW145" i="4"/>
  <c r="N115" i="4"/>
  <c r="J122" i="4"/>
  <c r="AV138" i="4"/>
  <c r="AI14" i="4"/>
  <c r="AI31" i="4" s="1"/>
  <c r="AV145" i="4"/>
  <c r="Z23" i="4"/>
  <c r="AJ14" i="4"/>
  <c r="AJ31" i="4" s="1"/>
  <c r="AL26" i="4"/>
  <c r="F119" i="4"/>
  <c r="C138" i="4"/>
  <c r="C134" i="4"/>
  <c r="G14" i="4"/>
  <c r="G31" i="4" s="1"/>
  <c r="AB14" i="4"/>
  <c r="AB31" i="4" s="1"/>
  <c r="C86" i="4"/>
  <c r="E110" i="4"/>
  <c r="BA140" i="4"/>
  <c r="AX111" i="4"/>
  <c r="J115" i="4"/>
  <c r="V119" i="4"/>
  <c r="AU142" i="4"/>
  <c r="AL23" i="4"/>
  <c r="S14" i="4"/>
  <c r="S31" i="4" s="1"/>
  <c r="AA14" i="4"/>
  <c r="AA31" i="4" s="1"/>
  <c r="I14" i="4"/>
  <c r="I31" i="4" s="1"/>
  <c r="AE14" i="4"/>
  <c r="AE31" i="4" s="1"/>
  <c r="AO14" i="4"/>
  <c r="AO31" i="4" s="1"/>
  <c r="AS110" i="4"/>
  <c r="AS127" i="4" s="1"/>
  <c r="P30" i="7" s="1"/>
  <c r="K14" i="4"/>
  <c r="K31" i="4" s="1"/>
  <c r="AQ14" i="4"/>
  <c r="AQ31" i="4" s="1"/>
  <c r="AJ110" i="4"/>
  <c r="AJ127" i="4" s="1"/>
  <c r="N31" i="7" s="1"/>
  <c r="AH122" i="4"/>
  <c r="AW14" i="4"/>
  <c r="AW31" i="4" s="1"/>
  <c r="AV134" i="4"/>
  <c r="T14" i="4"/>
  <c r="T31" i="4" s="1"/>
  <c r="AR110" i="4"/>
  <c r="AR127" i="4" s="1"/>
  <c r="P31" i="7" s="1"/>
  <c r="AD115" i="4"/>
  <c r="AD119" i="4"/>
  <c r="AU138" i="4"/>
  <c r="Q110" i="4"/>
  <c r="Q127" i="4" s="1"/>
  <c r="I30" i="7" s="1"/>
  <c r="I32" i="7" s="1"/>
  <c r="AH115" i="4"/>
  <c r="V26" i="4"/>
  <c r="AU55" i="4"/>
  <c r="V111" i="4"/>
  <c r="AU110" i="4"/>
  <c r="AU127" i="4" s="1"/>
  <c r="Q33" i="7" s="1"/>
  <c r="R119" i="4"/>
  <c r="AK14" i="4"/>
  <c r="AK31" i="4" s="1"/>
  <c r="L14" i="4"/>
  <c r="L31" i="4" s="1"/>
  <c r="W14" i="4"/>
  <c r="W31" i="4" s="1"/>
  <c r="AR14" i="4"/>
  <c r="AR31" i="4" s="1"/>
  <c r="AP19" i="4"/>
  <c r="V23" i="4"/>
  <c r="AH26" i="4"/>
  <c r="O55" i="4"/>
  <c r="N122" i="4"/>
  <c r="AE55" i="4"/>
  <c r="AH111" i="4"/>
  <c r="V15" i="4"/>
  <c r="AU134" i="4"/>
  <c r="AF55" i="4"/>
  <c r="AW110" i="4"/>
  <c r="AW127" i="4" s="1"/>
  <c r="Q30" i="7" s="1"/>
  <c r="Q32" i="7" s="1"/>
  <c r="AK110" i="4"/>
  <c r="AH19" i="4"/>
  <c r="AP122" i="4"/>
  <c r="AP26" i="4"/>
  <c r="C55" i="4"/>
  <c r="AA55" i="4"/>
  <c r="W55" i="4"/>
  <c r="AB110" i="4"/>
  <c r="AB127" i="4" s="1"/>
  <c r="L31" i="7" s="1"/>
  <c r="AP111" i="4"/>
  <c r="I110" i="4"/>
  <c r="I127" i="4" s="1"/>
  <c r="G30" i="7" s="1"/>
  <c r="AN110" i="4"/>
  <c r="AN127" i="4" s="1"/>
  <c r="O31" i="7" s="1"/>
  <c r="V122" i="4"/>
  <c r="AL122" i="4"/>
  <c r="AL15" i="4"/>
  <c r="Q55" i="4"/>
  <c r="AP55" i="4"/>
  <c r="M110" i="4"/>
  <c r="M127" i="4" s="1"/>
  <c r="H30" i="7" s="1"/>
  <c r="AC110" i="4"/>
  <c r="AC127" i="4" s="1"/>
  <c r="L30" i="7" s="1"/>
  <c r="Z119" i="4"/>
  <c r="Z122" i="4"/>
  <c r="U110" i="4"/>
  <c r="U127" i="4" s="1"/>
  <c r="J30" i="7" s="1"/>
  <c r="N15" i="4"/>
  <c r="AT15" i="4"/>
  <c r="AS14" i="4"/>
  <c r="AS31" i="4" s="1"/>
  <c r="N19" i="4"/>
  <c r="X14" i="4"/>
  <c r="X31" i="4" s="1"/>
  <c r="AT19" i="4"/>
  <c r="AD23" i="4"/>
  <c r="N26" i="4"/>
  <c r="AT26" i="4"/>
  <c r="AW138" i="4"/>
  <c r="S55" i="4"/>
  <c r="AW55" i="4"/>
  <c r="AM55" i="4"/>
  <c r="R111" i="4"/>
  <c r="AO110" i="4"/>
  <c r="AM14" i="4"/>
  <c r="AM31" i="4" s="1"/>
  <c r="AD111" i="4"/>
  <c r="I55" i="4"/>
  <c r="AV142" i="4"/>
  <c r="K55" i="4"/>
  <c r="N119" i="4"/>
  <c r="AH55" i="4"/>
  <c r="AQ55" i="4"/>
  <c r="H110" i="4"/>
  <c r="H127" i="4" s="1"/>
  <c r="G31" i="7" s="1"/>
  <c r="R115" i="4"/>
  <c r="AH119" i="4"/>
  <c r="AH15" i="4"/>
  <c r="AG14" i="4"/>
  <c r="Z115" i="4"/>
  <c r="G55" i="4"/>
  <c r="AR55" i="4"/>
  <c r="X110" i="4"/>
  <c r="X127" i="4" s="1"/>
  <c r="K31" i="7" s="1"/>
  <c r="T110" i="4"/>
  <c r="T127" i="4" s="1"/>
  <c r="J31" i="7" s="1"/>
  <c r="P110" i="4"/>
  <c r="P127" i="4" s="1"/>
  <c r="I31" i="7" s="1"/>
  <c r="Z55" i="4"/>
  <c r="AI55" i="4"/>
  <c r="L110" i="4"/>
  <c r="L127" i="4" s="1"/>
  <c r="H31" i="7" s="1"/>
  <c r="Y110" i="4"/>
  <c r="Y127" i="4" s="1"/>
  <c r="K30" i="7" s="1"/>
  <c r="V115" i="4"/>
  <c r="AL115" i="4"/>
  <c r="AV110" i="4"/>
  <c r="AV127" i="4" s="1"/>
  <c r="Q31" i="7" s="1"/>
  <c r="AL119" i="4"/>
  <c r="R122" i="4"/>
  <c r="AT122" i="4"/>
  <c r="J119" i="4"/>
  <c r="AX119" i="4"/>
  <c r="Z15" i="4"/>
  <c r="Z19" i="4"/>
  <c r="AP23" i="4"/>
  <c r="Z26" i="4"/>
  <c r="P14" i="4"/>
  <c r="P31" i="4" s="1"/>
  <c r="AV14" i="4"/>
  <c r="AV31" i="4" s="1"/>
  <c r="AP119" i="4"/>
  <c r="AX122" i="4"/>
  <c r="R15" i="4"/>
  <c r="AX15" i="4"/>
  <c r="R19" i="4"/>
  <c r="AX19" i="4"/>
  <c r="AH23" i="4"/>
  <c r="R26" i="4"/>
  <c r="AX26" i="4"/>
  <c r="AT115" i="4"/>
  <c r="AD15" i="4"/>
  <c r="H14" i="4"/>
  <c r="H31" i="4" s="1"/>
  <c r="AD19" i="4"/>
  <c r="AN14" i="4"/>
  <c r="AN31" i="4" s="1"/>
  <c r="N23" i="4"/>
  <c r="AT23" i="4"/>
  <c r="AD26" i="4"/>
  <c r="AT119" i="4"/>
  <c r="AD122" i="4"/>
  <c r="AP15" i="4"/>
  <c r="AF14" i="4"/>
  <c r="AF31" i="4" s="1"/>
  <c r="M14" i="4"/>
  <c r="U14" i="4"/>
  <c r="AC14" i="4"/>
  <c r="Q14" i="4"/>
  <c r="Y14" i="4"/>
  <c r="N111" i="4"/>
  <c r="AF110" i="4"/>
  <c r="AF127" i="4" s="1"/>
  <c r="M31" i="7" s="1"/>
  <c r="Z111" i="4"/>
  <c r="AP115" i="4"/>
  <c r="AX115" i="4"/>
  <c r="AL111" i="4"/>
  <c r="AQ110" i="4"/>
  <c r="AQ127" i="4" s="1"/>
  <c r="P33" i="7" s="1"/>
  <c r="AG110" i="4"/>
  <c r="AT111" i="4"/>
  <c r="T55" i="4"/>
  <c r="AV55" i="4"/>
  <c r="P55" i="4"/>
  <c r="L55" i="4"/>
  <c r="BD110" i="4" l="1"/>
  <c r="BD127" i="4" s="1"/>
  <c r="AZ110" i="4"/>
  <c r="P32" i="7"/>
  <c r="C127" i="4"/>
  <c r="F33" i="7" s="1"/>
  <c r="BC110" i="4"/>
  <c r="BC127" i="4" s="1"/>
  <c r="AY110" i="4"/>
  <c r="AY127" i="4" s="1"/>
  <c r="K32" i="7"/>
  <c r="BA110" i="4"/>
  <c r="BE110" i="4"/>
  <c r="J32" i="7"/>
  <c r="L32" i="7"/>
  <c r="G32" i="7"/>
  <c r="C103" i="4"/>
  <c r="F29" i="7" s="1"/>
  <c r="BF111" i="4"/>
  <c r="H32" i="7"/>
  <c r="BF119" i="4"/>
  <c r="BB15" i="4"/>
  <c r="BB122" i="4"/>
  <c r="BB19" i="4"/>
  <c r="BB23" i="4"/>
  <c r="BB119" i="4"/>
  <c r="BB111" i="4"/>
  <c r="BB26" i="4"/>
  <c r="F110" i="4"/>
  <c r="F127" i="4" s="1"/>
  <c r="AD110" i="4"/>
  <c r="AD127" i="4" s="1"/>
  <c r="AP110" i="4"/>
  <c r="AP127" i="4" s="1"/>
  <c r="AO127" i="4"/>
  <c r="O30" i="7" s="1"/>
  <c r="O32" i="7" s="1"/>
  <c r="Y55" i="4"/>
  <c r="Z110" i="4"/>
  <c r="Z127" i="4" s="1"/>
  <c r="AX14" i="4"/>
  <c r="AX31" i="4" s="1"/>
  <c r="AL110" i="4"/>
  <c r="AL127" i="4" s="1"/>
  <c r="D55" i="4"/>
  <c r="AO55" i="4"/>
  <c r="AL14" i="4"/>
  <c r="AL31" i="4" s="1"/>
  <c r="AT110" i="4"/>
  <c r="AT127" i="4" s="1"/>
  <c r="AK127" i="4"/>
  <c r="N30" i="7" s="1"/>
  <c r="N32" i="7" s="1"/>
  <c r="AG55" i="4"/>
  <c r="AX110" i="4"/>
  <c r="AX127" i="4" s="1"/>
  <c r="N110" i="4"/>
  <c r="N127" i="4" s="1"/>
  <c r="AT14" i="4"/>
  <c r="AT31" i="4" s="1"/>
  <c r="AH14" i="4"/>
  <c r="AH31" i="4" s="1"/>
  <c r="J14" i="4"/>
  <c r="J31" i="4" s="1"/>
  <c r="R110" i="4"/>
  <c r="R127" i="4" s="1"/>
  <c r="AZ127" i="4"/>
  <c r="H55" i="4"/>
  <c r="AY55" i="4"/>
  <c r="D127" i="4"/>
  <c r="F31" i="7" s="1"/>
  <c r="AG31" i="4"/>
  <c r="AP14" i="4"/>
  <c r="AP31" i="4" s="1"/>
  <c r="V110" i="4"/>
  <c r="V127" i="4" s="1"/>
  <c r="E127" i="4"/>
  <c r="F30" i="7" s="1"/>
  <c r="J110" i="4"/>
  <c r="J127" i="4" s="1"/>
  <c r="Z14" i="4"/>
  <c r="Z31" i="4" s="1"/>
  <c r="Y31" i="4"/>
  <c r="R14" i="4"/>
  <c r="R31" i="4" s="1"/>
  <c r="Q31" i="4"/>
  <c r="AC31" i="4"/>
  <c r="AD14" i="4"/>
  <c r="AD31" i="4" s="1"/>
  <c r="U31" i="4"/>
  <c r="V14" i="4"/>
  <c r="V31" i="4" s="1"/>
  <c r="M31" i="4"/>
  <c r="N14" i="4"/>
  <c r="N31" i="4" s="1"/>
  <c r="AH110" i="4"/>
  <c r="AH127" i="4" s="1"/>
  <c r="AG127" i="4"/>
  <c r="M30" i="7" s="1"/>
  <c r="M32" i="7" s="1"/>
  <c r="AX55" i="4"/>
  <c r="AS55" i="4"/>
  <c r="AT55" i="4"/>
  <c r="AK55" i="4"/>
  <c r="AC55" i="4"/>
  <c r="AD55" i="4"/>
  <c r="AJ55" i="4"/>
  <c r="R55" i="4"/>
  <c r="S33" i="7" l="1"/>
  <c r="R33" i="7"/>
  <c r="R30" i="7"/>
  <c r="S30" i="7"/>
  <c r="S32" i="7" s="1"/>
  <c r="F32" i="7"/>
  <c r="S31" i="7"/>
  <c r="R31" i="7"/>
  <c r="BF110" i="4"/>
  <c r="BF127" i="4" s="1"/>
  <c r="BE127" i="4"/>
  <c r="BB110" i="4"/>
  <c r="BA127" i="4"/>
  <c r="BB127" i="4"/>
  <c r="F55" i="4"/>
  <c r="J55" i="4"/>
  <c r="U55" i="4"/>
  <c r="V55" i="4"/>
  <c r="AL55" i="4"/>
  <c r="AZ55" i="4"/>
  <c r="M55" i="4"/>
  <c r="N55" i="4"/>
  <c r="AZ149" i="4"/>
  <c r="AY149" i="4"/>
  <c r="AX149" i="4"/>
  <c r="AT149" i="4"/>
  <c r="AP149" i="4"/>
  <c r="AL149" i="4"/>
  <c r="AH149" i="4"/>
  <c r="AD149" i="4"/>
  <c r="Z149" i="4"/>
  <c r="V149" i="4"/>
  <c r="R149" i="4"/>
  <c r="N149" i="4"/>
  <c r="J149" i="4"/>
  <c r="F149" i="4"/>
  <c r="AZ148" i="4"/>
  <c r="AY148" i="4"/>
  <c r="AX148" i="4"/>
  <c r="AT148" i="4"/>
  <c r="AP148" i="4"/>
  <c r="AL148" i="4"/>
  <c r="AH148" i="4"/>
  <c r="AD148" i="4"/>
  <c r="Z148" i="4"/>
  <c r="V148" i="4"/>
  <c r="R148" i="4"/>
  <c r="N148" i="4"/>
  <c r="J148" i="4"/>
  <c r="F148" i="4"/>
  <c r="AZ147" i="4"/>
  <c r="AY147" i="4"/>
  <c r="AX147" i="4"/>
  <c r="AT147" i="4"/>
  <c r="AP147" i="4"/>
  <c r="AL147" i="4"/>
  <c r="AH147" i="4"/>
  <c r="AD147" i="4"/>
  <c r="Z147" i="4"/>
  <c r="V147" i="4"/>
  <c r="R147" i="4"/>
  <c r="N147" i="4"/>
  <c r="J147" i="4"/>
  <c r="F147" i="4"/>
  <c r="AZ146" i="4"/>
  <c r="AY146" i="4"/>
  <c r="AX146" i="4"/>
  <c r="AT146" i="4"/>
  <c r="AP146" i="4"/>
  <c r="AL146" i="4"/>
  <c r="AH146" i="4"/>
  <c r="AD146" i="4"/>
  <c r="Z146" i="4"/>
  <c r="V146" i="4"/>
  <c r="R146" i="4"/>
  <c r="N146" i="4"/>
  <c r="J146" i="4"/>
  <c r="F146" i="4"/>
  <c r="AR145" i="4"/>
  <c r="AQ145" i="4"/>
  <c r="AN145" i="4"/>
  <c r="AM145" i="4"/>
  <c r="AK98" i="4"/>
  <c r="AJ98" i="4"/>
  <c r="AJ145" i="4" s="1"/>
  <c r="AG98" i="4"/>
  <c r="AF98" i="4"/>
  <c r="AF145" i="4" s="1"/>
  <c r="AC98" i="4"/>
  <c r="AB98" i="4"/>
  <c r="AB145" i="4" s="1"/>
  <c r="Y98" i="4"/>
  <c r="X98" i="4"/>
  <c r="X145" i="4" s="1"/>
  <c r="U98" i="4"/>
  <c r="T98" i="4"/>
  <c r="T145" i="4" s="1"/>
  <c r="Q98" i="4"/>
  <c r="P98" i="4"/>
  <c r="P145" i="4" s="1"/>
  <c r="M98" i="4"/>
  <c r="L98" i="4"/>
  <c r="L145" i="4" s="1"/>
  <c r="H145" i="4"/>
  <c r="E98" i="4"/>
  <c r="BA98" i="4" s="1"/>
  <c r="D98" i="4"/>
  <c r="AZ144" i="4"/>
  <c r="AY144" i="4"/>
  <c r="AX144" i="4"/>
  <c r="AT144" i="4"/>
  <c r="AP144" i="4"/>
  <c r="AL144" i="4"/>
  <c r="AH144" i="4"/>
  <c r="AD144" i="4"/>
  <c r="Z144" i="4"/>
  <c r="V144" i="4"/>
  <c r="R144" i="4"/>
  <c r="N144" i="4"/>
  <c r="J144" i="4"/>
  <c r="F144" i="4"/>
  <c r="AZ143" i="4"/>
  <c r="AY143" i="4"/>
  <c r="AX143" i="4"/>
  <c r="AT143" i="4"/>
  <c r="AP143" i="4"/>
  <c r="AL143" i="4"/>
  <c r="AH143" i="4"/>
  <c r="AD143" i="4"/>
  <c r="Z143" i="4"/>
  <c r="V143" i="4"/>
  <c r="R143" i="4"/>
  <c r="N143" i="4"/>
  <c r="J143" i="4"/>
  <c r="F143" i="4"/>
  <c r="AR142" i="4"/>
  <c r="AQ142" i="4"/>
  <c r="AN142" i="4"/>
  <c r="AM142" i="4"/>
  <c r="AK95" i="4"/>
  <c r="AJ95" i="4"/>
  <c r="AJ142" i="4" s="1"/>
  <c r="AG95" i="4"/>
  <c r="AF95" i="4"/>
  <c r="AF142" i="4" s="1"/>
  <c r="AC95" i="4"/>
  <c r="AB95" i="4"/>
  <c r="AB142" i="4" s="1"/>
  <c r="Y95" i="4"/>
  <c r="X95" i="4"/>
  <c r="X142" i="4" s="1"/>
  <c r="U95" i="4"/>
  <c r="T95" i="4"/>
  <c r="T142" i="4" s="1"/>
  <c r="Q95" i="4"/>
  <c r="P95" i="4"/>
  <c r="P142" i="4" s="1"/>
  <c r="M95" i="4"/>
  <c r="L95" i="4"/>
  <c r="L142" i="4" s="1"/>
  <c r="H142" i="4"/>
  <c r="E95" i="4"/>
  <c r="BA95" i="4" s="1"/>
  <c r="D95" i="4"/>
  <c r="AZ141" i="4"/>
  <c r="AY141" i="4"/>
  <c r="AX141" i="4"/>
  <c r="AT141" i="4"/>
  <c r="AP141" i="4"/>
  <c r="AL141" i="4"/>
  <c r="AH141" i="4"/>
  <c r="AD141" i="4"/>
  <c r="Z141" i="4"/>
  <c r="V141" i="4"/>
  <c r="R141" i="4"/>
  <c r="N141" i="4"/>
  <c r="J141" i="4"/>
  <c r="F141" i="4"/>
  <c r="AZ139" i="4"/>
  <c r="AY139" i="4"/>
  <c r="AX139" i="4"/>
  <c r="AT139" i="4"/>
  <c r="AP139" i="4"/>
  <c r="AL139" i="4"/>
  <c r="AH139" i="4"/>
  <c r="AD139" i="4"/>
  <c r="Z139" i="4"/>
  <c r="V139" i="4"/>
  <c r="R139" i="4"/>
  <c r="N139" i="4"/>
  <c r="J139" i="4"/>
  <c r="F139" i="4"/>
  <c r="AR138" i="4"/>
  <c r="AQ138" i="4"/>
  <c r="AN138" i="4"/>
  <c r="AM138" i="4"/>
  <c r="AK91" i="4"/>
  <c r="AJ91" i="4"/>
  <c r="AJ138" i="4" s="1"/>
  <c r="AG91" i="4"/>
  <c r="AF91" i="4"/>
  <c r="AF138" i="4" s="1"/>
  <c r="AC91" i="4"/>
  <c r="AB91" i="4"/>
  <c r="AB138" i="4" s="1"/>
  <c r="Y91" i="4"/>
  <c r="X91" i="4"/>
  <c r="X138" i="4" s="1"/>
  <c r="U91" i="4"/>
  <c r="T91" i="4"/>
  <c r="T138" i="4" s="1"/>
  <c r="Q91" i="4"/>
  <c r="P91" i="4"/>
  <c r="P138" i="4" s="1"/>
  <c r="M91" i="4"/>
  <c r="L91" i="4"/>
  <c r="L138" i="4" s="1"/>
  <c r="H138" i="4"/>
  <c r="E91" i="4"/>
  <c r="D91" i="4"/>
  <c r="AZ137" i="4"/>
  <c r="AY137" i="4"/>
  <c r="AX137" i="4"/>
  <c r="AT137" i="4"/>
  <c r="AP137" i="4"/>
  <c r="AL137" i="4"/>
  <c r="AH137" i="4"/>
  <c r="AD137" i="4"/>
  <c r="Z137" i="4"/>
  <c r="V137" i="4"/>
  <c r="R137" i="4"/>
  <c r="N137" i="4"/>
  <c r="J137" i="4"/>
  <c r="F137" i="4"/>
  <c r="AZ136" i="4"/>
  <c r="AY136" i="4"/>
  <c r="AX136" i="4"/>
  <c r="AT136" i="4"/>
  <c r="AP136" i="4"/>
  <c r="AL136" i="4"/>
  <c r="AH136" i="4"/>
  <c r="AD136" i="4"/>
  <c r="Z136" i="4"/>
  <c r="V136" i="4"/>
  <c r="R136" i="4"/>
  <c r="N136" i="4"/>
  <c r="J136" i="4"/>
  <c r="F136" i="4"/>
  <c r="AZ135" i="4"/>
  <c r="AY135" i="4"/>
  <c r="AX135" i="4"/>
  <c r="AT135" i="4"/>
  <c r="AP135" i="4"/>
  <c r="AL135" i="4"/>
  <c r="AH135" i="4"/>
  <c r="AD135" i="4"/>
  <c r="Z135" i="4"/>
  <c r="V135" i="4"/>
  <c r="R135" i="4"/>
  <c r="N135" i="4"/>
  <c r="J135" i="4"/>
  <c r="F135" i="4"/>
  <c r="AR134" i="4"/>
  <c r="AQ134" i="4"/>
  <c r="AN134" i="4"/>
  <c r="AM134" i="4"/>
  <c r="AK87" i="4"/>
  <c r="AJ87" i="4"/>
  <c r="AJ134" i="4" s="1"/>
  <c r="AG87" i="4"/>
  <c r="AF87" i="4"/>
  <c r="AF134" i="4" s="1"/>
  <c r="AC87" i="4"/>
  <c r="AB87" i="4"/>
  <c r="AB134" i="4" s="1"/>
  <c r="Y87" i="4"/>
  <c r="X87" i="4"/>
  <c r="X134" i="4" s="1"/>
  <c r="U87" i="4"/>
  <c r="T87" i="4"/>
  <c r="Q87" i="4"/>
  <c r="P87" i="4"/>
  <c r="P134" i="4" s="1"/>
  <c r="M87" i="4"/>
  <c r="L87" i="4"/>
  <c r="L134" i="4" s="1"/>
  <c r="H134" i="4"/>
  <c r="E87" i="4"/>
  <c r="BA87" i="4" s="1"/>
  <c r="D87" i="4"/>
  <c r="AW77" i="4"/>
  <c r="AV77" i="4"/>
  <c r="AU77" i="4"/>
  <c r="AS77" i="4"/>
  <c r="AR77" i="4"/>
  <c r="AQ77" i="4"/>
  <c r="AO77" i="4"/>
  <c r="AN77" i="4"/>
  <c r="AM77" i="4"/>
  <c r="AK77" i="4"/>
  <c r="AI77" i="4"/>
  <c r="AG77" i="4"/>
  <c r="AF77" i="4"/>
  <c r="AE77" i="4"/>
  <c r="AC77" i="4"/>
  <c r="AB77" i="4"/>
  <c r="AA77" i="4"/>
  <c r="Y77" i="4"/>
  <c r="X77" i="4"/>
  <c r="W77" i="4"/>
  <c r="U77" i="4"/>
  <c r="T77" i="4"/>
  <c r="S77" i="4"/>
  <c r="Q77" i="4"/>
  <c r="P77" i="4"/>
  <c r="O77" i="4"/>
  <c r="M77" i="4"/>
  <c r="L77" i="4"/>
  <c r="K77" i="4"/>
  <c r="I77" i="4"/>
  <c r="H77" i="4"/>
  <c r="G77" i="4"/>
  <c r="AW76" i="4"/>
  <c r="AV76" i="4"/>
  <c r="AU76" i="4"/>
  <c r="AS76" i="4"/>
  <c r="AR76" i="4"/>
  <c r="AQ76" i="4"/>
  <c r="AO76" i="4"/>
  <c r="AN76" i="4"/>
  <c r="AM76" i="4"/>
  <c r="AK76" i="4"/>
  <c r="AI76" i="4"/>
  <c r="AG76" i="4"/>
  <c r="AF76" i="4"/>
  <c r="AE76" i="4"/>
  <c r="AC76" i="4"/>
  <c r="AB76" i="4"/>
  <c r="AA76" i="4"/>
  <c r="Y76" i="4"/>
  <c r="X76" i="4"/>
  <c r="W76" i="4"/>
  <c r="U76" i="4"/>
  <c r="T76" i="4"/>
  <c r="S76" i="4"/>
  <c r="Q76" i="4"/>
  <c r="P76" i="4"/>
  <c r="O76" i="4"/>
  <c r="M76" i="4"/>
  <c r="L76" i="4"/>
  <c r="K76" i="4"/>
  <c r="I76" i="4"/>
  <c r="H76" i="4"/>
  <c r="G76" i="4"/>
  <c r="AW75" i="4"/>
  <c r="AV75" i="4"/>
  <c r="AU75" i="4"/>
  <c r="AS75" i="4"/>
  <c r="AR75" i="4"/>
  <c r="AQ75" i="4"/>
  <c r="AO75" i="4"/>
  <c r="AN75" i="4"/>
  <c r="AM75" i="4"/>
  <c r="AK75" i="4"/>
  <c r="AI75" i="4"/>
  <c r="AG75" i="4"/>
  <c r="AF75" i="4"/>
  <c r="AE75" i="4"/>
  <c r="AC75" i="4"/>
  <c r="AB75" i="4"/>
  <c r="AA75" i="4"/>
  <c r="Y75" i="4"/>
  <c r="X75" i="4"/>
  <c r="W75" i="4"/>
  <c r="U75" i="4"/>
  <c r="T75" i="4"/>
  <c r="S75" i="4"/>
  <c r="Q75" i="4"/>
  <c r="P75" i="4"/>
  <c r="O75" i="4"/>
  <c r="M75" i="4"/>
  <c r="L75" i="4"/>
  <c r="K75" i="4"/>
  <c r="I75" i="4"/>
  <c r="H75" i="4"/>
  <c r="G75" i="4"/>
  <c r="AW74" i="4"/>
  <c r="AV74" i="4"/>
  <c r="AU74" i="4"/>
  <c r="AS74" i="4"/>
  <c r="AR74" i="4"/>
  <c r="AQ74" i="4"/>
  <c r="AO74" i="4"/>
  <c r="AN74" i="4"/>
  <c r="AM74" i="4"/>
  <c r="AK74" i="4"/>
  <c r="AI74" i="4"/>
  <c r="AG74" i="4"/>
  <c r="AF74" i="4"/>
  <c r="AE74" i="4"/>
  <c r="AC74" i="4"/>
  <c r="AB74" i="4"/>
  <c r="AA74" i="4"/>
  <c r="Y74" i="4"/>
  <c r="X74" i="4"/>
  <c r="W74" i="4"/>
  <c r="U74" i="4"/>
  <c r="T74" i="4"/>
  <c r="S74" i="4"/>
  <c r="Q74" i="4"/>
  <c r="P74" i="4"/>
  <c r="O74" i="4"/>
  <c r="M74" i="4"/>
  <c r="L74" i="4"/>
  <c r="K74" i="4"/>
  <c r="I74" i="4"/>
  <c r="H74" i="4"/>
  <c r="G74" i="4"/>
  <c r="AN73" i="4"/>
  <c r="AF73" i="4"/>
  <c r="AB73" i="4"/>
  <c r="X73" i="4"/>
  <c r="T73" i="4"/>
  <c r="P73" i="4"/>
  <c r="AW72" i="4"/>
  <c r="AV72" i="4"/>
  <c r="AU72" i="4"/>
  <c r="AS72" i="4"/>
  <c r="AR72" i="4"/>
  <c r="AQ72" i="4"/>
  <c r="AO72" i="4"/>
  <c r="AN72" i="4"/>
  <c r="AM72" i="4"/>
  <c r="AK72" i="4"/>
  <c r="AI72" i="4"/>
  <c r="AG72" i="4"/>
  <c r="AF72" i="4"/>
  <c r="AE72" i="4"/>
  <c r="AC72" i="4"/>
  <c r="AB72" i="4"/>
  <c r="AA72" i="4"/>
  <c r="Y72" i="4"/>
  <c r="X72" i="4"/>
  <c r="W72" i="4"/>
  <c r="U72" i="4"/>
  <c r="T72" i="4"/>
  <c r="S72" i="4"/>
  <c r="Q72" i="4"/>
  <c r="P72" i="4"/>
  <c r="O72" i="4"/>
  <c r="M72" i="4"/>
  <c r="L72" i="4"/>
  <c r="K72" i="4"/>
  <c r="I72" i="4"/>
  <c r="H72" i="4"/>
  <c r="G72" i="4"/>
  <c r="AW71" i="4"/>
  <c r="AV71" i="4"/>
  <c r="AU71" i="4"/>
  <c r="AS71" i="4"/>
  <c r="AR71" i="4"/>
  <c r="AQ71" i="4"/>
  <c r="AO71" i="4"/>
  <c r="AN71" i="4"/>
  <c r="AM71" i="4"/>
  <c r="AK71" i="4"/>
  <c r="AI71" i="4"/>
  <c r="AG71" i="4"/>
  <c r="AF71" i="4"/>
  <c r="AE71" i="4"/>
  <c r="AC71" i="4"/>
  <c r="AB71" i="4"/>
  <c r="AA71" i="4"/>
  <c r="Y71" i="4"/>
  <c r="X71" i="4"/>
  <c r="W71" i="4"/>
  <c r="U71" i="4"/>
  <c r="T71" i="4"/>
  <c r="S71" i="4"/>
  <c r="Q71" i="4"/>
  <c r="P71" i="4"/>
  <c r="O71" i="4"/>
  <c r="L71" i="4"/>
  <c r="K71" i="4"/>
  <c r="I71" i="4"/>
  <c r="H71" i="4"/>
  <c r="G71" i="4"/>
  <c r="AN70" i="4"/>
  <c r="AF70" i="4"/>
  <c r="AB70" i="4"/>
  <c r="X70" i="4"/>
  <c r="T70" i="4"/>
  <c r="AW69" i="4"/>
  <c r="AV69" i="4"/>
  <c r="AU69" i="4"/>
  <c r="AS69" i="4"/>
  <c r="AR69" i="4"/>
  <c r="AQ69" i="4"/>
  <c r="AO69" i="4"/>
  <c r="AN69" i="4"/>
  <c r="AM69" i="4"/>
  <c r="AK69" i="4"/>
  <c r="AI69" i="4"/>
  <c r="AG69" i="4"/>
  <c r="AF69" i="4"/>
  <c r="AE69" i="4"/>
  <c r="AC69" i="4"/>
  <c r="AB69" i="4"/>
  <c r="AA69" i="4"/>
  <c r="Y69" i="4"/>
  <c r="X69" i="4"/>
  <c r="W69" i="4"/>
  <c r="U69" i="4"/>
  <c r="T69" i="4"/>
  <c r="S69" i="4"/>
  <c r="Q69" i="4"/>
  <c r="P69" i="4"/>
  <c r="O69" i="4"/>
  <c r="M69" i="4"/>
  <c r="K69" i="4"/>
  <c r="I69" i="4"/>
  <c r="G69" i="4"/>
  <c r="AW67" i="4"/>
  <c r="AV67" i="4"/>
  <c r="AU67" i="4"/>
  <c r="AS67" i="4"/>
  <c r="AR67" i="4"/>
  <c r="AQ67" i="4"/>
  <c r="AO67" i="4"/>
  <c r="AN67" i="4"/>
  <c r="AM67" i="4"/>
  <c r="AK67" i="4"/>
  <c r="AI67" i="4"/>
  <c r="AG67" i="4"/>
  <c r="AF67" i="4"/>
  <c r="AE67" i="4"/>
  <c r="AC67" i="4"/>
  <c r="AB67" i="4"/>
  <c r="AA67" i="4"/>
  <c r="Y67" i="4"/>
  <c r="X67" i="4"/>
  <c r="W67" i="4"/>
  <c r="U67" i="4"/>
  <c r="T67" i="4"/>
  <c r="S67" i="4"/>
  <c r="Q67" i="4"/>
  <c r="P67" i="4"/>
  <c r="O67" i="4"/>
  <c r="M67" i="4"/>
  <c r="K67" i="4"/>
  <c r="I67" i="4"/>
  <c r="G67" i="4"/>
  <c r="AN66" i="4"/>
  <c r="AF66" i="4"/>
  <c r="AB66" i="4"/>
  <c r="X66" i="4"/>
  <c r="T66" i="4"/>
  <c r="AW65" i="4"/>
  <c r="AV65" i="4"/>
  <c r="AU65" i="4"/>
  <c r="AS65" i="4"/>
  <c r="AR65" i="4"/>
  <c r="AQ65" i="4"/>
  <c r="AO65" i="4"/>
  <c r="AN65" i="4"/>
  <c r="AM65" i="4"/>
  <c r="AK65" i="4"/>
  <c r="AI65" i="4"/>
  <c r="AG65" i="4"/>
  <c r="AF65" i="4"/>
  <c r="AE65" i="4"/>
  <c r="AC65" i="4"/>
  <c r="AB65" i="4"/>
  <c r="AA65" i="4"/>
  <c r="Y65" i="4"/>
  <c r="X65" i="4"/>
  <c r="W65" i="4"/>
  <c r="U65" i="4"/>
  <c r="T65" i="4"/>
  <c r="S65" i="4"/>
  <c r="Q65" i="4"/>
  <c r="P65" i="4"/>
  <c r="O65" i="4"/>
  <c r="M65" i="4"/>
  <c r="K65" i="4"/>
  <c r="I65" i="4"/>
  <c r="G65" i="4"/>
  <c r="AW64" i="4"/>
  <c r="AV64" i="4"/>
  <c r="AU64" i="4"/>
  <c r="AS64" i="4"/>
  <c r="AR64" i="4"/>
  <c r="AQ64" i="4"/>
  <c r="AO64" i="4"/>
  <c r="AN64" i="4"/>
  <c r="AM64" i="4"/>
  <c r="AK64" i="4"/>
  <c r="AI64" i="4"/>
  <c r="AG64" i="4"/>
  <c r="AF64" i="4"/>
  <c r="AE64" i="4"/>
  <c r="AC64" i="4"/>
  <c r="AB64" i="4"/>
  <c r="AA64" i="4"/>
  <c r="Y64" i="4"/>
  <c r="X64" i="4"/>
  <c r="W64" i="4"/>
  <c r="U64" i="4"/>
  <c r="T64" i="4"/>
  <c r="S64" i="4"/>
  <c r="Q64" i="4"/>
  <c r="P64" i="4"/>
  <c r="O64" i="4"/>
  <c r="M64" i="4"/>
  <c r="K64" i="4"/>
  <c r="I64" i="4"/>
  <c r="G64" i="4"/>
  <c r="AW63" i="4"/>
  <c r="AV63" i="4"/>
  <c r="AU63" i="4"/>
  <c r="AS63" i="4"/>
  <c r="AR63" i="4"/>
  <c r="AQ63" i="4"/>
  <c r="AO63" i="4"/>
  <c r="AN63" i="4"/>
  <c r="AM63" i="4"/>
  <c r="AK63" i="4"/>
  <c r="AI63" i="4"/>
  <c r="AG63" i="4"/>
  <c r="AF63" i="4"/>
  <c r="AE63" i="4"/>
  <c r="AC63" i="4"/>
  <c r="AB63" i="4"/>
  <c r="AA63" i="4"/>
  <c r="Y63" i="4"/>
  <c r="X63" i="4"/>
  <c r="W63" i="4"/>
  <c r="T63" i="4"/>
  <c r="S63" i="4"/>
  <c r="Q63" i="4"/>
  <c r="P63" i="4"/>
  <c r="O63" i="4"/>
  <c r="M63" i="4"/>
  <c r="K63" i="4"/>
  <c r="I63" i="4"/>
  <c r="G63" i="4"/>
  <c r="E77" i="4"/>
  <c r="D77" i="4"/>
  <c r="E76" i="4"/>
  <c r="D76" i="4"/>
  <c r="E75" i="4"/>
  <c r="D75" i="4"/>
  <c r="E74" i="4"/>
  <c r="D74" i="4"/>
  <c r="E72" i="4"/>
  <c r="D72" i="4"/>
  <c r="E71" i="4"/>
  <c r="D71" i="4"/>
  <c r="E69" i="4"/>
  <c r="E67" i="4"/>
  <c r="E65" i="4"/>
  <c r="E64" i="4"/>
  <c r="E63" i="4"/>
  <c r="C77" i="4"/>
  <c r="C76" i="4"/>
  <c r="C75" i="4"/>
  <c r="C74" i="4"/>
  <c r="C72" i="4"/>
  <c r="C71" i="4"/>
  <c r="C69" i="4"/>
  <c r="C67" i="4"/>
  <c r="C65" i="4"/>
  <c r="C64" i="4"/>
  <c r="C63" i="4"/>
  <c r="N17" i="7"/>
  <c r="M15" i="14" s="1"/>
  <c r="M17" i="7"/>
  <c r="L15" i="14" s="1"/>
  <c r="L17" i="7"/>
  <c r="K15" i="14" s="1"/>
  <c r="K17" i="7"/>
  <c r="J15" i="14" s="1"/>
  <c r="J17" i="7"/>
  <c r="I15" i="14" s="1"/>
  <c r="I17" i="7"/>
  <c r="H15" i="14" s="1"/>
  <c r="AT76" i="4"/>
  <c r="AT74" i="4"/>
  <c r="L73" i="4"/>
  <c r="H73" i="4"/>
  <c r="D73" i="4"/>
  <c r="AT72" i="4"/>
  <c r="AS70" i="4"/>
  <c r="AQ70" i="4"/>
  <c r="AT67" i="4"/>
  <c r="AT65" i="4"/>
  <c r="AT63" i="4"/>
  <c r="P17" i="7"/>
  <c r="O15" i="14" s="1"/>
  <c r="AQ62" i="4"/>
  <c r="O17" i="7"/>
  <c r="N15" i="14" s="1"/>
  <c r="F30" i="4"/>
  <c r="AH76" i="4"/>
  <c r="F29" i="4"/>
  <c r="BA75" i="4"/>
  <c r="F28" i="4"/>
  <c r="F27" i="4"/>
  <c r="AV73" i="4"/>
  <c r="AR73" i="4"/>
  <c r="F26" i="4"/>
  <c r="F25" i="4"/>
  <c r="AX71" i="4"/>
  <c r="Z71" i="4"/>
  <c r="F24" i="4"/>
  <c r="AV70" i="4"/>
  <c r="AR70" i="4"/>
  <c r="AO70" i="4"/>
  <c r="P70" i="4"/>
  <c r="E70" i="4"/>
  <c r="AH69" i="4"/>
  <c r="BA67" i="4"/>
  <c r="H67" i="4"/>
  <c r="AR66" i="4"/>
  <c r="AI66" i="4"/>
  <c r="AA66" i="4"/>
  <c r="S66" i="4"/>
  <c r="P66" i="4"/>
  <c r="G66" i="4"/>
  <c r="AJ65" i="4"/>
  <c r="AD65" i="4"/>
  <c r="H65" i="4"/>
  <c r="F18" i="4"/>
  <c r="Z64" i="4"/>
  <c r="V64" i="4"/>
  <c r="AY63" i="4"/>
  <c r="AS62" i="4"/>
  <c r="AF62" i="4"/>
  <c r="AC62" i="4"/>
  <c r="E62" i="4"/>
  <c r="D138" i="4" l="1"/>
  <c r="AZ91" i="4"/>
  <c r="R32" i="7"/>
  <c r="D134" i="4"/>
  <c r="AZ87" i="4"/>
  <c r="BA91" i="4"/>
  <c r="D142" i="4"/>
  <c r="AZ95" i="4"/>
  <c r="AZ142" i="4" s="1"/>
  <c r="D145" i="4"/>
  <c r="AZ98" i="4"/>
  <c r="BB90" i="4"/>
  <c r="BB137" i="4" s="1"/>
  <c r="BB88" i="4"/>
  <c r="BB135" i="4" s="1"/>
  <c r="BB99" i="4"/>
  <c r="BB146" i="4" s="1"/>
  <c r="BB94" i="4"/>
  <c r="BB141" i="4" s="1"/>
  <c r="BB92" i="4"/>
  <c r="BB139" i="4" s="1"/>
  <c r="T134" i="4"/>
  <c r="T86" i="4"/>
  <c r="BB97" i="4"/>
  <c r="BB144" i="4" s="1"/>
  <c r="BB96" i="4"/>
  <c r="BB143" i="4" s="1"/>
  <c r="BB102" i="4"/>
  <c r="BB149" i="4" s="1"/>
  <c r="BB101" i="4"/>
  <c r="BB148" i="4" s="1"/>
  <c r="BB89" i="4"/>
  <c r="BB136" i="4" s="1"/>
  <c r="BB100" i="4"/>
  <c r="BB147" i="4" s="1"/>
  <c r="BA135" i="4"/>
  <c r="BA141" i="4"/>
  <c r="BA147" i="4"/>
  <c r="BA146" i="4"/>
  <c r="BA139" i="4"/>
  <c r="BA137" i="4"/>
  <c r="BA144" i="4"/>
  <c r="BA149" i="4"/>
  <c r="Q134" i="4"/>
  <c r="R87" i="4"/>
  <c r="R134" i="4" s="1"/>
  <c r="AS134" i="4"/>
  <c r="AT134" i="4"/>
  <c r="I138" i="4"/>
  <c r="J138" i="4"/>
  <c r="Y138" i="4"/>
  <c r="Z91" i="4"/>
  <c r="Z138" i="4" s="1"/>
  <c r="M142" i="4"/>
  <c r="N95" i="4"/>
  <c r="N142" i="4" s="1"/>
  <c r="AC142" i="4"/>
  <c r="AD95" i="4"/>
  <c r="AD142" i="4" s="1"/>
  <c r="Q145" i="4"/>
  <c r="R98" i="4"/>
  <c r="R145" i="4" s="1"/>
  <c r="AG145" i="4"/>
  <c r="AH98" i="4"/>
  <c r="AH145" i="4" s="1"/>
  <c r="AS145" i="4"/>
  <c r="AT145" i="4"/>
  <c r="E134" i="4"/>
  <c r="F87" i="4"/>
  <c r="F134" i="4" s="1"/>
  <c r="U134" i="4"/>
  <c r="V87" i="4"/>
  <c r="V134" i="4" s="1"/>
  <c r="AK134" i="4"/>
  <c r="AL87" i="4"/>
  <c r="AL134" i="4" s="1"/>
  <c r="AO138" i="4"/>
  <c r="M138" i="4"/>
  <c r="N91" i="4"/>
  <c r="N138" i="4" s="1"/>
  <c r="AC138" i="4"/>
  <c r="AD91" i="4"/>
  <c r="AD138" i="4" s="1"/>
  <c r="Q142" i="4"/>
  <c r="R95" i="4"/>
  <c r="R142" i="4" s="1"/>
  <c r="AG142" i="4"/>
  <c r="AH95" i="4"/>
  <c r="AH142" i="4" s="1"/>
  <c r="AS142" i="4"/>
  <c r="E145" i="4"/>
  <c r="F98" i="4"/>
  <c r="F145" i="4" s="1"/>
  <c r="U145" i="4"/>
  <c r="V98" i="4"/>
  <c r="V145" i="4" s="1"/>
  <c r="AK145" i="4"/>
  <c r="AL98" i="4"/>
  <c r="AL145" i="4" s="1"/>
  <c r="I134" i="4"/>
  <c r="Y134" i="4"/>
  <c r="Z87" i="4"/>
  <c r="Z134" i="4" s="1"/>
  <c r="AO134" i="4"/>
  <c r="Q138" i="4"/>
  <c r="R91" i="4"/>
  <c r="R138" i="4" s="1"/>
  <c r="AG138" i="4"/>
  <c r="AH91" i="4"/>
  <c r="AH138" i="4" s="1"/>
  <c r="AS138" i="4"/>
  <c r="AT138" i="4"/>
  <c r="E142" i="4"/>
  <c r="F95" i="4"/>
  <c r="F142" i="4" s="1"/>
  <c r="U142" i="4"/>
  <c r="V95" i="4"/>
  <c r="V142" i="4" s="1"/>
  <c r="AK142" i="4"/>
  <c r="AL95" i="4"/>
  <c r="AL142" i="4" s="1"/>
  <c r="I145" i="4"/>
  <c r="J145" i="4"/>
  <c r="Y145" i="4"/>
  <c r="Z98" i="4"/>
  <c r="Z145" i="4" s="1"/>
  <c r="M134" i="4"/>
  <c r="N87" i="4"/>
  <c r="N134" i="4" s="1"/>
  <c r="AC134" i="4"/>
  <c r="AD87" i="4"/>
  <c r="AD134" i="4" s="1"/>
  <c r="AO145" i="4"/>
  <c r="AP145" i="4"/>
  <c r="E138" i="4"/>
  <c r="F91" i="4"/>
  <c r="F138" i="4" s="1"/>
  <c r="U138" i="4"/>
  <c r="V91" i="4"/>
  <c r="V138" i="4" s="1"/>
  <c r="AK138" i="4"/>
  <c r="AL91" i="4"/>
  <c r="AL138" i="4" s="1"/>
  <c r="I142" i="4"/>
  <c r="J142" i="4"/>
  <c r="Y142" i="4"/>
  <c r="Z95" i="4"/>
  <c r="Z142" i="4" s="1"/>
  <c r="M145" i="4"/>
  <c r="N98" i="4"/>
  <c r="N145" i="4" s="1"/>
  <c r="AC145" i="4"/>
  <c r="AD98" i="4"/>
  <c r="AD145" i="4" s="1"/>
  <c r="AG134" i="4"/>
  <c r="AH87" i="4"/>
  <c r="AH134" i="4" s="1"/>
  <c r="AO142" i="4"/>
  <c r="F72" i="4"/>
  <c r="BA136" i="4"/>
  <c r="BA143" i="4"/>
  <c r="BA148" i="4"/>
  <c r="BA55" i="4"/>
  <c r="BB55" i="4"/>
  <c r="AM62" i="4"/>
  <c r="AD73" i="4"/>
  <c r="AS73" i="4"/>
  <c r="AZ76" i="4"/>
  <c r="V71" i="4"/>
  <c r="AP65" i="4"/>
  <c r="D70" i="4"/>
  <c r="AE70" i="4"/>
  <c r="AU70" i="4"/>
  <c r="K73" i="4"/>
  <c r="AD75" i="4"/>
  <c r="S62" i="4"/>
  <c r="AK86" i="4"/>
  <c r="F77" i="4"/>
  <c r="AY64" i="4"/>
  <c r="E66" i="4"/>
  <c r="R69" i="4"/>
  <c r="BA71" i="4"/>
  <c r="O70" i="4"/>
  <c r="W73" i="4"/>
  <c r="AM73" i="4"/>
  <c r="I73" i="4"/>
  <c r="N74" i="4"/>
  <c r="AY72" i="4"/>
  <c r="Z77" i="4"/>
  <c r="BA65" i="4"/>
  <c r="V72" i="4"/>
  <c r="BA69" i="4"/>
  <c r="R71" i="4"/>
  <c r="AY71" i="4"/>
  <c r="O66" i="4"/>
  <c r="AU66" i="4"/>
  <c r="Z67" i="4"/>
  <c r="AI70" i="4"/>
  <c r="AW70" i="4"/>
  <c r="AH71" i="4"/>
  <c r="AP64" i="4"/>
  <c r="BA72" i="4"/>
  <c r="AD67" i="4"/>
  <c r="AP69" i="4"/>
  <c r="K62" i="4"/>
  <c r="AH63" i="4"/>
  <c r="AG66" i="4"/>
  <c r="AW66" i="4"/>
  <c r="AH67" i="4"/>
  <c r="Z72" i="4"/>
  <c r="C73" i="4"/>
  <c r="AX134" i="4"/>
  <c r="AC86" i="4"/>
  <c r="AX69" i="4"/>
  <c r="J71" i="4"/>
  <c r="AP71" i="4"/>
  <c r="Z74" i="4"/>
  <c r="AP63" i="4"/>
  <c r="I66" i="4"/>
  <c r="W66" i="4"/>
  <c r="AM66" i="4"/>
  <c r="AA70" i="4"/>
  <c r="S73" i="4"/>
  <c r="AI73" i="4"/>
  <c r="AH74" i="4"/>
  <c r="J75" i="4"/>
  <c r="AP75" i="4"/>
  <c r="U86" i="4"/>
  <c r="AE86" i="4"/>
  <c r="AP138" i="4"/>
  <c r="Q86" i="4"/>
  <c r="O86" i="4"/>
  <c r="F74" i="4"/>
  <c r="W86" i="4"/>
  <c r="G73" i="4"/>
  <c r="M62" i="4"/>
  <c r="AX64" i="4"/>
  <c r="N72" i="4"/>
  <c r="F76" i="4"/>
  <c r="AT142" i="4"/>
  <c r="R64" i="4"/>
  <c r="U70" i="4"/>
  <c r="AK70" i="4"/>
  <c r="E86" i="4"/>
  <c r="O73" i="4"/>
  <c r="AE73" i="4"/>
  <c r="N76" i="4"/>
  <c r="AF86" i="4"/>
  <c r="AX142" i="4"/>
  <c r="AK66" i="4"/>
  <c r="M86" i="4"/>
  <c r="X86" i="4"/>
  <c r="AT69" i="4"/>
  <c r="S70" i="4"/>
  <c r="AP67" i="4"/>
  <c r="F71" i="4"/>
  <c r="J77" i="4"/>
  <c r="AP77" i="4"/>
  <c r="N19" i="7"/>
  <c r="J72" i="4"/>
  <c r="R65" i="4"/>
  <c r="AX65" i="4"/>
  <c r="N77" i="4"/>
  <c r="AT77" i="4"/>
  <c r="P86" i="4"/>
  <c r="G70" i="4"/>
  <c r="AP72" i="4"/>
  <c r="O62" i="4"/>
  <c r="AT64" i="4"/>
  <c r="V65" i="4"/>
  <c r="AY65" i="4"/>
  <c r="R67" i="4"/>
  <c r="AX67" i="4"/>
  <c r="Q73" i="4"/>
  <c r="AG73" i="4"/>
  <c r="AU73" i="4"/>
  <c r="BA74" i="4"/>
  <c r="R77" i="4"/>
  <c r="AX77" i="4"/>
  <c r="AX138" i="4"/>
  <c r="AY77" i="4"/>
  <c r="AR62" i="4"/>
  <c r="R63" i="4"/>
  <c r="AX63" i="4"/>
  <c r="N75" i="4"/>
  <c r="AT75" i="4"/>
  <c r="V76" i="4"/>
  <c r="AY76" i="4"/>
  <c r="AD77" i="4"/>
  <c r="N73" i="4"/>
  <c r="D86" i="4"/>
  <c r="AJ86" i="4"/>
  <c r="AJ133" i="4" s="1"/>
  <c r="AJ150" i="4" s="1"/>
  <c r="F65" i="4"/>
  <c r="I62" i="4"/>
  <c r="AG62" i="4"/>
  <c r="BA63" i="4"/>
  <c r="AH64" i="4"/>
  <c r="R75" i="4"/>
  <c r="AX75" i="4"/>
  <c r="Z76" i="4"/>
  <c r="BA76" i="4"/>
  <c r="AH77" i="4"/>
  <c r="Y86" i="4"/>
  <c r="AZ138" i="4"/>
  <c r="AP142" i="4"/>
  <c r="AX145" i="4"/>
  <c r="K66" i="4"/>
  <c r="AA73" i="4"/>
  <c r="AP103" i="4"/>
  <c r="AB86" i="4"/>
  <c r="AY142" i="4"/>
  <c r="AK62" i="4"/>
  <c r="AV62" i="4"/>
  <c r="AD63" i="4"/>
  <c r="V69" i="4"/>
  <c r="AY69" i="4"/>
  <c r="R74" i="4"/>
  <c r="AX74" i="4"/>
  <c r="AY74" i="4"/>
  <c r="J134" i="4"/>
  <c r="T133" i="4"/>
  <c r="T150" i="4" s="1"/>
  <c r="AP134" i="4"/>
  <c r="AF61" i="4"/>
  <c r="AF78" i="4" s="1"/>
  <c r="Z65" i="4"/>
  <c r="AD69" i="4"/>
  <c r="C70" i="4"/>
  <c r="AD70" i="4"/>
  <c r="AD72" i="4"/>
  <c r="AG86" i="4"/>
  <c r="L86" i="4"/>
  <c r="L133" i="4" s="1"/>
  <c r="L150" i="4" s="1"/>
  <c r="AR133" i="4"/>
  <c r="AR150" i="4" s="1"/>
  <c r="AY145" i="4"/>
  <c r="AI62" i="4"/>
  <c r="AU62" i="4"/>
  <c r="W70" i="4"/>
  <c r="AM70" i="4"/>
  <c r="R72" i="4"/>
  <c r="AX72" i="4"/>
  <c r="J74" i="4"/>
  <c r="AP74" i="4"/>
  <c r="Q17" i="7"/>
  <c r="P15" i="14" s="1"/>
  <c r="AE66" i="4"/>
  <c r="AZ145" i="4"/>
  <c r="AQ66" i="4"/>
  <c r="AY75" i="4"/>
  <c r="BA77" i="4"/>
  <c r="M66" i="4"/>
  <c r="K70" i="4"/>
  <c r="AC66" i="4"/>
  <c r="Z69" i="4"/>
  <c r="AT71" i="4"/>
  <c r="AQ73" i="4"/>
  <c r="V67" i="4"/>
  <c r="AY67" i="4"/>
  <c r="C66" i="4"/>
  <c r="AH73" i="4"/>
  <c r="BA64" i="4"/>
  <c r="V77" i="4"/>
  <c r="AH65" i="4"/>
  <c r="AD64" i="4"/>
  <c r="AK73" i="4"/>
  <c r="R76" i="4"/>
  <c r="AX76" i="4"/>
  <c r="U73" i="4"/>
  <c r="K86" i="4"/>
  <c r="AY86" i="4" s="1"/>
  <c r="AA86" i="4"/>
  <c r="AI86" i="4"/>
  <c r="AY138" i="4"/>
  <c r="D66" i="4"/>
  <c r="AY134" i="4"/>
  <c r="AZ134" i="4"/>
  <c r="AN62" i="4"/>
  <c r="T62" i="4"/>
  <c r="AC70" i="4"/>
  <c r="N63" i="4"/>
  <c r="L63" i="4"/>
  <c r="L70" i="4"/>
  <c r="V75" i="4"/>
  <c r="AD76" i="4"/>
  <c r="AJ77" i="4"/>
  <c r="H17" i="7"/>
  <c r="G15" i="14" s="1"/>
  <c r="D67" i="4"/>
  <c r="AE62" i="4"/>
  <c r="AS66" i="4"/>
  <c r="M71" i="4"/>
  <c r="F16" i="4"/>
  <c r="D63" i="4"/>
  <c r="AO62" i="4"/>
  <c r="Z75" i="4"/>
  <c r="Q19" i="7"/>
  <c r="F19" i="7"/>
  <c r="G62" i="4"/>
  <c r="M73" i="4"/>
  <c r="N67" i="4"/>
  <c r="L67" i="4"/>
  <c r="R66" i="4"/>
  <c r="Q66" i="4"/>
  <c r="X62" i="4"/>
  <c r="AP73" i="4"/>
  <c r="AO73" i="4"/>
  <c r="AH62" i="4"/>
  <c r="R73" i="4"/>
  <c r="V74" i="4"/>
  <c r="Y62" i="4"/>
  <c r="F17" i="4"/>
  <c r="D64" i="4"/>
  <c r="AL64" i="4"/>
  <c r="AJ64" i="4"/>
  <c r="J65" i="4"/>
  <c r="AL65" i="4"/>
  <c r="V66" i="4"/>
  <c r="AV66" i="4"/>
  <c r="F22" i="4"/>
  <c r="D69" i="4"/>
  <c r="AL69" i="4"/>
  <c r="AJ69" i="4"/>
  <c r="R70" i="4"/>
  <c r="Q70" i="4"/>
  <c r="AH70" i="4"/>
  <c r="AG70" i="4"/>
  <c r="AJ72" i="4"/>
  <c r="AH75" i="4"/>
  <c r="J76" i="4"/>
  <c r="AP76" i="4"/>
  <c r="L19" i="7"/>
  <c r="O19" i="7"/>
  <c r="W62" i="4"/>
  <c r="U66" i="4"/>
  <c r="AC73" i="4"/>
  <c r="J63" i="4"/>
  <c r="H63" i="4"/>
  <c r="Z70" i="4"/>
  <c r="Y70" i="4"/>
  <c r="AH72" i="4"/>
  <c r="Z63" i="4"/>
  <c r="P62" i="4"/>
  <c r="J64" i="4"/>
  <c r="H64" i="4"/>
  <c r="N65" i="4"/>
  <c r="L65" i="4"/>
  <c r="H69" i="4"/>
  <c r="AD71" i="4"/>
  <c r="V73" i="4"/>
  <c r="AD74" i="4"/>
  <c r="F75" i="4"/>
  <c r="AJ75" i="4"/>
  <c r="D65" i="4"/>
  <c r="E73" i="4"/>
  <c r="C62" i="4"/>
  <c r="R62" i="4"/>
  <c r="Q62" i="4"/>
  <c r="AB62" i="4"/>
  <c r="AW62" i="4"/>
  <c r="N64" i="4"/>
  <c r="L64" i="4"/>
  <c r="Z66" i="4"/>
  <c r="Y66" i="4"/>
  <c r="AL67" i="4"/>
  <c r="AJ67" i="4"/>
  <c r="N69" i="4"/>
  <c r="L69" i="4"/>
  <c r="H70" i="4"/>
  <c r="AX73" i="4"/>
  <c r="AW73" i="4"/>
  <c r="AA62" i="4"/>
  <c r="AL63" i="4"/>
  <c r="AJ63" i="4"/>
  <c r="AP66" i="4"/>
  <c r="AO66" i="4"/>
  <c r="I70" i="4"/>
  <c r="AJ71" i="4"/>
  <c r="Y73" i="4"/>
  <c r="AJ74" i="4"/>
  <c r="U63" i="4"/>
  <c r="AT73" i="4"/>
  <c r="G16" i="7"/>
  <c r="F14" i="14" s="1"/>
  <c r="G19" i="7"/>
  <c r="F73" i="4"/>
  <c r="AJ76" i="4"/>
  <c r="D62" i="4"/>
  <c r="AL76" i="4"/>
  <c r="F20" i="4"/>
  <c r="P19" i="7"/>
  <c r="V63" i="4"/>
  <c r="AL77" i="4"/>
  <c r="M19" i="7"/>
  <c r="AS61" i="4"/>
  <c r="AS78" i="4" s="1"/>
  <c r="G17" i="7"/>
  <c r="F15" i="14" s="1"/>
  <c r="AL75" i="4"/>
  <c r="Z62" i="4"/>
  <c r="AT66" i="4"/>
  <c r="J69" i="4"/>
  <c r="AL74" i="4"/>
  <c r="H19" i="7"/>
  <c r="F17" i="7"/>
  <c r="E14" i="4"/>
  <c r="BA14" i="4" s="1"/>
  <c r="I19" i="7"/>
  <c r="AR61" i="4"/>
  <c r="AR78" i="4" s="1"/>
  <c r="AD62" i="4"/>
  <c r="AD66" i="4"/>
  <c r="AX66" i="4"/>
  <c r="AL71" i="4"/>
  <c r="V70" i="4"/>
  <c r="AP70" i="4"/>
  <c r="AX70" i="4"/>
  <c r="N71" i="4"/>
  <c r="AL72" i="4"/>
  <c r="J67" i="4"/>
  <c r="F23" i="4"/>
  <c r="AJ73" i="4"/>
  <c r="C14" i="4"/>
  <c r="AZ86" i="4" l="1"/>
  <c r="AY14" i="4"/>
  <c r="AY31" i="4" s="1"/>
  <c r="BA86" i="4"/>
  <c r="BB98" i="4"/>
  <c r="BB145" i="4" s="1"/>
  <c r="R17" i="7"/>
  <c r="R19" i="7"/>
  <c r="BB91" i="4"/>
  <c r="BB138" i="4" s="1"/>
  <c r="BB95" i="4"/>
  <c r="BB142" i="4" s="1"/>
  <c r="BB87" i="4"/>
  <c r="BB134" i="4" s="1"/>
  <c r="BA145" i="4"/>
  <c r="BA134" i="4"/>
  <c r="BA142" i="4"/>
  <c r="R86" i="4"/>
  <c r="R103" i="4" s="1"/>
  <c r="Q28" i="7" s="1"/>
  <c r="Q35" i="7" s="1"/>
  <c r="N86" i="4"/>
  <c r="N103" i="4" s="1"/>
  <c r="AT103" i="4"/>
  <c r="AW133" i="4"/>
  <c r="AW150" i="4" s="1"/>
  <c r="AX103" i="4"/>
  <c r="AD86" i="4"/>
  <c r="AD103" i="4" s="1"/>
  <c r="E133" i="4"/>
  <c r="E150" i="4" s="1"/>
  <c r="F86" i="4"/>
  <c r="F103" i="4" s="1"/>
  <c r="AL86" i="4"/>
  <c r="AL103" i="4" s="1"/>
  <c r="J103" i="4"/>
  <c r="Y133" i="4"/>
  <c r="Y150" i="4" s="1"/>
  <c r="Z86" i="4"/>
  <c r="Z103" i="4" s="1"/>
  <c r="AG133" i="4"/>
  <c r="AG150" i="4" s="1"/>
  <c r="AH86" i="4"/>
  <c r="AH103" i="4" s="1"/>
  <c r="V86" i="4"/>
  <c r="V103" i="4" s="1"/>
  <c r="F67" i="4"/>
  <c r="BB67" i="4"/>
  <c r="F63" i="4"/>
  <c r="BB63" i="4"/>
  <c r="BA31" i="4"/>
  <c r="F69" i="4"/>
  <c r="BB69" i="4"/>
  <c r="F64" i="4"/>
  <c r="BB64" i="4"/>
  <c r="C133" i="4"/>
  <c r="C150" i="4" s="1"/>
  <c r="K103" i="4"/>
  <c r="K133" i="4"/>
  <c r="K150" i="4" s="1"/>
  <c r="AC103" i="4"/>
  <c r="L26" i="7" s="1"/>
  <c r="L34" i="7" s="1"/>
  <c r="AC133" i="4"/>
  <c r="AC150" i="4" s="1"/>
  <c r="AQ103" i="4"/>
  <c r="P29" i="7" s="1"/>
  <c r="AQ133" i="4"/>
  <c r="AQ150" i="4" s="1"/>
  <c r="BA138" i="4"/>
  <c r="X103" i="4"/>
  <c r="K27" i="7" s="1"/>
  <c r="X133" i="4"/>
  <c r="X150" i="4" s="1"/>
  <c r="O103" i="4"/>
  <c r="O133" i="4"/>
  <c r="O150" i="4" s="1"/>
  <c r="AK103" i="4"/>
  <c r="N26" i="7" s="1"/>
  <c r="N34" i="7" s="1"/>
  <c r="AK133" i="4"/>
  <c r="AK150" i="4" s="1"/>
  <c r="AS103" i="4"/>
  <c r="P26" i="7" s="1"/>
  <c r="P34" i="7" s="1"/>
  <c r="AS133" i="4"/>
  <c r="AS150" i="4" s="1"/>
  <c r="AU103" i="4"/>
  <c r="Q29" i="7" s="1"/>
  <c r="AU133" i="4"/>
  <c r="AU150" i="4" s="1"/>
  <c r="U103" i="4"/>
  <c r="J26" i="7" s="1"/>
  <c r="J34" i="7" s="1"/>
  <c r="U133" i="4"/>
  <c r="U150" i="4" s="1"/>
  <c r="AF103" i="4"/>
  <c r="M27" i="7" s="1"/>
  <c r="AF133" i="4"/>
  <c r="AF150" i="4" s="1"/>
  <c r="M103" i="4"/>
  <c r="H26" i="7" s="1"/>
  <c r="M133" i="4"/>
  <c r="M150" i="4" s="1"/>
  <c r="Q103" i="4"/>
  <c r="Q133" i="4"/>
  <c r="Q150" i="4" s="1"/>
  <c r="AV103" i="4"/>
  <c r="Q27" i="7" s="1"/>
  <c r="AV133" i="4"/>
  <c r="AV150" i="4" s="1"/>
  <c r="AA103" i="4"/>
  <c r="L29" i="7" s="1"/>
  <c r="AA133" i="4"/>
  <c r="AA150" i="4" s="1"/>
  <c r="AJ103" i="4"/>
  <c r="N27" i="7" s="1"/>
  <c r="AO103" i="4"/>
  <c r="O26" i="7" s="1"/>
  <c r="O34" i="7" s="1"/>
  <c r="AO133" i="4"/>
  <c r="AO150" i="4" s="1"/>
  <c r="AN103" i="4"/>
  <c r="O27" i="7" s="1"/>
  <c r="AN133" i="4"/>
  <c r="AN150" i="4" s="1"/>
  <c r="P103" i="4"/>
  <c r="I27" i="7" s="1"/>
  <c r="P133" i="4"/>
  <c r="P150" i="4" s="1"/>
  <c r="G103" i="4"/>
  <c r="G29" i="7" s="1"/>
  <c r="G133" i="4"/>
  <c r="G150" i="4" s="1"/>
  <c r="W103" i="4"/>
  <c r="K29" i="7" s="1"/>
  <c r="W133" i="4"/>
  <c r="W150" i="4" s="1"/>
  <c r="AI103" i="4"/>
  <c r="N29" i="7" s="1"/>
  <c r="AI133" i="4"/>
  <c r="AI150" i="4" s="1"/>
  <c r="AB103" i="4"/>
  <c r="L27" i="7" s="1"/>
  <c r="AB133" i="4"/>
  <c r="AB150" i="4" s="1"/>
  <c r="S103" i="4"/>
  <c r="J29" i="7" s="1"/>
  <c r="S133" i="4"/>
  <c r="S150" i="4" s="1"/>
  <c r="D103" i="4"/>
  <c r="F27" i="7" s="1"/>
  <c r="D133" i="4"/>
  <c r="D150" i="4" s="1"/>
  <c r="H103" i="4"/>
  <c r="G27" i="7" s="1"/>
  <c r="H133" i="4"/>
  <c r="H150" i="4" s="1"/>
  <c r="AM103" i="4"/>
  <c r="O29" i="7" s="1"/>
  <c r="AM133" i="4"/>
  <c r="AM150" i="4" s="1"/>
  <c r="I103" i="4"/>
  <c r="G26" i="7" s="1"/>
  <c r="I133" i="4"/>
  <c r="I150" i="4" s="1"/>
  <c r="AE103" i="4"/>
  <c r="M29" i="7" s="1"/>
  <c r="AE133" i="4"/>
  <c r="AE150" i="4" s="1"/>
  <c r="E15" i="14"/>
  <c r="Q15" i="14" s="1"/>
  <c r="S17" i="7"/>
  <c r="AZ74" i="4"/>
  <c r="AZ71" i="4"/>
  <c r="BB71" i="4"/>
  <c r="AZ77" i="4"/>
  <c r="BB77" i="4"/>
  <c r="AZ75" i="4"/>
  <c r="BB75" i="4"/>
  <c r="AP62" i="4"/>
  <c r="F16" i="14"/>
  <c r="AX62" i="4"/>
  <c r="Q61" i="4"/>
  <c r="Q78" i="4" s="1"/>
  <c r="BA73" i="4"/>
  <c r="L103" i="4"/>
  <c r="G12" i="7"/>
  <c r="M13" i="7"/>
  <c r="L12" i="14" s="1"/>
  <c r="G15" i="7"/>
  <c r="I61" i="4"/>
  <c r="I78" i="4" s="1"/>
  <c r="T103" i="4"/>
  <c r="J27" i="7" s="1"/>
  <c r="M12" i="7"/>
  <c r="AW103" i="4"/>
  <c r="Q26" i="7" s="1"/>
  <c r="Q34" i="7" s="1"/>
  <c r="M15" i="7"/>
  <c r="G61" i="4"/>
  <c r="G78" i="4" s="1"/>
  <c r="I15" i="7"/>
  <c r="I12" i="7"/>
  <c r="P12" i="7"/>
  <c r="J73" i="4"/>
  <c r="J70" i="4"/>
  <c r="Y103" i="4"/>
  <c r="K26" i="7" s="1"/>
  <c r="K34" i="7" s="1"/>
  <c r="AT62" i="4"/>
  <c r="AR103" i="4"/>
  <c r="P27" i="7" s="1"/>
  <c r="AG103" i="4"/>
  <c r="M26" i="7" s="1"/>
  <c r="M34" i="7" s="1"/>
  <c r="F19" i="4"/>
  <c r="O61" i="4"/>
  <c r="O78" i="4" s="1"/>
  <c r="BB76" i="4"/>
  <c r="AY70" i="4"/>
  <c r="AG61" i="4"/>
  <c r="AG78" i="4" s="1"/>
  <c r="Z73" i="4"/>
  <c r="BB74" i="4"/>
  <c r="BA70" i="4"/>
  <c r="M70" i="4"/>
  <c r="S61" i="4"/>
  <c r="S78" i="4" s="1"/>
  <c r="N66" i="4"/>
  <c r="L66" i="4"/>
  <c r="F15" i="4"/>
  <c r="P61" i="4"/>
  <c r="P78" i="4" s="1"/>
  <c r="AZ64" i="4"/>
  <c r="J62" i="4"/>
  <c r="H62" i="4"/>
  <c r="M16" i="7"/>
  <c r="L14" i="14" s="1"/>
  <c r="AB61" i="4"/>
  <c r="AB78" i="4" s="1"/>
  <c r="AZ69" i="4"/>
  <c r="AV61" i="4"/>
  <c r="AV78" i="4" s="1"/>
  <c r="W61" i="4"/>
  <c r="W78" i="4" s="1"/>
  <c r="AL70" i="4"/>
  <c r="AJ70" i="4"/>
  <c r="D14" i="4"/>
  <c r="N62" i="4"/>
  <c r="L62" i="4"/>
  <c r="AY66" i="4"/>
  <c r="BA66" i="4"/>
  <c r="Y61" i="4"/>
  <c r="Y78" i="4" s="1"/>
  <c r="V62" i="4"/>
  <c r="U62" i="4"/>
  <c r="AZ67" i="4"/>
  <c r="AO61" i="4"/>
  <c r="AO78" i="4" s="1"/>
  <c r="AL62" i="4"/>
  <c r="AJ62" i="4"/>
  <c r="J66" i="4"/>
  <c r="H66" i="4"/>
  <c r="AM61" i="4"/>
  <c r="AM78" i="4" s="1"/>
  <c r="C61" i="4"/>
  <c r="C78" i="4" s="1"/>
  <c r="BB65" i="4"/>
  <c r="AZ65" i="4"/>
  <c r="E31" i="4"/>
  <c r="E61" i="4"/>
  <c r="E78" i="4" s="1"/>
  <c r="BA62" i="4"/>
  <c r="AK61" i="4"/>
  <c r="AK78" i="4" s="1"/>
  <c r="T61" i="4"/>
  <c r="T78" i="4" s="1"/>
  <c r="AZ63" i="4"/>
  <c r="AL66" i="4"/>
  <c r="AJ66" i="4"/>
  <c r="AI61" i="4"/>
  <c r="AI78" i="4" s="1"/>
  <c r="AT70" i="4"/>
  <c r="AE61" i="4"/>
  <c r="AE78" i="4" s="1"/>
  <c r="K61" i="4"/>
  <c r="K78" i="4" s="1"/>
  <c r="AY62" i="4"/>
  <c r="AN61" i="4"/>
  <c r="AN78" i="4" s="1"/>
  <c r="F70" i="4"/>
  <c r="AY73" i="4"/>
  <c r="AC61" i="4"/>
  <c r="AC78" i="4" s="1"/>
  <c r="AW61" i="4"/>
  <c r="AW78" i="4" s="1"/>
  <c r="AA61" i="4"/>
  <c r="AA78" i="4" s="1"/>
  <c r="BB72" i="4"/>
  <c r="AZ72" i="4"/>
  <c r="AH66" i="4"/>
  <c r="X61" i="4"/>
  <c r="X78" i="4" s="1"/>
  <c r="AQ61" i="4"/>
  <c r="AQ78" i="4" s="1"/>
  <c r="AU61" i="4"/>
  <c r="AU78" i="4" s="1"/>
  <c r="P16" i="7"/>
  <c r="O14" i="14" s="1"/>
  <c r="H16" i="7"/>
  <c r="G14" i="14" s="1"/>
  <c r="L16" i="7"/>
  <c r="K14" i="14" s="1"/>
  <c r="K16" i="7"/>
  <c r="J14" i="14" s="1"/>
  <c r="J16" i="7"/>
  <c r="I16" i="7"/>
  <c r="H14" i="14" s="1"/>
  <c r="O16" i="7"/>
  <c r="N14" i="14" s="1"/>
  <c r="C31" i="4"/>
  <c r="N16" i="7"/>
  <c r="M14" i="14" s="1"/>
  <c r="AL73" i="4"/>
  <c r="N70" i="4"/>
  <c r="AJ61" i="4"/>
  <c r="AJ78" i="4" s="1"/>
  <c r="AZ14" i="4" l="1"/>
  <c r="AZ31" i="4" s="1"/>
  <c r="N28" i="7"/>
  <c r="N35" i="7" s="1"/>
  <c r="I29" i="7"/>
  <c r="M28" i="7"/>
  <c r="M35" i="7" s="1"/>
  <c r="P28" i="7"/>
  <c r="P35" i="7" s="1"/>
  <c r="I26" i="7"/>
  <c r="I34" i="7" s="1"/>
  <c r="BB86" i="4"/>
  <c r="BB133" i="4" s="1"/>
  <c r="BB150" i="4" s="1"/>
  <c r="M14" i="7"/>
  <c r="BB14" i="4"/>
  <c r="O28" i="7"/>
  <c r="O35" i="7" s="1"/>
  <c r="BA133" i="4"/>
  <c r="BA150" i="4" s="1"/>
  <c r="L28" i="7"/>
  <c r="L35" i="7" s="1"/>
  <c r="F133" i="4"/>
  <c r="F150" i="4" s="1"/>
  <c r="H29" i="7"/>
  <c r="R29" i="7" s="1"/>
  <c r="J28" i="7"/>
  <c r="J35" i="7" s="1"/>
  <c r="H27" i="7"/>
  <c r="R27" i="7" s="1"/>
  <c r="K28" i="7"/>
  <c r="K35" i="7" s="1"/>
  <c r="G34" i="7"/>
  <c r="G28" i="7"/>
  <c r="G35" i="7" s="1"/>
  <c r="F62" i="4"/>
  <c r="BB62" i="4"/>
  <c r="F66" i="4"/>
  <c r="BB66" i="4"/>
  <c r="J133" i="4"/>
  <c r="J150" i="4" s="1"/>
  <c r="Z133" i="4"/>
  <c r="Z150" i="4" s="1"/>
  <c r="AT133" i="4"/>
  <c r="AT150" i="4" s="1"/>
  <c r="AP133" i="4"/>
  <c r="AP150" i="4" s="1"/>
  <c r="AX133" i="4"/>
  <c r="AX150" i="4" s="1"/>
  <c r="N133" i="4"/>
  <c r="N150" i="4" s="1"/>
  <c r="AD133" i="4"/>
  <c r="AD150" i="4" s="1"/>
  <c r="V133" i="4"/>
  <c r="V150" i="4" s="1"/>
  <c r="AY103" i="4"/>
  <c r="AY133" i="4"/>
  <c r="AY150" i="4" s="1"/>
  <c r="AH133" i="4"/>
  <c r="AH150" i="4" s="1"/>
  <c r="AZ103" i="4"/>
  <c r="AZ133" i="4"/>
  <c r="AZ150" i="4" s="1"/>
  <c r="R133" i="4"/>
  <c r="R150" i="4" s="1"/>
  <c r="AL133" i="4"/>
  <c r="AL150" i="4" s="1"/>
  <c r="BA103" i="4"/>
  <c r="F11" i="14"/>
  <c r="F17" i="14" s="1"/>
  <c r="G20" i="7"/>
  <c r="P20" i="7"/>
  <c r="O11" i="14"/>
  <c r="O17" i="14" s="1"/>
  <c r="M20" i="7"/>
  <c r="L11" i="14"/>
  <c r="L17" i="14" s="1"/>
  <c r="I20" i="7"/>
  <c r="H11" i="14"/>
  <c r="H17" i="14" s="1"/>
  <c r="J18" i="7"/>
  <c r="I14" i="14"/>
  <c r="L12" i="7"/>
  <c r="L13" i="7"/>
  <c r="K12" i="14" s="1"/>
  <c r="I13" i="7"/>
  <c r="H12" i="14" s="1"/>
  <c r="F12" i="7"/>
  <c r="O15" i="7"/>
  <c r="H15" i="7"/>
  <c r="K15" i="7"/>
  <c r="Q15" i="7"/>
  <c r="J13" i="7"/>
  <c r="I12" i="14" s="1"/>
  <c r="L15" i="7"/>
  <c r="O13" i="7"/>
  <c r="N12" i="14" s="1"/>
  <c r="J15" i="7"/>
  <c r="K13" i="7"/>
  <c r="J12" i="14" s="1"/>
  <c r="P13" i="7"/>
  <c r="O12" i="14" s="1"/>
  <c r="F15" i="7"/>
  <c r="P15" i="7"/>
  <c r="N15" i="7"/>
  <c r="N12" i="7"/>
  <c r="O12" i="7"/>
  <c r="K12" i="7"/>
  <c r="Q16" i="7"/>
  <c r="P14" i="14" s="1"/>
  <c r="Q12" i="7"/>
  <c r="P12" i="14"/>
  <c r="Q13" i="7"/>
  <c r="BB70" i="4"/>
  <c r="AZ70" i="4"/>
  <c r="R61" i="4"/>
  <c r="R78" i="4" s="1"/>
  <c r="D31" i="4"/>
  <c r="D61" i="4"/>
  <c r="D78" i="4" s="1"/>
  <c r="M61" i="4"/>
  <c r="M78" i="4" s="1"/>
  <c r="AT61" i="4"/>
  <c r="AT78" i="4" s="1"/>
  <c r="U61" i="4"/>
  <c r="U78" i="4" s="1"/>
  <c r="F14" i="4"/>
  <c r="AD61" i="4"/>
  <c r="AD78" i="4" s="1"/>
  <c r="BB73" i="4"/>
  <c r="AZ73" i="4"/>
  <c r="AX61" i="4"/>
  <c r="AX78" i="4" s="1"/>
  <c r="AY61" i="4"/>
  <c r="AY78" i="4" s="1"/>
  <c r="J61" i="4"/>
  <c r="J78" i="4" s="1"/>
  <c r="AZ62" i="4"/>
  <c r="AP61" i="4"/>
  <c r="AP78" i="4" s="1"/>
  <c r="AZ66" i="4"/>
  <c r="H61" i="4"/>
  <c r="H78" i="4" s="1"/>
  <c r="Z61" i="4"/>
  <c r="Z78" i="4" s="1"/>
  <c r="L61" i="4"/>
  <c r="L78" i="4" s="1"/>
  <c r="AH61" i="4"/>
  <c r="AH78" i="4" s="1"/>
  <c r="Q90" i="7"/>
  <c r="Q89" i="7"/>
  <c r="Q88" i="7"/>
  <c r="Q87" i="7"/>
  <c r="Q86" i="7"/>
  <c r="Q85" i="7"/>
  <c r="Q84" i="7"/>
  <c r="Q83" i="7"/>
  <c r="I28" i="7" l="1"/>
  <c r="I35" i="7" s="1"/>
  <c r="R15" i="7"/>
  <c r="BB31" i="4"/>
  <c r="S27" i="7"/>
  <c r="S29" i="7"/>
  <c r="H34" i="7"/>
  <c r="H28" i="7"/>
  <c r="H35" i="7" s="1"/>
  <c r="BB103" i="4"/>
  <c r="S15" i="7"/>
  <c r="J11" i="14"/>
  <c r="J17" i="14" s="1"/>
  <c r="K20" i="7"/>
  <c r="N11" i="14"/>
  <c r="N17" i="14" s="1"/>
  <c r="O20" i="7"/>
  <c r="N20" i="7"/>
  <c r="M11" i="14"/>
  <c r="M17" i="14" s="1"/>
  <c r="K11" i="14"/>
  <c r="K17" i="14" s="1"/>
  <c r="L20" i="7"/>
  <c r="E11" i="14"/>
  <c r="Q20" i="7"/>
  <c r="P11" i="14"/>
  <c r="P17" i="14" s="1"/>
  <c r="F13" i="7"/>
  <c r="J12" i="7"/>
  <c r="N13" i="7"/>
  <c r="M12" i="14" s="1"/>
  <c r="G13" i="7"/>
  <c r="F12" i="14" s="1"/>
  <c r="H12" i="7"/>
  <c r="R12" i="7" s="1"/>
  <c r="H13" i="7"/>
  <c r="G12" i="14" s="1"/>
  <c r="N61" i="4"/>
  <c r="N78" i="4" s="1"/>
  <c r="V61" i="4"/>
  <c r="V78" i="4" s="1"/>
  <c r="AZ61" i="4"/>
  <c r="AZ78" i="4" s="1"/>
  <c r="BA61" i="4"/>
  <c r="BA78" i="4" s="1"/>
  <c r="F31" i="4"/>
  <c r="F61" i="4"/>
  <c r="F78" i="4" s="1"/>
  <c r="AL61" i="4"/>
  <c r="AL78" i="4" s="1"/>
  <c r="E103" i="4"/>
  <c r="F26" i="7" l="1"/>
  <c r="R13" i="7"/>
  <c r="R14" i="7" s="1"/>
  <c r="F28" i="7"/>
  <c r="F35" i="7" s="1"/>
  <c r="F34" i="7"/>
  <c r="S12" i="7"/>
  <c r="E12" i="14"/>
  <c r="E13" i="14" s="1"/>
  <c r="S13" i="7"/>
  <c r="I11" i="14"/>
  <c r="I17" i="14" s="1"/>
  <c r="J20" i="7"/>
  <c r="H20" i="7"/>
  <c r="G11" i="14"/>
  <c r="G17" i="14" s="1"/>
  <c r="BB61" i="4"/>
  <c r="BB78" i="4" s="1"/>
  <c r="S26" i="7" l="1"/>
  <c r="S28" i="7" s="1"/>
  <c r="R26" i="7"/>
  <c r="R28" i="7" s="1"/>
  <c r="S14" i="7"/>
  <c r="R34" i="7"/>
  <c r="R35" i="7"/>
  <c r="Q12" i="14"/>
  <c r="S34" i="7"/>
  <c r="S35" i="7"/>
  <c r="Q11" i="14"/>
  <c r="C109" i="7"/>
  <c r="C110" i="7" s="1"/>
  <c r="C102" i="7"/>
  <c r="C99" i="7"/>
  <c r="C103" i="7" l="1"/>
  <c r="C98" i="14" l="1"/>
  <c r="C91" i="14"/>
  <c r="C83" i="14"/>
  <c r="C80" i="14"/>
  <c r="Q71" i="14"/>
  <c r="Q70" i="14"/>
  <c r="C387" i="14"/>
  <c r="C84" i="14" l="1"/>
  <c r="P64" i="14"/>
  <c r="O64" i="14"/>
  <c r="N64" i="14"/>
  <c r="M64" i="14"/>
  <c r="L64" i="14"/>
  <c r="K64" i="14"/>
  <c r="I64" i="14" l="1"/>
  <c r="J64" i="14"/>
  <c r="E64" i="14"/>
  <c r="F64" i="14"/>
  <c r="G64" i="14"/>
  <c r="H64" i="14"/>
  <c r="P67" i="14"/>
  <c r="I65" i="14"/>
  <c r="J66" i="14"/>
  <c r="K66" i="14"/>
  <c r="L66" i="14"/>
  <c r="M66" i="14"/>
  <c r="N66" i="14"/>
  <c r="O66" i="14"/>
  <c r="P66" i="14"/>
  <c r="J68" i="14"/>
  <c r="K68" i="14"/>
  <c r="L68" i="14"/>
  <c r="M68" i="14"/>
  <c r="N68" i="14"/>
  <c r="O68" i="14"/>
  <c r="P68" i="14"/>
  <c r="H69" i="14"/>
  <c r="I68" i="14" l="1"/>
  <c r="Q64" i="14"/>
  <c r="I66" i="14"/>
  <c r="I69" i="14"/>
  <c r="P69" i="14"/>
  <c r="L69" i="14"/>
  <c r="E68" i="14"/>
  <c r="F66" i="14"/>
  <c r="G65" i="14"/>
  <c r="K65" i="14"/>
  <c r="O65" i="14"/>
  <c r="F67" i="14"/>
  <c r="J67" i="14"/>
  <c r="N67" i="14"/>
  <c r="K69" i="14"/>
  <c r="H68" i="14"/>
  <c r="E66" i="14"/>
  <c r="H65" i="14"/>
  <c r="L65" i="14"/>
  <c r="P65" i="14"/>
  <c r="G67" i="14"/>
  <c r="K67" i="14"/>
  <c r="O67" i="14"/>
  <c r="O69" i="14"/>
  <c r="G69" i="14"/>
  <c r="N69" i="14"/>
  <c r="J69" i="14"/>
  <c r="F69" i="14"/>
  <c r="G68" i="14"/>
  <c r="H66" i="14"/>
  <c r="M65" i="14"/>
  <c r="E65" i="14"/>
  <c r="H67" i="14"/>
  <c r="L67" i="14"/>
  <c r="M69" i="14"/>
  <c r="F68" i="14"/>
  <c r="G66" i="14"/>
  <c r="F65" i="14"/>
  <c r="J65" i="14"/>
  <c r="N65" i="14"/>
  <c r="E67" i="14"/>
  <c r="I67" i="14"/>
  <c r="M67" i="14"/>
  <c r="E69" i="14"/>
  <c r="Q68" i="14" l="1"/>
  <c r="Q66" i="14"/>
  <c r="Q69" i="14"/>
  <c r="Q67" i="14"/>
  <c r="Q65" i="14"/>
  <c r="J16" i="14" l="1"/>
  <c r="H16" i="14"/>
  <c r="L16" i="14"/>
  <c r="I16" i="14"/>
  <c r="K16" i="14"/>
  <c r="M16" i="14"/>
  <c r="G13" i="14" l="1"/>
  <c r="H14" i="7" l="1"/>
  <c r="G16" i="14" l="1"/>
  <c r="G18" i="14" s="1"/>
  <c r="J19" i="7"/>
  <c r="K19" i="7"/>
  <c r="S19" i="7" l="1"/>
  <c r="O16" i="14"/>
  <c r="R15" i="14"/>
  <c r="N16" i="14"/>
  <c r="P16" i="14"/>
  <c r="M18" i="7" l="1"/>
  <c r="I18" i="7"/>
  <c r="O18" i="7"/>
  <c r="Q18" i="7"/>
  <c r="K18" i="7"/>
  <c r="N18" i="7"/>
  <c r="L18" i="7"/>
  <c r="P18" i="7"/>
  <c r="H18" i="7" l="1"/>
  <c r="H21" i="7" s="1"/>
  <c r="F13" i="14" l="1"/>
  <c r="F18" i="14" s="1"/>
  <c r="Q13" i="14" l="1"/>
  <c r="L13" i="14" l="1"/>
  <c r="L18" i="14" s="1"/>
  <c r="P13" i="14"/>
  <c r="P18" i="14" s="1"/>
  <c r="O13" i="14"/>
  <c r="O18" i="14" s="1"/>
  <c r="J13" i="14"/>
  <c r="J18" i="14" s="1"/>
  <c r="N13" i="14"/>
  <c r="N18" i="14" s="1"/>
  <c r="I13" i="14"/>
  <c r="I18" i="14" s="1"/>
  <c r="R12" i="14" l="1"/>
  <c r="H13" i="14"/>
  <c r="H18" i="14" s="1"/>
  <c r="M13" i="14"/>
  <c r="M18" i="14" s="1"/>
  <c r="K13" i="14"/>
  <c r="K18" i="14" s="1"/>
  <c r="R11" i="14"/>
  <c r="G14" i="7"/>
  <c r="R13" i="14" l="1"/>
  <c r="K14" i="7" l="1"/>
  <c r="K21" i="7" s="1"/>
  <c r="L14" i="7"/>
  <c r="L21" i="7" s="1"/>
  <c r="O14" i="7"/>
  <c r="O21" i="7" s="1"/>
  <c r="P14" i="7"/>
  <c r="P21" i="7" s="1"/>
  <c r="M21" i="7"/>
  <c r="N14" i="7"/>
  <c r="N21" i="7" s="1"/>
  <c r="J14" i="7"/>
  <c r="J21" i="7" s="1"/>
  <c r="I14" i="7"/>
  <c r="I21" i="7" s="1"/>
  <c r="Q14" i="7"/>
  <c r="Q21" i="7" s="1"/>
  <c r="F14" i="7" l="1"/>
  <c r="F16" i="7"/>
  <c r="R16" i="7" s="1"/>
  <c r="R18" i="7" s="1"/>
  <c r="S16" i="7" l="1"/>
  <c r="S18" i="7" s="1"/>
  <c r="E14" i="14"/>
  <c r="F20" i="7"/>
  <c r="F18" i="7"/>
  <c r="F21" i="7" s="1"/>
  <c r="G18" i="7"/>
  <c r="G21" i="7" s="1"/>
  <c r="S20" i="7" l="1"/>
  <c r="E16" i="14"/>
  <c r="E18" i="14" s="1"/>
  <c r="Q14" i="14"/>
  <c r="E17" i="14"/>
  <c r="R14" i="14"/>
  <c r="R20" i="7"/>
  <c r="R16" i="14" l="1"/>
  <c r="R18" i="14" s="1"/>
  <c r="R17" i="14"/>
  <c r="Q17" i="14"/>
  <c r="Q16" i="14"/>
  <c r="Q18" i="14" s="1"/>
  <c r="S21" i="7"/>
  <c r="R2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 Thi Phuong Thuy</author>
  </authors>
  <commentList>
    <comment ref="U16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
There is an adjustment for the increase of 1.5 overtime hours worked in 08.2020. They were settled in 09.2020 payroll</t>
        </r>
      </text>
    </comment>
    <comment ref="E27" authorId="0" shapeId="0" xr:uid="{00000000-0006-0000-0100-000002000000}">
      <text>
        <r>
          <rPr>
            <sz val="9"/>
            <color indexed="81"/>
            <rFont val="Tahoma"/>
            <family val="2"/>
          </rPr>
          <t>There is an adjustment for the decrease of 7.5 overtime hours worked in 04.2021. They were settled in 05.2021 payroll.</t>
        </r>
      </text>
    </comment>
    <comment ref="U40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
There is an adjustment for the increase of 1.5 overtime hours worked in 08.2020. They were settled in 09.2020 payroll</t>
        </r>
      </text>
    </comment>
    <comment ref="AC40" authorId="0" shapeId="0" xr:uid="{00000000-0006-0000-0100-000004000000}">
      <text>
        <r>
          <rPr>
            <sz val="9"/>
            <color indexed="81"/>
            <rFont val="Tahoma"/>
            <family val="2"/>
          </rPr>
          <t>There is an adjustment for the decrease of 4 overtime hours worked in 10.2020. They were settled in 03.2021 payroll.</t>
        </r>
      </text>
    </comment>
    <comment ref="AW51" authorId="0" shapeId="0" xr:uid="{00000000-0006-0000-0100-000005000000}">
      <text>
        <r>
          <rPr>
            <sz val="9"/>
            <color indexed="81"/>
            <rFont val="Tahoma"/>
            <family val="2"/>
          </rPr>
          <t>There is an adjustment for the increase of 3 overtime hours worked in 03.2021. They were settled in 04.2021 payroll.</t>
        </r>
      </text>
    </comment>
  </commentList>
</comments>
</file>

<file path=xl/sharedStrings.xml><?xml version="1.0" encoding="utf-8"?>
<sst xmlns="http://schemas.openxmlformats.org/spreadsheetml/2006/main" count="779" uniqueCount="161">
  <si>
    <t>Ajinomoto Vietnam Co., Ltd</t>
  </si>
  <si>
    <t>HR Department</t>
  </si>
  <si>
    <t>1. OVERTIME INFORMATION: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</si>
  <si>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</si>
  <si>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</si>
  <si>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</si>
  <si>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</si>
  <si>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</si>
  <si>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</si>
  <si>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</si>
  <si>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</si>
  <si>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</si>
  <si>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</si>
  <si>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</si>
  <si>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</si>
  <si>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Total</t>
  </si>
  <si>
    <t>FY2020</t>
  </si>
  <si>
    <t>3. OVERTIME VIOLATION:</t>
  </si>
  <si>
    <t>a. By day (4h/week-day; 12h/off-day)</t>
  </si>
  <si>
    <t>b. By month (30h/month)</t>
  </si>
  <si>
    <t>Month</t>
  </si>
  <si>
    <t>Date</t>
  </si>
  <si>
    <t>Full name</t>
  </si>
  <si>
    <t>Division</t>
  </si>
  <si>
    <t>Department</t>
  </si>
  <si>
    <t>Section</t>
  </si>
  <si>
    <t>Position</t>
  </si>
  <si>
    <t>OT/day</t>
  </si>
  <si>
    <t>Working day</t>
  </si>
  <si>
    <t>OT reason (Provided by each Dept)</t>
  </si>
  <si>
    <t>Total 04/2020</t>
  </si>
  <si>
    <t>Total 05/2020</t>
  </si>
  <si>
    <t>Grand Total</t>
  </si>
  <si>
    <t>Ord</t>
  </si>
  <si>
    <t>OT/year</t>
  </si>
  <si>
    <t>(a) BY DAY
      (4h/week-day; 12h/off-day)</t>
  </si>
  <si>
    <t>(b) BY MONTH
      (30h/month)</t>
  </si>
  <si>
    <t>Remarks</t>
  </si>
  <si>
    <t>2. OVERTIME COMPARISION</t>
  </si>
  <si>
    <t>Unit: Case</t>
  </si>
  <si>
    <t>OVERTIME REPORT FY2020</t>
  </si>
  <si>
    <t>Employee Code</t>
  </si>
  <si>
    <t>Comparison Ratio by Actual OT Hrs 
(FY20 vs FY19)</t>
  </si>
  <si>
    <t>Comparison Ratio by Hrs/person
(FY20 vs FY19)</t>
  </si>
  <si>
    <t>Overtime (hrs)</t>
  </si>
  <si>
    <t>Avg (hrs/per)</t>
  </si>
  <si>
    <t xml:space="preserve">a. Comparison by Actual OT Hrs </t>
  </si>
  <si>
    <t>b. Comparison by OT Hrs/person</t>
  </si>
  <si>
    <t>FINANCIAL &amp; ACCOUNTING</t>
  </si>
  <si>
    <t>INFORMATION &amp; TECHNOLOGY</t>
  </si>
  <si>
    <t>LOGISTICS &amp; BUSINESS FOUNDATION</t>
  </si>
  <si>
    <t>STRATEGIC PROCUREMENT</t>
  </si>
  <si>
    <t>Violated OT hrs</t>
  </si>
  <si>
    <t>TOTAL</t>
  </si>
  <si>
    <t>CORPORATE 1 DIVISION</t>
  </si>
  <si>
    <t>AVG</t>
  </si>
  <si>
    <t>OT</t>
  </si>
  <si>
    <t>HC</t>
  </si>
  <si>
    <t>04/2020</t>
  </si>
  <si>
    <t>05/2020</t>
  </si>
  <si>
    <t>06/2020</t>
  </si>
  <si>
    <t>07/2020</t>
  </si>
  <si>
    <t>08/2020</t>
  </si>
  <si>
    <t>09/2020</t>
  </si>
  <si>
    <t>10/2020</t>
  </si>
  <si>
    <t>11/2020</t>
  </si>
  <si>
    <t>12/2020</t>
  </si>
  <si>
    <t>DIVISION/ DEPARTMENT</t>
  </si>
  <si>
    <t>LOGISTICS</t>
  </si>
  <si>
    <t>IT INFRASTRUCTURE</t>
  </si>
  <si>
    <t>TAX &amp; TREASURY</t>
  </si>
  <si>
    <t>ACCOUNTING</t>
  </si>
  <si>
    <t>SALES ACCOUNTING</t>
  </si>
  <si>
    <t>PRODUCTION SALES INVENTORYCONTROL</t>
  </si>
  <si>
    <t>FOOD</t>
  </si>
  <si>
    <t>PACKAGING &amp; INDIRECT</t>
  </si>
  <si>
    <t>MSG</t>
  </si>
  <si>
    <t>IMPORT AND EXPORT</t>
  </si>
  <si>
    <t>01/2021</t>
  </si>
  <si>
    <t>02/2021</t>
  </si>
  <si>
    <t>03/2021</t>
  </si>
  <si>
    <t>(*) List of violation FY2020 is attached</t>
  </si>
  <si>
    <t>Accumulated (Apr-Jun)</t>
  </si>
  <si>
    <t>Total
Fiscal year</t>
  </si>
  <si>
    <t>c. By Other (Female employee is pregnancy from the 7th month and up or has child under 12-month-old)</t>
  </si>
  <si>
    <t>d. By year (200h/year [Jan-Dec])</t>
  </si>
  <si>
    <r>
      <t xml:space="preserve">(c) BY OTHER
     </t>
    </r>
    <r>
      <rPr>
        <b/>
        <sz val="10"/>
        <color theme="1"/>
        <rFont val="Arial"/>
        <family val="2"/>
      </rPr>
      <t>(pregnancy from the 7th month and up
     /having child under 12-month-old)</t>
    </r>
  </si>
  <si>
    <t>(d) BY YEAR
     (200h/year)</t>
  </si>
  <si>
    <r>
      <rPr>
        <u/>
        <sz val="12"/>
        <color theme="1"/>
        <rFont val="Arial"/>
        <family val="2"/>
      </rPr>
      <t>Reported date:</t>
    </r>
    <r>
      <rPr>
        <sz val="12"/>
        <color theme="1"/>
        <rFont val="Arial"/>
        <family val="2"/>
      </rPr>
      <t xml:space="preserve"> 10.08.2020</t>
    </r>
  </si>
  <si>
    <t>OT/month</t>
  </si>
  <si>
    <t>Total 08/2020</t>
  </si>
  <si>
    <t>Division: Corporate 1 Division</t>
  </si>
  <si>
    <t>2. OVERTIME OF MANAGERS AND UPPER LEVELS:</t>
  </si>
  <si>
    <t>Headcount worked OT (pers)</t>
  </si>
  <si>
    <t>A. OVERTIME INFORMATION</t>
  </si>
  <si>
    <t>1. OVERTIME OF EMPLOYEES FROM WORKERS TO SENIOR SUPERVISORS:</t>
  </si>
  <si>
    <t>B. OVERTIME COMPARISION</t>
  </si>
  <si>
    <t>1. FROM WORKERS TO SENIOR SUPPERVISORS</t>
  </si>
  <si>
    <t>C. OVERTIME VIOLATION:</t>
  </si>
  <si>
    <t>(b) BY MONTH 
      (40h/month from 01 Jan 2021)</t>
  </si>
  <si>
    <t>Overtime (OT)</t>
  </si>
  <si>
    <t>Headcount worked overtime (HC-OT)</t>
  </si>
  <si>
    <t>AVG (OT/ HC-OT)</t>
  </si>
  <si>
    <t>Total Headcount</t>
  </si>
  <si>
    <t>Unit</t>
  </si>
  <si>
    <t>hour</t>
  </si>
  <si>
    <t>person</t>
  </si>
  <si>
    <t>%</t>
  </si>
  <si>
    <t>HC-OT</t>
  </si>
  <si>
    <t>a. Comparison OT</t>
  </si>
  <si>
    <t>b. Comparison AVG</t>
  </si>
  <si>
    <t>(c) BY OTHER
- Employee having pregnancy from the 7th month up
- Female employee having child(s) with under 12-month-old</t>
  </si>
  <si>
    <t>Accumulate HC</t>
  </si>
  <si>
    <t>Accumulate HC-OT</t>
  </si>
  <si>
    <t>Accumulate OT</t>
  </si>
  <si>
    <t>AVG OT hrs of a HC worked OT/Year</t>
  </si>
  <si>
    <t>Comparison OT  
(FY2021 vs FY2020)</t>
  </si>
  <si>
    <t>Comparison AVG 
(FY2021 vs FY2020)</t>
  </si>
  <si>
    <t>FY2021</t>
  </si>
  <si>
    <t>04/2021</t>
  </si>
  <si>
    <t>05/2021</t>
  </si>
  <si>
    <t>06/2021</t>
  </si>
  <si>
    <t>07/2021</t>
  </si>
  <si>
    <t>08/2021</t>
  </si>
  <si>
    <t>09/2021</t>
  </si>
  <si>
    <t>10/2021</t>
  </si>
  <si>
    <t>11/2021</t>
  </si>
  <si>
    <t>12/2021</t>
  </si>
  <si>
    <t>01/2022</t>
  </si>
  <si>
    <t>02/2022</t>
  </si>
  <si>
    <t>03/2022</t>
  </si>
  <si>
    <t>a. OVERTIME INFORMATION BY DIVISION/DEPARTMENT FY2021</t>
  </si>
  <si>
    <t>OVERTIME DETAIL REPORT FY2021 VS FY2020</t>
  </si>
  <si>
    <t>b. OVERTIME INFORMATION BY DIVISION/DEPARTMENT FY2020</t>
  </si>
  <si>
    <t>c. OVERTIME COMPARISION BY DIVISION/DEPARMENT (FY2021 VS FY2020)</t>
  </si>
  <si>
    <t>04/2021 vs 04/2020</t>
  </si>
  <si>
    <t>05/2021 vs 05/2020</t>
  </si>
  <si>
    <t>06/2021 vs 06/2020</t>
  </si>
  <si>
    <t>07/2021 vs 07/2020</t>
  </si>
  <si>
    <t>08/2021 vs 08/2020</t>
  </si>
  <si>
    <t>09/2021 vs 09/2020</t>
  </si>
  <si>
    <t>10/2021 vs 10/2020</t>
  </si>
  <si>
    <t>11/2021 vs 11/2020</t>
  </si>
  <si>
    <t>12/2021 vs 12/2020</t>
  </si>
  <si>
    <t>01/2022 vs 01/2021</t>
  </si>
  <si>
    <t>02/2022 vs 02/2021</t>
  </si>
  <si>
    <t>03/2022 vs 03/2021</t>
  </si>
  <si>
    <t>IT APPLICATION 1</t>
  </si>
  <si>
    <t>IT APPLICATION 2</t>
  </si>
  <si>
    <t>COMPANY OVERTIME REPORT OF JUNE, 2021</t>
  </si>
  <si>
    <r>
      <rPr>
        <u/>
        <sz val="12"/>
        <color theme="1"/>
        <rFont val="Arial"/>
        <family val="2"/>
      </rPr>
      <t>Reported date:</t>
    </r>
    <r>
      <rPr>
        <sz val="12"/>
        <color theme="1"/>
        <rFont val="Arial"/>
        <family val="2"/>
      </rPr>
      <t xml:space="preserve"> 07.07.2021</t>
    </r>
  </si>
  <si>
    <t>AVG OT hrs of a HC worked OT</t>
  </si>
  <si>
    <t>(1)</t>
  </si>
  <si>
    <t>(2)</t>
  </si>
  <si>
    <t>(3)</t>
  </si>
  <si>
    <t>(4) = (3) / (2)</t>
  </si>
  <si>
    <t>FY2021 OVERVIEW [Apr-Jun]</t>
  </si>
  <si>
    <t>FY2020 OVERVIEW [Apr-Jun]</t>
  </si>
  <si>
    <t>FY2021 VS FY2020 OVERVIEW [Apr-Jun]</t>
  </si>
  <si>
    <t>TOTAL FY2020 [Apr-Mar]</t>
  </si>
  <si>
    <t>AVG OT of a HC-OT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</si>
</sst>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mmm\-yy;@"/>
    <numFmt numFmtId="166" formatCode="_(* #,##0.0_);_(* \(#,##0.0\);_(* &quot;-&quot;??_);_(@_)"/>
    <numFmt numFmtId="167" formatCode="0.0%"/>
    <numFmt numFmtId="168" formatCode="_(* #,##0.0_);_(* \(#,##0.0\);_(* &quot;-&quot;?_);_(@_)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charset val="128"/>
      <scheme val="minor"/>
    </font>
    <font>
      <b/>
      <sz val="18"/>
      <name val="Arial"/>
      <family val="2"/>
    </font>
    <font>
      <sz val="18"/>
      <name val="Arial"/>
      <family val="2"/>
    </font>
    <font>
      <sz val="18"/>
      <color theme="1"/>
      <name val="Arial"/>
      <family val="2"/>
    </font>
    <font>
      <u/>
      <sz val="12"/>
      <color theme="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Arial"/>
      <family val="2"/>
    </font>
    <font>
      <b/>
      <sz val="10"/>
      <color theme="0" tint="-0.14999847407452621"/>
      <name val="Arial"/>
      <family val="2"/>
    </font>
    <font>
      <i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3"/>
      <charset val="128"/>
      <scheme val="minor"/>
    </font>
    <font>
      <b/>
      <sz val="11"/>
      <color rgb="FF0070C0"/>
      <name val="Arial"/>
      <family val="2"/>
    </font>
    <font>
      <b/>
      <sz val="12"/>
      <color theme="5"/>
      <name val="Arial"/>
      <family val="2"/>
    </font>
    <font>
      <b/>
      <sz val="12"/>
      <color rgb="FF0070C0"/>
      <name val="Arial"/>
      <family val="2"/>
    </font>
    <font>
      <b/>
      <sz val="11"/>
      <name val="Arial"/>
      <family val="2"/>
    </font>
    <font>
      <b/>
      <sz val="12"/>
      <color rgb="FFFF0000"/>
      <name val="Arial"/>
      <family val="2"/>
    </font>
    <font>
      <sz val="11"/>
      <color rgb="FFFF000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rgb="FFFF0000"/>
      <name val="Arial"/>
      <family val="2"/>
    </font>
    <font>
      <u/>
      <sz val="11"/>
      <name val="Arial"/>
      <family val="2"/>
    </font>
    <font>
      <sz val="8"/>
      <color theme="1"/>
      <name val="Arial"/>
      <family val="2"/>
    </font>
    <font>
      <b/>
      <sz val="11"/>
      <color rgb="FF002060"/>
      <name val="Arial"/>
      <family val="2"/>
    </font>
    <font>
      <b/>
      <sz val="11"/>
      <color theme="5"/>
      <name val="Arial"/>
      <family val="2"/>
    </font>
    <font>
      <sz val="11"/>
      <color theme="5"/>
      <name val="Arial"/>
      <family val="2"/>
    </font>
    <font>
      <sz val="11"/>
      <color rgb="FF002060"/>
      <name val="Arial"/>
      <family val="2"/>
    </font>
    <font>
      <b/>
      <sz val="18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C00000"/>
      <name val="Arial"/>
      <family val="2"/>
    </font>
    <font>
      <b/>
      <sz val="11"/>
      <color rgb="FF00B050"/>
      <name val="Arial"/>
      <family val="2"/>
    </font>
    <font>
      <b/>
      <sz val="11"/>
      <color theme="7" tint="-0.249977111117893"/>
      <name val="Arial"/>
      <family val="2"/>
    </font>
    <font>
      <sz val="11"/>
      <color theme="7" tint="-0.249977111117893"/>
      <name val="Arial"/>
      <family val="2"/>
    </font>
    <font>
      <i/>
      <sz val="11"/>
      <color rgb="FFFF0000"/>
      <name val="Arial"/>
      <family val="2"/>
    </font>
    <font>
      <sz val="9"/>
      <color indexed="81"/>
      <name val="Tahoma"/>
      <family val="2"/>
    </font>
    <font>
      <b/>
      <sz val="11"/>
      <color theme="0" tint="-0.499984740745262"/>
      <name val="Arial"/>
      <family val="2"/>
    </font>
    <font>
      <sz val="11"/>
      <color rgb="FF0070C0"/>
      <name val="Arial"/>
      <family val="2"/>
    </font>
    <font>
      <sz val="11"/>
      <color theme="0" tint="-0.499984740745262"/>
      <name val="Arial"/>
      <family val="2"/>
    </font>
    <font>
      <i/>
      <sz val="11"/>
      <name val="Arial"/>
      <family val="2"/>
    </font>
    <font>
      <b/>
      <sz val="12"/>
      <color theme="9"/>
      <name val="Arial"/>
      <family val="2"/>
    </font>
    <font>
      <b/>
      <sz val="12"/>
      <color rgb="FF00B05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0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4" tint="0.79998168889431442"/>
        <bgColor indexed="64"/>
      </patternFill>
    </fill>
  </fills>
  <borders count="1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indexed="64"/>
      </left>
      <right style="thin">
        <color theme="0" tint="-0.14993743705557422"/>
      </right>
      <top style="medium">
        <color indexed="64"/>
      </top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indexed="64"/>
      </top>
      <bottom style="thin">
        <color indexed="64"/>
      </bottom>
      <diagonal/>
    </border>
    <border>
      <left style="thin">
        <color theme="0" tint="-0.14993743705557422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14993743705557422"/>
      </left>
      <right/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n">
        <color theme="0" tint="-0.14993743705557422"/>
      </right>
      <top style="thick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ck">
        <color auto="1"/>
      </top>
      <bottom style="thin">
        <color auto="1"/>
      </bottom>
      <diagonal/>
    </border>
    <border>
      <left style="thin">
        <color theme="0" tint="-0.14993743705557422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24994659260841701"/>
      </right>
      <top style="thin">
        <color indexed="64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thin">
        <color theme="0" tint="-0.24994659260841701"/>
      </left>
      <right/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hair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hair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14993743705557422"/>
      </bottom>
      <diagonal/>
    </border>
    <border>
      <left style="medium">
        <color indexed="64"/>
      </left>
      <right style="medium">
        <color indexed="64"/>
      </right>
      <top style="thin">
        <color theme="0" tint="-0.14993743705557422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indexed="64"/>
      </left>
      <right style="thin">
        <color theme="0" tint="-0.24994659260841701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ck">
        <color auto="1"/>
      </right>
      <top style="thin">
        <color theme="0" tint="-0.24994659260841701"/>
      </top>
      <bottom style="thin">
        <color auto="1"/>
      </bottom>
      <diagonal/>
    </border>
    <border>
      <left style="thick">
        <color auto="1"/>
      </left>
      <right style="thin">
        <color theme="0" tint="-0.24994659260841701"/>
      </right>
      <top style="thin">
        <color auto="1"/>
      </top>
      <bottom style="thick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ck">
        <color auto="1"/>
      </bottom>
      <diagonal/>
    </border>
    <border>
      <left style="thin">
        <color theme="0" tint="-0.2499465926084170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ck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ck">
        <color indexed="64"/>
      </left>
      <right style="thin">
        <color theme="0" tint="-0.34998626667073579"/>
      </right>
      <top style="thin">
        <color indexed="64"/>
      </top>
      <bottom style="thick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ck">
        <color indexed="64"/>
      </bottom>
      <diagonal/>
    </border>
    <border>
      <left style="thin">
        <color theme="0" tint="-0.34998626667073579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theme="0" tint="-0.34998626667073579"/>
      </right>
      <top/>
      <bottom style="medium">
        <color theme="0" tint="-0.34998626667073579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medium">
        <color auto="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 style="thick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ck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theme="0" tint="-0.24994659260841701"/>
      </right>
      <top/>
      <bottom style="medium">
        <color auto="1"/>
      </bottom>
      <diagonal/>
    </border>
    <border>
      <left/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 style="medium">
        <color auto="1"/>
      </bottom>
      <diagonal/>
    </border>
    <border>
      <left style="thick">
        <color indexed="64"/>
      </left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thick">
        <color auto="1"/>
      </right>
      <top/>
      <bottom style="medium">
        <color auto="1"/>
      </bottom>
      <diagonal/>
    </border>
  </borders>
  <cellStyleXfs count="18">
    <xf numFmtId="0" fontId="0" fillId="0" borderId="0"/>
    <xf numFmtId="43" fontId="5" fillId="0" borderId="0" applyFont="0" applyFill="0" applyBorder="0" applyAlignment="0" applyProtection="0"/>
    <xf numFmtId="0" fontId="1" fillId="0" borderId="0"/>
    <xf numFmtId="0" fontId="5" fillId="0" borderId="0"/>
    <xf numFmtId="0" fontId="10" fillId="0" borderId="0"/>
    <xf numFmtId="0" fontId="12" fillId="0" borderId="0"/>
    <xf numFmtId="9" fontId="22" fillId="0" borderId="0" applyFont="0" applyFill="0" applyBorder="0" applyAlignment="0" applyProtection="0"/>
    <xf numFmtId="0" fontId="24" fillId="0" borderId="0"/>
    <xf numFmtId="0" fontId="12" fillId="0" borderId="0"/>
    <xf numFmtId="43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" fillId="0" borderId="0"/>
    <xf numFmtId="43" fontId="2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7" fillId="0" borderId="0"/>
  </cellStyleXfs>
  <cellXfs count="421">
    <xf numFmtId="0" fontId="0" fillId="0" borderId="0" xfId="0"/>
    <xf numFmtId="0" fontId="2" fillId="2" borderId="0" xfId="2" applyFont="1" applyFill="1"/>
    <xf numFmtId="0" fontId="3" fillId="0" borderId="0" xfId="0" applyFont="1"/>
    <xf numFmtId="0" fontId="4" fillId="2" borderId="0" xfId="2" applyFont="1" applyFill="1"/>
    <xf numFmtId="0" fontId="6" fillId="0" borderId="0" xfId="3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1" fillId="0" borderId="0" xfId="4" applyNumberFormat="1" applyFont="1" applyFill="1" applyBorder="1" applyAlignment="1" applyProtection="1">
      <alignment horizontal="center" vertical="center"/>
    </xf>
    <xf numFmtId="49" fontId="11" fillId="0" borderId="0" xfId="4" applyNumberFormat="1" applyFont="1" applyFill="1" applyBorder="1" applyAlignment="1" applyProtection="1">
      <alignment horizontal="center" vertical="center"/>
    </xf>
    <xf numFmtId="0" fontId="11" fillId="0" borderId="0" xfId="4" applyNumberFormat="1" applyFont="1" applyFill="1" applyBorder="1" applyAlignment="1" applyProtection="1">
      <alignment horizontal="left" vertical="center"/>
    </xf>
    <xf numFmtId="49" fontId="11" fillId="0" borderId="0" xfId="4" applyNumberFormat="1" applyFont="1" applyFill="1" applyBorder="1" applyAlignment="1" applyProtection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/>
    </xf>
    <xf numFmtId="0" fontId="11" fillId="0" borderId="0" xfId="5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4" fillId="0" borderId="0" xfId="3" applyFont="1" applyFill="1" applyAlignment="1">
      <alignment vertical="center"/>
    </xf>
    <xf numFmtId="0" fontId="14" fillId="0" borderId="0" xfId="0" applyFont="1"/>
    <xf numFmtId="164" fontId="21" fillId="0" borderId="7" xfId="1" applyNumberFormat="1" applyFont="1" applyBorder="1" applyAlignment="1">
      <alignment vertical="center"/>
    </xf>
    <xf numFmtId="164" fontId="21" fillId="0" borderId="11" xfId="1" applyNumberFormat="1" applyFont="1" applyBorder="1" applyAlignment="1">
      <alignment vertical="center"/>
    </xf>
    <xf numFmtId="164" fontId="21" fillId="0" borderId="16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29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164" fontId="14" fillId="0" borderId="0" xfId="1" applyNumberFormat="1" applyFont="1" applyBorder="1" applyAlignment="1">
      <alignment vertical="center"/>
    </xf>
    <xf numFmtId="164" fontId="19" fillId="0" borderId="0" xfId="1" applyNumberFormat="1" applyFont="1" applyBorder="1" applyAlignment="1">
      <alignment vertical="center"/>
    </xf>
    <xf numFmtId="164" fontId="21" fillId="0" borderId="0" xfId="1" applyNumberFormat="1" applyFont="1" applyBorder="1" applyAlignment="1">
      <alignment vertical="center"/>
    </xf>
    <xf numFmtId="0" fontId="19" fillId="4" borderId="2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32" xfId="0" applyFont="1" applyFill="1" applyBorder="1" applyAlignment="1">
      <alignment horizontal="center" vertical="center"/>
    </xf>
    <xf numFmtId="0" fontId="19" fillId="6" borderId="36" xfId="0" applyFont="1" applyFill="1" applyBorder="1" applyAlignment="1">
      <alignment horizontal="center" vertical="center" wrapText="1"/>
    </xf>
    <xf numFmtId="0" fontId="19" fillId="6" borderId="2" xfId="0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17" fontId="13" fillId="2" borderId="20" xfId="3" applyNumberFormat="1" applyFont="1" applyFill="1" applyBorder="1" applyAlignment="1">
      <alignment horizontal="center" vertical="center"/>
    </xf>
    <xf numFmtId="0" fontId="16" fillId="2" borderId="20" xfId="0" quotePrefix="1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3" fillId="2" borderId="20" xfId="0" quotePrefix="1" applyFont="1" applyFill="1" applyBorder="1" applyAlignment="1">
      <alignment horizontal="center" vertical="center"/>
    </xf>
    <xf numFmtId="0" fontId="11" fillId="2" borderId="20" xfId="4" applyNumberFormat="1" applyFont="1" applyFill="1" applyBorder="1" applyAlignment="1" applyProtection="1">
      <alignment horizontal="center" vertical="center"/>
    </xf>
    <xf numFmtId="0" fontId="14" fillId="2" borderId="22" xfId="0" applyFont="1" applyFill="1" applyBorder="1" applyAlignment="1">
      <alignment vertical="center"/>
    </xf>
    <xf numFmtId="49" fontId="11" fillId="2" borderId="22" xfId="4" applyNumberFormat="1" applyFont="1" applyFill="1" applyBorder="1" applyAlignment="1" applyProtection="1">
      <alignment horizontal="center" vertical="center"/>
    </xf>
    <xf numFmtId="0" fontId="18" fillId="2" borderId="20" xfId="4" applyNumberFormat="1" applyFont="1" applyFill="1" applyBorder="1" applyAlignment="1" applyProtection="1">
      <alignment horizontal="center" vertical="center"/>
    </xf>
    <xf numFmtId="49" fontId="11" fillId="2" borderId="0" xfId="4" applyNumberFormat="1" applyFont="1" applyFill="1" applyBorder="1" applyAlignment="1" applyProtection="1">
      <alignment horizontal="center" vertical="center"/>
    </xf>
    <xf numFmtId="0" fontId="11" fillId="2" borderId="0" xfId="4" applyNumberFormat="1" applyFont="1" applyFill="1" applyBorder="1" applyAlignment="1" applyProtection="1">
      <alignment horizontal="left" vertical="center"/>
    </xf>
    <xf numFmtId="49" fontId="11" fillId="2" borderId="0" xfId="4" applyNumberFormat="1" applyFont="1" applyFill="1" applyBorder="1" applyAlignment="1" applyProtection="1">
      <alignment horizontal="center" vertical="center" wrapText="1"/>
    </xf>
    <xf numFmtId="49" fontId="11" fillId="2" borderId="0" xfId="0" applyNumberFormat="1" applyFont="1" applyFill="1" applyBorder="1" applyAlignment="1">
      <alignment horizontal="center" vertical="center"/>
    </xf>
    <xf numFmtId="0" fontId="11" fillId="2" borderId="0" xfId="5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 wrapText="1"/>
    </xf>
    <xf numFmtId="0" fontId="11" fillId="2" borderId="0" xfId="4" applyNumberFormat="1" applyFont="1" applyFill="1" applyBorder="1" applyAlignment="1" applyProtection="1">
      <alignment horizontal="center"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49" fontId="20" fillId="2" borderId="0" xfId="4" applyNumberFormat="1" applyFont="1" applyFill="1" applyBorder="1" applyAlignment="1" applyProtection="1">
      <alignment horizontal="left" vertical="center"/>
    </xf>
    <xf numFmtId="0" fontId="13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4" fillId="2" borderId="0" xfId="3" applyFont="1" applyFill="1" applyAlignment="1">
      <alignment vertical="center"/>
    </xf>
    <xf numFmtId="0" fontId="14" fillId="2" borderId="0" xfId="0" applyFont="1" applyFill="1" applyBorder="1" applyAlignment="1">
      <alignment vertical="center"/>
    </xf>
    <xf numFmtId="0" fontId="14" fillId="2" borderId="0" xfId="0" applyFont="1" applyFill="1"/>
    <xf numFmtId="0" fontId="14" fillId="2" borderId="20" xfId="0" applyFont="1" applyFill="1" applyBorder="1" applyAlignment="1">
      <alignment vertical="center" wrapText="1"/>
    </xf>
    <xf numFmtId="0" fontId="29" fillId="0" borderId="0" xfId="0" applyFont="1" applyAlignment="1">
      <alignment horizontal="left" vertical="center"/>
    </xf>
    <xf numFmtId="0" fontId="30" fillId="0" borderId="0" xfId="0" applyFont="1" applyFill="1" applyAlignment="1">
      <alignment vertical="center"/>
    </xf>
    <xf numFmtId="0" fontId="29" fillId="0" borderId="0" xfId="0" applyFont="1" applyFill="1" applyAlignment="1">
      <alignment vertical="center"/>
    </xf>
    <xf numFmtId="0" fontId="29" fillId="2" borderId="0" xfId="0" applyFont="1" applyFill="1" applyAlignment="1">
      <alignment vertical="center"/>
    </xf>
    <xf numFmtId="0" fontId="31" fillId="2" borderId="0" xfId="3" applyFont="1" applyFill="1"/>
    <xf numFmtId="9" fontId="31" fillId="2" borderId="0" xfId="10" applyFont="1" applyFill="1"/>
    <xf numFmtId="166" fontId="31" fillId="2" borderId="0" xfId="11" applyNumberFormat="1" applyFont="1" applyFill="1"/>
    <xf numFmtId="0" fontId="31" fillId="2" borderId="0" xfId="3" applyFont="1" applyFill="1" applyAlignment="1">
      <alignment horizontal="center" vertical="center" wrapText="1"/>
    </xf>
    <xf numFmtId="0" fontId="31" fillId="2" borderId="0" xfId="3" applyFont="1" applyFill="1" applyAlignment="1">
      <alignment wrapText="1"/>
    </xf>
    <xf numFmtId="0" fontId="33" fillId="2" borderId="0" xfId="14" applyFont="1" applyFill="1" applyAlignment="1">
      <alignment vertical="center"/>
    </xf>
    <xf numFmtId="164" fontId="33" fillId="2" borderId="0" xfId="14" applyNumberFormat="1" applyFont="1" applyFill="1" applyAlignment="1">
      <alignment vertical="center"/>
    </xf>
    <xf numFmtId="0" fontId="33" fillId="0" borderId="0" xfId="3" applyFont="1" applyBorder="1"/>
    <xf numFmtId="0" fontId="23" fillId="0" borderId="0" xfId="3" applyFont="1"/>
    <xf numFmtId="166" fontId="23" fillId="2" borderId="0" xfId="3" quotePrefix="1" applyNumberFormat="1" applyFont="1" applyFill="1" applyBorder="1" applyAlignment="1">
      <alignment horizontal="left" vertical="top" wrapText="1"/>
    </xf>
    <xf numFmtId="0" fontId="34" fillId="2" borderId="0" xfId="3" quotePrefix="1" applyFont="1" applyFill="1" applyBorder="1" applyAlignment="1">
      <alignment horizontal="right" vertical="top" wrapText="1"/>
    </xf>
    <xf numFmtId="0" fontId="23" fillId="2" borderId="0" xfId="3" quotePrefix="1" applyFont="1" applyFill="1" applyBorder="1" applyAlignment="1">
      <alignment vertical="top"/>
    </xf>
    <xf numFmtId="0" fontId="23" fillId="2" borderId="0" xfId="3" quotePrefix="1" applyFont="1" applyFill="1" applyBorder="1" applyAlignment="1">
      <alignment horizontal="left" vertical="top" wrapText="1"/>
    </xf>
    <xf numFmtId="0" fontId="35" fillId="0" borderId="0" xfId="0" applyFont="1" applyAlignment="1">
      <alignment vertical="center"/>
    </xf>
    <xf numFmtId="0" fontId="14" fillId="0" borderId="29" xfId="0" applyFont="1" applyBorder="1" applyAlignment="1">
      <alignment horizontal="center" vertical="center"/>
    </xf>
    <xf numFmtId="0" fontId="19" fillId="6" borderId="42" xfId="0" applyFont="1" applyFill="1" applyBorder="1" applyAlignment="1">
      <alignment horizontal="center" vertical="center"/>
    </xf>
    <xf numFmtId="165" fontId="19" fillId="0" borderId="28" xfId="0" applyNumberFormat="1" applyFont="1" applyBorder="1" applyAlignment="1">
      <alignment horizontal="center" vertical="center"/>
    </xf>
    <xf numFmtId="0" fontId="18" fillId="2" borderId="49" xfId="4" applyNumberFormat="1" applyFont="1" applyFill="1" applyBorder="1" applyAlignment="1" applyProtection="1">
      <alignment horizontal="center" vertical="center"/>
    </xf>
    <xf numFmtId="0" fontId="18" fillId="2" borderId="0" xfId="4" applyNumberFormat="1" applyFont="1" applyFill="1" applyBorder="1" applyAlignment="1" applyProtection="1">
      <alignment horizontal="center" vertical="center"/>
    </xf>
    <xf numFmtId="166" fontId="33" fillId="2" borderId="0" xfId="14" applyNumberFormat="1" applyFont="1" applyFill="1" applyAlignment="1">
      <alignment vertical="center"/>
    </xf>
    <xf numFmtId="166" fontId="19" fillId="4" borderId="16" xfId="1" applyNumberFormat="1" applyFont="1" applyFill="1" applyBorder="1" applyAlignment="1">
      <alignment vertical="center"/>
    </xf>
    <xf numFmtId="167" fontId="14" fillId="0" borderId="14" xfId="6" applyNumberFormat="1" applyFont="1" applyBorder="1" applyAlignment="1">
      <alignment vertical="center"/>
    </xf>
    <xf numFmtId="167" fontId="19" fillId="3" borderId="13" xfId="6" applyNumberFormat="1" applyFont="1" applyFill="1" applyBorder="1" applyAlignment="1">
      <alignment vertical="center"/>
    </xf>
    <xf numFmtId="167" fontId="19" fillId="4" borderId="16" xfId="6" applyNumberFormat="1" applyFont="1" applyFill="1" applyBorder="1" applyAlignment="1">
      <alignment vertical="center"/>
    </xf>
    <xf numFmtId="166" fontId="38" fillId="0" borderId="39" xfId="1" applyNumberFormat="1" applyFont="1" applyFill="1" applyBorder="1" applyAlignment="1">
      <alignment vertical="center"/>
    </xf>
    <xf numFmtId="166" fontId="38" fillId="0" borderId="1" xfId="1" applyNumberFormat="1" applyFont="1" applyFill="1" applyBorder="1" applyAlignment="1">
      <alignment vertical="center"/>
    </xf>
    <xf numFmtId="166" fontId="14" fillId="0" borderId="41" xfId="1" applyNumberFormat="1" applyFont="1" applyFill="1" applyBorder="1" applyAlignment="1">
      <alignment vertical="center"/>
    </xf>
    <xf numFmtId="166" fontId="14" fillId="0" borderId="15" xfId="1" applyNumberFormat="1" applyFont="1" applyFill="1" applyBorder="1" applyAlignment="1">
      <alignment vertical="center"/>
    </xf>
    <xf numFmtId="166" fontId="7" fillId="0" borderId="0" xfId="0" applyNumberFormat="1" applyFont="1" applyFill="1" applyAlignment="1">
      <alignment vertical="center"/>
    </xf>
    <xf numFmtId="164" fontId="23" fillId="0" borderId="5" xfId="1" applyNumberFormat="1" applyFont="1" applyBorder="1" applyAlignment="1">
      <alignment vertical="center"/>
    </xf>
    <xf numFmtId="164" fontId="23" fillId="0" borderId="6" xfId="1" applyNumberFormat="1" applyFont="1" applyBorder="1" applyAlignment="1">
      <alignment vertical="center"/>
    </xf>
    <xf numFmtId="164" fontId="23" fillId="0" borderId="9" xfId="1" applyNumberFormat="1" applyFont="1" applyBorder="1" applyAlignment="1">
      <alignment vertical="center"/>
    </xf>
    <xf numFmtId="164" fontId="23" fillId="0" borderId="10" xfId="1" applyNumberFormat="1" applyFont="1" applyBorder="1" applyAlignment="1">
      <alignment vertical="center"/>
    </xf>
    <xf numFmtId="164" fontId="14" fillId="0" borderId="18" xfId="0" applyNumberFormat="1" applyFont="1" applyBorder="1" applyAlignment="1">
      <alignment vertical="center"/>
    </xf>
    <xf numFmtId="164" fontId="14" fillId="0" borderId="9" xfId="0" applyNumberFormat="1" applyFont="1" applyBorder="1" applyAlignment="1">
      <alignment vertical="center"/>
    </xf>
    <xf numFmtId="164" fontId="19" fillId="3" borderId="4" xfId="1" applyNumberFormat="1" applyFont="1" applyFill="1" applyBorder="1" applyAlignment="1">
      <alignment vertical="center"/>
    </xf>
    <xf numFmtId="164" fontId="19" fillId="4" borderId="7" xfId="1" applyNumberFormat="1" applyFont="1" applyFill="1" applyBorder="1" applyAlignment="1">
      <alignment vertical="center"/>
    </xf>
    <xf numFmtId="164" fontId="19" fillId="4" borderId="11" xfId="1" applyNumberFormat="1" applyFont="1" applyFill="1" applyBorder="1" applyAlignment="1">
      <alignment vertical="center"/>
    </xf>
    <xf numFmtId="0" fontId="14" fillId="8" borderId="0" xfId="0" applyFont="1" applyFill="1"/>
    <xf numFmtId="0" fontId="36" fillId="2" borderId="0" xfId="3" applyFont="1" applyFill="1"/>
    <xf numFmtId="0" fontId="39" fillId="2" borderId="0" xfId="3" applyFont="1" applyFill="1"/>
    <xf numFmtId="166" fontId="4" fillId="0" borderId="0" xfId="0" applyNumberFormat="1" applyFont="1"/>
    <xf numFmtId="166" fontId="40" fillId="0" borderId="0" xfId="0" applyNumberFormat="1" applyFont="1" applyAlignment="1">
      <alignment vertical="center"/>
    </xf>
    <xf numFmtId="166" fontId="19" fillId="0" borderId="0" xfId="0" applyNumberFormat="1" applyFont="1"/>
    <xf numFmtId="166" fontId="28" fillId="0" borderId="0" xfId="3" applyNumberFormat="1" applyFont="1"/>
    <xf numFmtId="166" fontId="32" fillId="2" borderId="0" xfId="10" applyNumberFormat="1" applyFont="1" applyFill="1"/>
    <xf numFmtId="166" fontId="32" fillId="2" borderId="0" xfId="3" applyNumberFormat="1" applyFont="1" applyFill="1"/>
    <xf numFmtId="0" fontId="19" fillId="6" borderId="2" xfId="0" applyFont="1" applyFill="1" applyBorder="1" applyAlignment="1">
      <alignment horizontal="center" vertical="center" wrapText="1"/>
    </xf>
    <xf numFmtId="166" fontId="36" fillId="2" borderId="38" xfId="1" applyNumberFormat="1" applyFont="1" applyFill="1" applyBorder="1"/>
    <xf numFmtId="166" fontId="31" fillId="2" borderId="38" xfId="1" applyNumberFormat="1" applyFont="1" applyFill="1" applyBorder="1"/>
    <xf numFmtId="0" fontId="13" fillId="2" borderId="0" xfId="0" quotePrefix="1" applyFont="1" applyFill="1" applyBorder="1" applyAlignment="1">
      <alignment horizontal="center" vertical="center"/>
    </xf>
    <xf numFmtId="166" fontId="37" fillId="4" borderId="2" xfId="1" applyNumberFormat="1" applyFont="1" applyFill="1" applyBorder="1" applyAlignment="1">
      <alignment vertical="center"/>
    </xf>
    <xf numFmtId="0" fontId="38" fillId="0" borderId="0" xfId="0" applyFont="1" applyAlignment="1">
      <alignment vertical="center"/>
    </xf>
    <xf numFmtId="43" fontId="31" fillId="2" borderId="0" xfId="1" applyFont="1" applyFill="1"/>
    <xf numFmtId="166" fontId="14" fillId="0" borderId="14" xfId="1" applyNumberFormat="1" applyFont="1" applyBorder="1" applyAlignment="1">
      <alignment vertical="center"/>
    </xf>
    <xf numFmtId="166" fontId="14" fillId="0" borderId="15" xfId="1" applyNumberFormat="1" applyFont="1" applyBorder="1" applyAlignment="1">
      <alignment vertical="center"/>
    </xf>
    <xf numFmtId="166" fontId="14" fillId="0" borderId="34" xfId="1" applyNumberFormat="1" applyFont="1" applyBorder="1" applyAlignment="1">
      <alignment vertical="center"/>
    </xf>
    <xf numFmtId="166" fontId="19" fillId="3" borderId="13" xfId="1" applyNumberFormat="1" applyFont="1" applyFill="1" applyBorder="1" applyAlignment="1">
      <alignment vertical="center"/>
    </xf>
    <xf numFmtId="167" fontId="36" fillId="2" borderId="10" xfId="6" applyNumberFormat="1" applyFont="1" applyFill="1" applyBorder="1" applyAlignment="1">
      <alignment horizontal="right"/>
    </xf>
    <xf numFmtId="167" fontId="31" fillId="2" borderId="10" xfId="6" applyNumberFormat="1" applyFont="1" applyFill="1" applyBorder="1" applyAlignment="1">
      <alignment horizontal="right"/>
    </xf>
    <xf numFmtId="0" fontId="14" fillId="2" borderId="0" xfId="0" quotePrefix="1" applyFont="1" applyFill="1" applyAlignment="1">
      <alignment horizontal="right" vertical="center"/>
    </xf>
    <xf numFmtId="0" fontId="41" fillId="2" borderId="0" xfId="0" applyFont="1" applyFill="1" applyAlignment="1">
      <alignment horizontal="left" vertical="center"/>
    </xf>
    <xf numFmtId="0" fontId="14" fillId="2" borderId="0" xfId="0" quotePrefix="1" applyFont="1" applyFill="1" applyAlignment="1">
      <alignment horizontal="right"/>
    </xf>
    <xf numFmtId="49" fontId="17" fillId="2" borderId="20" xfId="4" applyNumberFormat="1" applyFont="1" applyFill="1" applyBorder="1" applyAlignment="1" applyProtection="1">
      <alignment horizontal="center" vertical="center"/>
    </xf>
    <xf numFmtId="0" fontId="13" fillId="2" borderId="20" xfId="3" applyFont="1" applyFill="1" applyBorder="1" applyAlignment="1">
      <alignment horizontal="center" vertical="center"/>
    </xf>
    <xf numFmtId="0" fontId="42" fillId="0" borderId="44" xfId="1" applyNumberFormat="1" applyFont="1" applyFill="1" applyBorder="1" applyAlignment="1">
      <alignment horizontal="left" vertical="center"/>
    </xf>
    <xf numFmtId="0" fontId="43" fillId="0" borderId="12" xfId="1" applyNumberFormat="1" applyFont="1" applyFill="1" applyBorder="1" applyAlignment="1">
      <alignment horizontal="left" vertical="center"/>
    </xf>
    <xf numFmtId="164" fontId="21" fillId="0" borderId="50" xfId="1" applyNumberFormat="1" applyFont="1" applyBorder="1" applyAlignment="1">
      <alignment vertical="center"/>
    </xf>
    <xf numFmtId="164" fontId="21" fillId="0" borderId="13" xfId="1" applyNumberFormat="1" applyFont="1" applyBorder="1" applyAlignment="1">
      <alignment vertical="center"/>
    </xf>
    <xf numFmtId="167" fontId="19" fillId="9" borderId="13" xfId="6" applyNumberFormat="1" applyFont="1" applyFill="1" applyBorder="1" applyAlignment="1">
      <alignment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9" fillId="5" borderId="36" xfId="0" applyFont="1" applyFill="1" applyBorder="1" applyAlignment="1">
      <alignment horizontal="center" vertical="center"/>
    </xf>
    <xf numFmtId="0" fontId="19" fillId="9" borderId="36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167" fontId="44" fillId="5" borderId="10" xfId="6" applyNumberFormat="1" applyFont="1" applyFill="1" applyBorder="1" applyAlignment="1">
      <alignment horizontal="right"/>
    </xf>
    <xf numFmtId="0" fontId="45" fillId="2" borderId="0" xfId="3" applyFont="1" applyFill="1"/>
    <xf numFmtId="166" fontId="44" fillId="5" borderId="38" xfId="1" applyNumberFormat="1" applyFont="1" applyFill="1" applyBorder="1"/>
    <xf numFmtId="49" fontId="17" fillId="2" borderId="20" xfId="4" applyNumberFormat="1" applyFont="1" applyFill="1" applyBorder="1" applyAlignment="1" applyProtection="1">
      <alignment horizontal="center" vertical="center"/>
    </xf>
    <xf numFmtId="0" fontId="13" fillId="2" borderId="20" xfId="3" applyFont="1" applyFill="1" applyBorder="1" applyAlignment="1">
      <alignment horizontal="center" vertical="center"/>
    </xf>
    <xf numFmtId="0" fontId="44" fillId="0" borderId="44" xfId="1" applyNumberFormat="1" applyFont="1" applyFill="1" applyBorder="1" applyAlignment="1">
      <alignment horizontal="left" vertical="center"/>
    </xf>
    <xf numFmtId="164" fontId="23" fillId="2" borderId="5" xfId="1" applyNumberFormat="1" applyFont="1" applyFill="1" applyBorder="1" applyAlignment="1">
      <alignment vertical="center"/>
    </xf>
    <xf numFmtId="164" fontId="23" fillId="2" borderId="6" xfId="1" applyNumberFormat="1" applyFont="1" applyFill="1" applyBorder="1" applyAlignment="1">
      <alignment vertical="center"/>
    </xf>
    <xf numFmtId="166" fontId="14" fillId="2" borderId="15" xfId="1" applyNumberFormat="1" applyFont="1" applyFill="1" applyBorder="1" applyAlignment="1">
      <alignment vertical="center"/>
    </xf>
    <xf numFmtId="167" fontId="14" fillId="2" borderId="14" xfId="6" applyNumberFormat="1" applyFont="1" applyFill="1" applyBorder="1" applyAlignment="1">
      <alignment vertical="center"/>
    </xf>
    <xf numFmtId="166" fontId="23" fillId="2" borderId="1" xfId="1" applyNumberFormat="1" applyFont="1" applyFill="1" applyBorder="1" applyAlignment="1">
      <alignment vertical="center"/>
    </xf>
    <xf numFmtId="166" fontId="23" fillId="2" borderId="15" xfId="1" applyNumberFormat="1" applyFont="1" applyFill="1" applyBorder="1" applyAlignment="1">
      <alignment vertical="center"/>
    </xf>
    <xf numFmtId="166" fontId="23" fillId="2" borderId="6" xfId="1" applyNumberFormat="1" applyFont="1" applyFill="1" applyBorder="1" applyAlignment="1">
      <alignment vertical="center"/>
    </xf>
    <xf numFmtId="166" fontId="14" fillId="2" borderId="54" xfId="1" applyNumberFormat="1" applyFont="1" applyFill="1" applyBorder="1" applyAlignment="1">
      <alignment vertical="center"/>
    </xf>
    <xf numFmtId="17" fontId="16" fillId="2" borderId="20" xfId="0" quotePrefix="1" applyNumberFormat="1" applyFont="1" applyFill="1" applyBorder="1" applyAlignment="1">
      <alignment horizontal="center" vertical="center"/>
    </xf>
    <xf numFmtId="164" fontId="46" fillId="0" borderId="0" xfId="1" applyNumberFormat="1" applyFont="1" applyBorder="1" applyAlignment="1">
      <alignment vertical="center"/>
    </xf>
    <xf numFmtId="0" fontId="19" fillId="5" borderId="42" xfId="0" applyFont="1" applyFill="1" applyBorder="1" applyAlignment="1">
      <alignment horizontal="center" vertical="center"/>
    </xf>
    <xf numFmtId="164" fontId="46" fillId="0" borderId="0" xfId="1" quotePrefix="1" applyNumberFormat="1" applyFont="1" applyBorder="1" applyAlignment="1">
      <alignment vertical="center"/>
    </xf>
    <xf numFmtId="164" fontId="30" fillId="0" borderId="4" xfId="1" applyNumberFormat="1" applyFont="1" applyBorder="1" applyAlignment="1">
      <alignment horizontal="left" vertical="center" wrapText="1"/>
    </xf>
    <xf numFmtId="0" fontId="19" fillId="9" borderId="36" xfId="0" applyFont="1" applyFill="1" applyBorder="1" applyAlignment="1">
      <alignment horizontal="center" vertical="center" wrapText="1"/>
    </xf>
    <xf numFmtId="43" fontId="16" fillId="0" borderId="0" xfId="0" applyNumberFormat="1" applyFont="1"/>
    <xf numFmtId="164" fontId="4" fillId="0" borderId="0" xfId="0" applyNumberFormat="1" applyFont="1"/>
    <xf numFmtId="0" fontId="19" fillId="4" borderId="36" xfId="0" applyFont="1" applyFill="1" applyBorder="1" applyAlignment="1">
      <alignment horizontal="center" vertical="center" wrapText="1"/>
    </xf>
    <xf numFmtId="0" fontId="19" fillId="9" borderId="53" xfId="0" applyFont="1" applyFill="1" applyBorder="1" applyAlignment="1">
      <alignment horizontal="center" vertical="center" wrapText="1"/>
    </xf>
    <xf numFmtId="164" fontId="23" fillId="0" borderId="7" xfId="1" applyNumberFormat="1" applyFont="1" applyBorder="1" applyAlignment="1">
      <alignment vertical="center"/>
    </xf>
    <xf numFmtId="0" fontId="33" fillId="0" borderId="0" xfId="0" applyFont="1"/>
    <xf numFmtId="167" fontId="19" fillId="4" borderId="53" xfId="6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2" fillId="0" borderId="3" xfId="0" applyFont="1" applyBorder="1" applyAlignment="1">
      <alignment vertical="center"/>
    </xf>
    <xf numFmtId="0" fontId="43" fillId="0" borderId="17" xfId="0" applyFont="1" applyBorder="1" applyAlignment="1">
      <alignment vertical="center"/>
    </xf>
    <xf numFmtId="0" fontId="49" fillId="0" borderId="4" xfId="0" applyFont="1" applyBorder="1" applyAlignment="1">
      <alignment horizontal="left" vertical="center"/>
    </xf>
    <xf numFmtId="0" fontId="49" fillId="0" borderId="50" xfId="0" applyFont="1" applyBorder="1" applyAlignment="1">
      <alignment horizontal="left" vertical="center"/>
    </xf>
    <xf numFmtId="0" fontId="50" fillId="0" borderId="13" xfId="0" applyFont="1" applyBorder="1" applyAlignment="1">
      <alignment horizontal="left" vertical="center"/>
    </xf>
    <xf numFmtId="0" fontId="49" fillId="0" borderId="53" xfId="0" applyFont="1" applyBorder="1" applyAlignment="1">
      <alignment horizontal="left" vertical="center"/>
    </xf>
    <xf numFmtId="164" fontId="28" fillId="4" borderId="4" xfId="1" applyNumberFormat="1" applyFont="1" applyFill="1" applyBorder="1" applyAlignment="1">
      <alignment vertical="center"/>
    </xf>
    <xf numFmtId="164" fontId="28" fillId="9" borderId="4" xfId="1" applyNumberFormat="1" applyFont="1" applyFill="1" applyBorder="1" applyAlignment="1">
      <alignment vertical="center"/>
    </xf>
    <xf numFmtId="164" fontId="28" fillId="4" borderId="50" xfId="1" applyNumberFormat="1" applyFont="1" applyFill="1" applyBorder="1" applyAlignment="1">
      <alignment vertical="center"/>
    </xf>
    <xf numFmtId="164" fontId="23" fillId="0" borderId="59" xfId="1" applyNumberFormat="1" applyFont="1" applyBorder="1" applyAlignment="1">
      <alignment vertical="center"/>
    </xf>
    <xf numFmtId="164" fontId="28" fillId="9" borderId="50" xfId="1" applyNumberFormat="1" applyFont="1" applyFill="1" applyBorder="1" applyAlignment="1">
      <alignment vertical="center"/>
    </xf>
    <xf numFmtId="164" fontId="30" fillId="0" borderId="55" xfId="1" applyNumberFormat="1" applyFont="1" applyBorder="1" applyAlignment="1">
      <alignment horizontal="left" vertical="center" wrapText="1"/>
    </xf>
    <xf numFmtId="166" fontId="23" fillId="2" borderId="9" xfId="1" applyNumberFormat="1" applyFont="1" applyFill="1" applyBorder="1" applyAlignment="1">
      <alignment vertical="center"/>
    </xf>
    <xf numFmtId="166" fontId="23" fillId="2" borderId="10" xfId="1" applyNumberFormat="1" applyFont="1" applyFill="1" applyBorder="1" applyAlignment="1">
      <alignment vertical="center"/>
    </xf>
    <xf numFmtId="166" fontId="23" fillId="0" borderId="10" xfId="1" applyNumberFormat="1" applyFont="1" applyBorder="1" applyAlignment="1">
      <alignment vertical="center"/>
    </xf>
    <xf numFmtId="166" fontId="23" fillId="0" borderId="11" xfId="1" applyNumberFormat="1" applyFont="1" applyBorder="1" applyAlignment="1">
      <alignment vertical="center"/>
    </xf>
    <xf numFmtId="166" fontId="28" fillId="4" borderId="50" xfId="1" applyNumberFormat="1" applyFont="1" applyFill="1" applyBorder="1" applyAlignment="1">
      <alignment vertical="center"/>
    </xf>
    <xf numFmtId="166" fontId="28" fillId="9" borderId="50" xfId="1" applyNumberFormat="1" applyFont="1" applyFill="1" applyBorder="1" applyAlignment="1">
      <alignment vertical="center"/>
    </xf>
    <xf numFmtId="164" fontId="50" fillId="2" borderId="14" xfId="1" applyNumberFormat="1" applyFont="1" applyFill="1" applyBorder="1" applyAlignment="1">
      <alignment vertical="center"/>
    </xf>
    <xf numFmtId="164" fontId="50" fillId="2" borderId="15" xfId="1" applyNumberFormat="1" applyFont="1" applyFill="1" applyBorder="1" applyAlignment="1">
      <alignment vertical="center"/>
    </xf>
    <xf numFmtId="164" fontId="50" fillId="0" borderId="15" xfId="1" applyNumberFormat="1" applyFont="1" applyBorder="1" applyAlignment="1">
      <alignment vertical="center"/>
    </xf>
    <xf numFmtId="164" fontId="50" fillId="0" borderId="16" xfId="1" applyNumberFormat="1" applyFont="1" applyBorder="1" applyAlignment="1">
      <alignment vertical="center"/>
    </xf>
    <xf numFmtId="164" fontId="48" fillId="4" borderId="13" xfId="1" applyNumberFormat="1" applyFont="1" applyFill="1" applyBorder="1" applyAlignment="1">
      <alignment vertical="center"/>
    </xf>
    <xf numFmtId="164" fontId="48" fillId="9" borderId="13" xfId="1" applyNumberFormat="1" applyFont="1" applyFill="1" applyBorder="1" applyAlignment="1">
      <alignment vertical="center"/>
    </xf>
    <xf numFmtId="164" fontId="23" fillId="2" borderId="18" xfId="0" applyNumberFormat="1" applyFont="1" applyFill="1" applyBorder="1" applyAlignment="1">
      <alignment vertical="center"/>
    </xf>
    <xf numFmtId="164" fontId="23" fillId="2" borderId="19" xfId="0" applyNumberFormat="1" applyFont="1" applyFill="1" applyBorder="1" applyAlignment="1">
      <alignment vertical="center"/>
    </xf>
    <xf numFmtId="164" fontId="23" fillId="0" borderId="19" xfId="0" applyNumberFormat="1" applyFont="1" applyBorder="1" applyAlignment="1">
      <alignment vertical="center"/>
    </xf>
    <xf numFmtId="164" fontId="23" fillId="0" borderId="35" xfId="0" applyNumberFormat="1" applyFont="1" applyBorder="1" applyAlignment="1">
      <alignment vertical="center"/>
    </xf>
    <xf numFmtId="164" fontId="23" fillId="2" borderId="56" xfId="1" applyNumberFormat="1" applyFont="1" applyFill="1" applyBorder="1" applyAlignment="1">
      <alignment vertical="center"/>
    </xf>
    <xf numFmtId="164" fontId="23" fillId="2" borderId="57" xfId="1" applyNumberFormat="1" applyFont="1" applyFill="1" applyBorder="1" applyAlignment="1">
      <alignment vertical="center"/>
    </xf>
    <xf numFmtId="164" fontId="23" fillId="0" borderId="57" xfId="1" applyNumberFormat="1" applyFont="1" applyBorder="1" applyAlignment="1">
      <alignment vertical="center"/>
    </xf>
    <xf numFmtId="164" fontId="23" fillId="0" borderId="55" xfId="1" applyNumberFormat="1" applyFont="1" applyBorder="1" applyAlignment="1">
      <alignment horizontal="left" vertical="center" wrapText="1"/>
    </xf>
    <xf numFmtId="164" fontId="51" fillId="0" borderId="50" xfId="1" applyNumberFormat="1" applyFont="1" applyBorder="1" applyAlignment="1">
      <alignment vertical="center"/>
    </xf>
    <xf numFmtId="164" fontId="50" fillId="2" borderId="14" xfId="0" applyNumberFormat="1" applyFont="1" applyFill="1" applyBorder="1" applyAlignment="1">
      <alignment vertical="center"/>
    </xf>
    <xf numFmtId="164" fontId="50" fillId="2" borderId="15" xfId="0" applyNumberFormat="1" applyFont="1" applyFill="1" applyBorder="1" applyAlignment="1">
      <alignment vertical="center"/>
    </xf>
    <xf numFmtId="164" fontId="50" fillId="0" borderId="15" xfId="0" applyNumberFormat="1" applyFont="1" applyBorder="1" applyAlignment="1">
      <alignment vertical="center"/>
    </xf>
    <xf numFmtId="164" fontId="50" fillId="0" borderId="34" xfId="0" applyNumberFormat="1" applyFont="1" applyBorder="1" applyAlignment="1">
      <alignment vertical="center"/>
    </xf>
    <xf numFmtId="0" fontId="52" fillId="0" borderId="0" xfId="0" applyFont="1" applyAlignment="1">
      <alignment horizontal="left" vertical="center"/>
    </xf>
    <xf numFmtId="0" fontId="26" fillId="0" borderId="0" xfId="3" quotePrefix="1" applyFont="1" applyBorder="1"/>
    <xf numFmtId="166" fontId="36" fillId="6" borderId="67" xfId="12" applyNumberFormat="1" applyFont="1" applyFill="1" applyBorder="1" applyAlignment="1">
      <alignment horizontal="center"/>
    </xf>
    <xf numFmtId="166" fontId="36" fillId="6" borderId="68" xfId="12" applyNumberFormat="1" applyFont="1" applyFill="1" applyBorder="1" applyAlignment="1">
      <alignment horizontal="center"/>
    </xf>
    <xf numFmtId="166" fontId="36" fillId="6" borderId="69" xfId="12" applyNumberFormat="1" applyFont="1" applyFill="1" applyBorder="1" applyAlignment="1">
      <alignment horizontal="center"/>
    </xf>
    <xf numFmtId="166" fontId="36" fillId="6" borderId="70" xfId="12" applyNumberFormat="1" applyFont="1" applyFill="1" applyBorder="1" applyAlignment="1">
      <alignment horizontal="center"/>
    </xf>
    <xf numFmtId="166" fontId="44" fillId="5" borderId="71" xfId="1" applyNumberFormat="1" applyFont="1" applyFill="1" applyBorder="1"/>
    <xf numFmtId="166" fontId="44" fillId="5" borderId="72" xfId="1" applyNumberFormat="1" applyFont="1" applyFill="1" applyBorder="1"/>
    <xf numFmtId="166" fontId="44" fillId="5" borderId="73" xfId="1" applyNumberFormat="1" applyFont="1" applyFill="1" applyBorder="1"/>
    <xf numFmtId="166" fontId="36" fillId="2" borderId="71" xfId="1" applyNumberFormat="1" applyFont="1" applyFill="1" applyBorder="1"/>
    <xf numFmtId="166" fontId="36" fillId="2" borderId="72" xfId="1" applyNumberFormat="1" applyFont="1" applyFill="1" applyBorder="1"/>
    <xf numFmtId="166" fontId="36" fillId="2" borderId="73" xfId="1" applyNumberFormat="1" applyFont="1" applyFill="1" applyBorder="1"/>
    <xf numFmtId="166" fontId="31" fillId="2" borderId="71" xfId="1" applyNumberFormat="1" applyFont="1" applyFill="1" applyBorder="1"/>
    <xf numFmtId="166" fontId="31" fillId="2" borderId="72" xfId="1" applyNumberFormat="1" applyFont="1" applyFill="1" applyBorder="1"/>
    <xf numFmtId="166" fontId="31" fillId="2" borderId="73" xfId="1" applyNumberFormat="1" applyFont="1" applyFill="1" applyBorder="1"/>
    <xf numFmtId="164" fontId="36" fillId="5" borderId="67" xfId="12" applyNumberFormat="1" applyFont="1" applyFill="1" applyBorder="1"/>
    <xf numFmtId="164" fontId="36" fillId="5" borderId="75" xfId="12" applyNumberFormat="1" applyFont="1" applyFill="1" applyBorder="1"/>
    <xf numFmtId="164" fontId="36" fillId="5" borderId="68" xfId="12" applyNumberFormat="1" applyFont="1" applyFill="1" applyBorder="1"/>
    <xf numFmtId="166" fontId="36" fillId="5" borderId="69" xfId="12" applyNumberFormat="1" applyFont="1" applyFill="1" applyBorder="1"/>
    <xf numFmtId="43" fontId="36" fillId="2" borderId="0" xfId="3" applyNumberFormat="1" applyFont="1" applyFill="1"/>
    <xf numFmtId="168" fontId="45" fillId="2" borderId="0" xfId="3" applyNumberFormat="1" applyFont="1" applyFill="1"/>
    <xf numFmtId="167" fontId="44" fillId="5" borderId="76" xfId="6" applyNumberFormat="1" applyFont="1" applyFill="1" applyBorder="1" applyAlignment="1">
      <alignment horizontal="right"/>
    </xf>
    <xf numFmtId="167" fontId="44" fillId="5" borderId="77" xfId="6" applyNumberFormat="1" applyFont="1" applyFill="1" applyBorder="1" applyAlignment="1">
      <alignment horizontal="right"/>
    </xf>
    <xf numFmtId="167" fontId="44" fillId="5" borderId="33" xfId="6" applyNumberFormat="1" applyFont="1" applyFill="1" applyBorder="1" applyAlignment="1">
      <alignment horizontal="right"/>
    </xf>
    <xf numFmtId="167" fontId="36" fillId="2" borderId="76" xfId="6" applyNumberFormat="1" applyFont="1" applyFill="1" applyBorder="1" applyAlignment="1">
      <alignment horizontal="right"/>
    </xf>
    <xf numFmtId="167" fontId="36" fillId="2" borderId="77" xfId="6" applyNumberFormat="1" applyFont="1" applyFill="1" applyBorder="1" applyAlignment="1">
      <alignment horizontal="right"/>
    </xf>
    <xf numFmtId="167" fontId="36" fillId="2" borderId="33" xfId="6" applyNumberFormat="1" applyFont="1" applyFill="1" applyBorder="1" applyAlignment="1">
      <alignment horizontal="right"/>
    </xf>
    <xf numFmtId="167" fontId="31" fillId="2" borderId="76" xfId="6" applyNumberFormat="1" applyFont="1" applyFill="1" applyBorder="1" applyAlignment="1">
      <alignment horizontal="right"/>
    </xf>
    <xf numFmtId="167" fontId="31" fillId="2" borderId="77" xfId="6" applyNumberFormat="1" applyFont="1" applyFill="1" applyBorder="1" applyAlignment="1">
      <alignment horizontal="right"/>
    </xf>
    <xf numFmtId="167" fontId="31" fillId="2" borderId="33" xfId="6" applyNumberFormat="1" applyFont="1" applyFill="1" applyBorder="1" applyAlignment="1">
      <alignment horizontal="right"/>
    </xf>
    <xf numFmtId="167" fontId="36" fillId="5" borderId="67" xfId="6" applyNumberFormat="1" applyFont="1" applyFill="1" applyBorder="1"/>
    <xf numFmtId="167" fontId="36" fillId="5" borderId="75" xfId="6" applyNumberFormat="1" applyFont="1" applyFill="1" applyBorder="1"/>
    <xf numFmtId="167" fontId="36" fillId="5" borderId="68" xfId="6" applyNumberFormat="1" applyFont="1" applyFill="1" applyBorder="1"/>
    <xf numFmtId="167" fontId="36" fillId="5" borderId="69" xfId="6" applyNumberFormat="1" applyFont="1" applyFill="1" applyBorder="1"/>
    <xf numFmtId="166" fontId="44" fillId="5" borderId="80" xfId="1" applyNumberFormat="1" applyFont="1" applyFill="1" applyBorder="1"/>
    <xf numFmtId="166" fontId="36" fillId="2" borderId="80" xfId="1" applyNumberFormat="1" applyFont="1" applyFill="1" applyBorder="1"/>
    <xf numFmtId="166" fontId="31" fillId="2" borderId="80" xfId="1" applyNumberFormat="1" applyFont="1" applyFill="1" applyBorder="1"/>
    <xf numFmtId="0" fontId="53" fillId="0" borderId="0" xfId="0" applyFont="1" applyAlignment="1">
      <alignment horizontal="left" vertical="center"/>
    </xf>
    <xf numFmtId="166" fontId="13" fillId="0" borderId="0" xfId="0" applyNumberFormat="1" applyFont="1"/>
    <xf numFmtId="166" fontId="36" fillId="2" borderId="82" xfId="1" applyNumberFormat="1" applyFont="1" applyFill="1" applyBorder="1"/>
    <xf numFmtId="166" fontId="36" fillId="2" borderId="83" xfId="1" applyNumberFormat="1" applyFont="1" applyFill="1" applyBorder="1"/>
    <xf numFmtId="166" fontId="36" fillId="5" borderId="70" xfId="12" applyNumberFormat="1" applyFont="1" applyFill="1" applyBorder="1"/>
    <xf numFmtId="166" fontId="23" fillId="2" borderId="3" xfId="1" applyNumberFormat="1" applyFont="1" applyFill="1" applyBorder="1" applyAlignment="1">
      <alignment vertical="center"/>
    </xf>
    <xf numFmtId="166" fontId="14" fillId="2" borderId="12" xfId="1" applyNumberFormat="1" applyFont="1" applyFill="1" applyBorder="1" applyAlignment="1">
      <alignment vertical="center"/>
    </xf>
    <xf numFmtId="0" fontId="19" fillId="5" borderId="30" xfId="0" applyFont="1" applyFill="1" applyBorder="1" applyAlignment="1">
      <alignment vertical="center"/>
    </xf>
    <xf numFmtId="166" fontId="44" fillId="5" borderId="86" xfId="3" applyNumberFormat="1" applyFont="1" applyFill="1" applyBorder="1"/>
    <xf numFmtId="0" fontId="36" fillId="0" borderId="86" xfId="3" applyFont="1" applyBorder="1" applyAlignment="1">
      <alignment horizontal="left" indent="1"/>
    </xf>
    <xf numFmtId="0" fontId="14" fillId="0" borderId="86" xfId="3" applyFont="1" applyBorder="1" applyAlignment="1">
      <alignment horizontal="left" indent="2"/>
    </xf>
    <xf numFmtId="166" fontId="36" fillId="5" borderId="87" xfId="3" applyNumberFormat="1" applyFont="1" applyFill="1" applyBorder="1"/>
    <xf numFmtId="166" fontId="44" fillId="5" borderId="88" xfId="3" applyNumberFormat="1" applyFont="1" applyFill="1" applyBorder="1"/>
    <xf numFmtId="0" fontId="36" fillId="0" borderId="88" xfId="3" applyFont="1" applyBorder="1" applyAlignment="1">
      <alignment horizontal="left" indent="1"/>
    </xf>
    <xf numFmtId="0" fontId="14" fillId="0" borderId="88" xfId="3" applyFont="1" applyBorder="1" applyAlignment="1">
      <alignment horizontal="left" indent="2"/>
    </xf>
    <xf numFmtId="164" fontId="30" fillId="0" borderId="6" xfId="1" applyNumberFormat="1" applyFont="1" applyBorder="1" applyAlignment="1">
      <alignment vertical="center"/>
    </xf>
    <xf numFmtId="166" fontId="36" fillId="4" borderId="89" xfId="12" applyNumberFormat="1" applyFont="1" applyFill="1" applyBorder="1" applyAlignment="1">
      <alignment horizontal="center" vertical="center" wrapText="1"/>
    </xf>
    <xf numFmtId="166" fontId="36" fillId="4" borderId="68" xfId="12" applyNumberFormat="1" applyFont="1" applyFill="1" applyBorder="1" applyAlignment="1">
      <alignment horizontal="center" vertical="center" wrapText="1"/>
    </xf>
    <xf numFmtId="166" fontId="36" fillId="4" borderId="90" xfId="12" applyNumberFormat="1" applyFont="1" applyFill="1" applyBorder="1" applyAlignment="1">
      <alignment horizontal="center" vertical="center" wrapText="1"/>
    </xf>
    <xf numFmtId="166" fontId="39" fillId="4" borderId="91" xfId="1" applyNumberFormat="1" applyFont="1" applyFill="1" applyBorder="1"/>
    <xf numFmtId="166" fontId="39" fillId="4" borderId="92" xfId="1" applyNumberFormat="1" applyFont="1" applyFill="1" applyBorder="1"/>
    <xf numFmtId="166" fontId="39" fillId="4" borderId="93" xfId="1" applyNumberFormat="1" applyFont="1" applyFill="1" applyBorder="1"/>
    <xf numFmtId="166" fontId="36" fillId="4" borderId="94" xfId="12" applyNumberFormat="1" applyFont="1" applyFill="1" applyBorder="1"/>
    <xf numFmtId="166" fontId="36" fillId="4" borderId="95" xfId="12" applyNumberFormat="1" applyFont="1" applyFill="1" applyBorder="1"/>
    <xf numFmtId="166" fontId="36" fillId="4" borderId="96" xfId="12" applyNumberFormat="1" applyFont="1" applyFill="1" applyBorder="1"/>
    <xf numFmtId="167" fontId="39" fillId="4" borderId="97" xfId="6" applyNumberFormat="1" applyFont="1" applyFill="1" applyBorder="1" applyAlignment="1">
      <alignment horizontal="right"/>
    </xf>
    <xf numFmtId="167" fontId="39" fillId="4" borderId="98" xfId="6" applyNumberFormat="1" applyFont="1" applyFill="1" applyBorder="1" applyAlignment="1">
      <alignment horizontal="right"/>
    </xf>
    <xf numFmtId="167" fontId="39" fillId="4" borderId="99" xfId="6" applyNumberFormat="1" applyFont="1" applyFill="1" applyBorder="1" applyAlignment="1">
      <alignment horizontal="right"/>
    </xf>
    <xf numFmtId="167" fontId="36" fillId="4" borderId="100" xfId="6" applyNumberFormat="1" applyFont="1" applyFill="1" applyBorder="1" applyAlignment="1">
      <alignment horizontal="right"/>
    </xf>
    <xf numFmtId="167" fontId="36" fillId="4" borderId="101" xfId="6" applyNumberFormat="1" applyFont="1" applyFill="1" applyBorder="1" applyAlignment="1">
      <alignment horizontal="right"/>
    </xf>
    <xf numFmtId="167" fontId="36" fillId="4" borderId="102" xfId="6" applyNumberFormat="1" applyFont="1" applyFill="1" applyBorder="1" applyAlignment="1">
      <alignment horizontal="right"/>
    </xf>
    <xf numFmtId="166" fontId="44" fillId="4" borderId="74" xfId="1" applyNumberFormat="1" applyFont="1" applyFill="1" applyBorder="1"/>
    <xf numFmtId="166" fontId="44" fillId="4" borderId="38" xfId="1" applyNumberFormat="1" applyFont="1" applyFill="1" applyBorder="1"/>
    <xf numFmtId="166" fontId="44" fillId="4" borderId="73" xfId="1" applyNumberFormat="1" applyFont="1" applyFill="1" applyBorder="1"/>
    <xf numFmtId="166" fontId="36" fillId="4" borderId="74" xfId="1" applyNumberFormat="1" applyFont="1" applyFill="1" applyBorder="1"/>
    <xf numFmtId="166" fontId="36" fillId="4" borderId="38" xfId="1" applyNumberFormat="1" applyFont="1" applyFill="1" applyBorder="1"/>
    <xf numFmtId="166" fontId="36" fillId="4" borderId="73" xfId="1" applyNumberFormat="1" applyFont="1" applyFill="1" applyBorder="1"/>
    <xf numFmtId="166" fontId="31" fillId="4" borderId="74" xfId="1" applyNumberFormat="1" applyFont="1" applyFill="1" applyBorder="1"/>
    <xf numFmtId="166" fontId="31" fillId="4" borderId="38" xfId="1" applyNumberFormat="1" applyFont="1" applyFill="1" applyBorder="1"/>
    <xf numFmtId="166" fontId="31" fillId="4" borderId="73" xfId="1" applyNumberFormat="1" applyFont="1" applyFill="1" applyBorder="1"/>
    <xf numFmtId="167" fontId="44" fillId="4" borderId="78" xfId="6" applyNumberFormat="1" applyFont="1" applyFill="1" applyBorder="1" applyAlignment="1">
      <alignment horizontal="right"/>
    </xf>
    <xf numFmtId="167" fontId="44" fillId="4" borderId="10" xfId="6" applyNumberFormat="1" applyFont="1" applyFill="1" applyBorder="1" applyAlignment="1">
      <alignment horizontal="right"/>
    </xf>
    <xf numFmtId="167" fontId="44" fillId="4" borderId="79" xfId="6" applyNumberFormat="1" applyFont="1" applyFill="1" applyBorder="1" applyAlignment="1">
      <alignment horizontal="right"/>
    </xf>
    <xf numFmtId="167" fontId="36" fillId="4" borderId="78" xfId="6" applyNumberFormat="1" applyFont="1" applyFill="1" applyBorder="1" applyAlignment="1">
      <alignment horizontal="right"/>
    </xf>
    <xf numFmtId="167" fontId="36" fillId="4" borderId="10" xfId="6" applyNumberFormat="1" applyFont="1" applyFill="1" applyBorder="1" applyAlignment="1">
      <alignment horizontal="right"/>
    </xf>
    <xf numFmtId="167" fontId="36" fillId="4" borderId="79" xfId="6" applyNumberFormat="1" applyFont="1" applyFill="1" applyBorder="1" applyAlignment="1">
      <alignment horizontal="right"/>
    </xf>
    <xf numFmtId="167" fontId="31" fillId="4" borderId="78" xfId="6" applyNumberFormat="1" applyFont="1" applyFill="1" applyBorder="1" applyAlignment="1">
      <alignment horizontal="right"/>
    </xf>
    <xf numFmtId="167" fontId="31" fillId="4" borderId="10" xfId="6" applyNumberFormat="1" applyFont="1" applyFill="1" applyBorder="1" applyAlignment="1">
      <alignment horizontal="right"/>
    </xf>
    <xf numFmtId="167" fontId="31" fillId="4" borderId="79" xfId="6" applyNumberFormat="1" applyFont="1" applyFill="1" applyBorder="1" applyAlignment="1">
      <alignment horizontal="right"/>
    </xf>
    <xf numFmtId="166" fontId="44" fillId="4" borderId="81" xfId="1" applyNumberFormat="1" applyFont="1" applyFill="1" applyBorder="1"/>
    <xf numFmtId="166" fontId="36" fillId="4" borderId="81" xfId="1" applyNumberFormat="1" applyFont="1" applyFill="1" applyBorder="1"/>
    <xf numFmtId="166" fontId="31" fillId="4" borderId="81" xfId="1" applyNumberFormat="1" applyFont="1" applyFill="1" applyBorder="1"/>
    <xf numFmtId="166" fontId="28" fillId="9" borderId="4" xfId="1" applyNumberFormat="1" applyFont="1" applyFill="1" applyBorder="1" applyAlignment="1">
      <alignment vertical="center"/>
    </xf>
    <xf numFmtId="166" fontId="28" fillId="9" borderId="13" xfId="1" applyNumberFormat="1" applyFont="1" applyFill="1" applyBorder="1" applyAlignment="1">
      <alignment vertical="center"/>
    </xf>
    <xf numFmtId="167" fontId="14" fillId="2" borderId="103" xfId="6" applyNumberFormat="1" applyFont="1" applyFill="1" applyBorder="1" applyAlignment="1">
      <alignment vertical="center"/>
    </xf>
    <xf numFmtId="167" fontId="14" fillId="0" borderId="103" xfId="6" applyNumberFormat="1" applyFont="1" applyBorder="1" applyAlignment="1">
      <alignment vertical="center"/>
    </xf>
    <xf numFmtId="167" fontId="19" fillId="4" borderId="58" xfId="6" applyNumberFormat="1" applyFont="1" applyFill="1" applyBorder="1" applyAlignment="1">
      <alignment vertical="center"/>
    </xf>
    <xf numFmtId="167" fontId="19" fillId="9" borderId="58" xfId="6" applyNumberFormat="1" applyFont="1" applyFill="1" applyBorder="1" applyAlignment="1">
      <alignment vertical="center"/>
    </xf>
    <xf numFmtId="164" fontId="21" fillId="0" borderId="58" xfId="1" applyNumberFormat="1" applyFont="1" applyBorder="1" applyAlignment="1">
      <alignment vertical="center"/>
    </xf>
    <xf numFmtId="0" fontId="26" fillId="0" borderId="0" xfId="3" quotePrefix="1" applyFont="1"/>
    <xf numFmtId="0" fontId="6" fillId="0" borderId="0" xfId="3" applyFont="1" applyAlignment="1">
      <alignment vertical="center"/>
    </xf>
    <xf numFmtId="0" fontId="26" fillId="0" borderId="0" xfId="3" quotePrefix="1" applyFont="1" applyAlignment="1">
      <alignment horizontal="left"/>
    </xf>
    <xf numFmtId="166" fontId="14" fillId="2" borderId="48" xfId="1" applyNumberFormat="1" applyFont="1" applyFill="1" applyBorder="1" applyAlignment="1">
      <alignment vertical="center"/>
    </xf>
    <xf numFmtId="166" fontId="23" fillId="2" borderId="12" xfId="1" applyNumberFormat="1" applyFont="1" applyFill="1" applyBorder="1" applyAlignment="1">
      <alignment vertical="center"/>
    </xf>
    <xf numFmtId="166" fontId="31" fillId="0" borderId="38" xfId="1" applyNumberFormat="1" applyFont="1" applyFill="1" applyBorder="1"/>
    <xf numFmtId="166" fontId="14" fillId="0" borderId="0" xfId="0" applyNumberFormat="1" applyFont="1"/>
    <xf numFmtId="166" fontId="36" fillId="6" borderId="105" xfId="12" applyNumberFormat="1" applyFont="1" applyFill="1" applyBorder="1" applyAlignment="1">
      <alignment horizontal="center"/>
    </xf>
    <xf numFmtId="166" fontId="36" fillId="6" borderId="106" xfId="12" applyNumberFormat="1" applyFont="1" applyFill="1" applyBorder="1" applyAlignment="1">
      <alignment horizontal="center"/>
    </xf>
    <xf numFmtId="166" fontId="36" fillId="6" borderId="107" xfId="12" applyNumberFormat="1" applyFont="1" applyFill="1" applyBorder="1" applyAlignment="1">
      <alignment horizontal="center"/>
    </xf>
    <xf numFmtId="166" fontId="36" fillId="6" borderId="108" xfId="12" applyNumberFormat="1" applyFont="1" applyFill="1" applyBorder="1" applyAlignment="1">
      <alignment horizontal="center"/>
    </xf>
    <xf numFmtId="166" fontId="36" fillId="4" borderId="109" xfId="12" applyNumberFormat="1" applyFont="1" applyFill="1" applyBorder="1" applyAlignment="1">
      <alignment horizontal="center" vertical="center" wrapText="1"/>
    </xf>
    <xf numFmtId="166" fontId="36" fillId="4" borderId="106" xfId="12" applyNumberFormat="1" applyFont="1" applyFill="1" applyBorder="1" applyAlignment="1">
      <alignment horizontal="center" vertical="center" wrapText="1"/>
    </xf>
    <xf numFmtId="166" fontId="36" fillId="4" borderId="110" xfId="12" applyNumberFormat="1" applyFont="1" applyFill="1" applyBorder="1" applyAlignment="1">
      <alignment horizontal="center" vertical="center" wrapText="1"/>
    </xf>
    <xf numFmtId="166" fontId="36" fillId="6" borderId="111" xfId="12" applyNumberFormat="1" applyFont="1" applyFill="1" applyBorder="1" applyAlignment="1">
      <alignment horizontal="center"/>
    </xf>
    <xf numFmtId="166" fontId="36" fillId="6" borderId="112" xfId="12" applyNumberFormat="1" applyFont="1" applyFill="1" applyBorder="1" applyAlignment="1">
      <alignment horizontal="center"/>
    </xf>
    <xf numFmtId="166" fontId="36" fillId="6" borderId="113" xfId="12" applyNumberFormat="1" applyFont="1" applyFill="1" applyBorder="1" applyAlignment="1">
      <alignment horizontal="center"/>
    </xf>
    <xf numFmtId="166" fontId="36" fillId="6" borderId="114" xfId="12" applyNumberFormat="1" applyFont="1" applyFill="1" applyBorder="1" applyAlignment="1">
      <alignment horizontal="center"/>
    </xf>
    <xf numFmtId="166" fontId="36" fillId="6" borderId="115" xfId="12" applyNumberFormat="1" applyFont="1" applyFill="1" applyBorder="1" applyAlignment="1">
      <alignment horizontal="center"/>
    </xf>
    <xf numFmtId="1" fontId="36" fillId="4" borderId="116" xfId="12" quotePrefix="1" applyNumberFormat="1" applyFont="1" applyFill="1" applyBorder="1" applyAlignment="1">
      <alignment horizontal="center" vertical="center" wrapText="1"/>
    </xf>
    <xf numFmtId="1" fontId="36" fillId="4" borderId="113" xfId="12" quotePrefix="1" applyNumberFormat="1" applyFont="1" applyFill="1" applyBorder="1" applyAlignment="1">
      <alignment horizontal="center" vertical="center" wrapText="1"/>
    </xf>
    <xf numFmtId="166" fontId="36" fillId="4" borderId="117" xfId="12" quotePrefix="1" applyNumberFormat="1" applyFont="1" applyFill="1" applyBorder="1" applyAlignment="1">
      <alignment horizontal="center" vertical="center" wrapText="1"/>
    </xf>
    <xf numFmtId="1" fontId="36" fillId="12" borderId="116" xfId="12" quotePrefix="1" applyNumberFormat="1" applyFont="1" applyFill="1" applyBorder="1" applyAlignment="1">
      <alignment horizontal="center" vertical="center" wrapText="1"/>
    </xf>
    <xf numFmtId="1" fontId="36" fillId="12" borderId="113" xfId="12" quotePrefix="1" applyNumberFormat="1" applyFont="1" applyFill="1" applyBorder="1" applyAlignment="1">
      <alignment horizontal="center" vertical="center" wrapText="1"/>
    </xf>
    <xf numFmtId="166" fontId="36" fillId="12" borderId="117" xfId="12" quotePrefix="1" applyNumberFormat="1" applyFont="1" applyFill="1" applyBorder="1" applyAlignment="1">
      <alignment horizontal="center" vertical="center" wrapText="1"/>
    </xf>
    <xf numFmtId="166" fontId="44" fillId="12" borderId="74" xfId="1" applyNumberFormat="1" applyFont="1" applyFill="1" applyBorder="1"/>
    <xf numFmtId="166" fontId="44" fillId="12" borderId="38" xfId="1" applyNumberFormat="1" applyFont="1" applyFill="1" applyBorder="1"/>
    <xf numFmtId="166" fontId="44" fillId="12" borderId="81" xfId="1" applyNumberFormat="1" applyFont="1" applyFill="1" applyBorder="1"/>
    <xf numFmtId="166" fontId="36" fillId="12" borderId="74" xfId="1" applyNumberFormat="1" applyFont="1" applyFill="1" applyBorder="1"/>
    <xf numFmtId="166" fontId="36" fillId="12" borderId="38" xfId="1" applyNumberFormat="1" applyFont="1" applyFill="1" applyBorder="1"/>
    <xf numFmtId="166" fontId="36" fillId="12" borderId="81" xfId="1" applyNumberFormat="1" applyFont="1" applyFill="1" applyBorder="1"/>
    <xf numFmtId="166" fontId="31" fillId="12" borderId="74" xfId="1" applyNumberFormat="1" applyFont="1" applyFill="1" applyBorder="1"/>
    <xf numFmtId="166" fontId="31" fillId="12" borderId="38" xfId="1" applyNumberFormat="1" applyFont="1" applyFill="1" applyBorder="1"/>
    <xf numFmtId="166" fontId="31" fillId="12" borderId="81" xfId="1" applyNumberFormat="1" applyFont="1" applyFill="1" applyBorder="1"/>
    <xf numFmtId="166" fontId="36" fillId="12" borderId="109" xfId="12" applyNumberFormat="1" applyFont="1" applyFill="1" applyBorder="1" applyAlignment="1">
      <alignment horizontal="center" wrapText="1"/>
    </xf>
    <xf numFmtId="166" fontId="36" fillId="12" borderId="106" xfId="12" applyNumberFormat="1" applyFont="1" applyFill="1" applyBorder="1" applyAlignment="1">
      <alignment horizontal="center" wrapText="1"/>
    </xf>
    <xf numFmtId="166" fontId="36" fillId="12" borderId="110" xfId="12" applyNumberFormat="1" applyFont="1" applyFill="1" applyBorder="1" applyAlignment="1">
      <alignment horizontal="center" wrapText="1"/>
    </xf>
    <xf numFmtId="166" fontId="36" fillId="12" borderId="94" xfId="12" applyNumberFormat="1" applyFont="1" applyFill="1" applyBorder="1"/>
    <xf numFmtId="166" fontId="36" fillId="12" borderId="95" xfId="12" applyNumberFormat="1" applyFont="1" applyFill="1" applyBorder="1"/>
    <xf numFmtId="166" fontId="36" fillId="12" borderId="96" xfId="12" applyNumberFormat="1" applyFont="1" applyFill="1" applyBorder="1"/>
    <xf numFmtId="49" fontId="17" fillId="2" borderId="20" xfId="4" applyNumberFormat="1" applyFont="1" applyFill="1" applyBorder="1" applyAlignment="1" applyProtection="1">
      <alignment horizontal="center" vertical="center"/>
    </xf>
    <xf numFmtId="0" fontId="16" fillId="2" borderId="20" xfId="0" quotePrefix="1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/>
    </xf>
    <xf numFmtId="49" fontId="17" fillId="2" borderId="23" xfId="4" applyNumberFormat="1" applyFont="1" applyFill="1" applyBorder="1" applyAlignment="1" applyProtection="1">
      <alignment horizontal="center" vertical="center"/>
    </xf>
    <xf numFmtId="49" fontId="17" fillId="2" borderId="37" xfId="4" applyNumberFormat="1" applyFont="1" applyFill="1" applyBorder="1" applyAlignment="1" applyProtection="1">
      <alignment horizontal="center" vertical="center"/>
    </xf>
    <xf numFmtId="49" fontId="17" fillId="2" borderId="24" xfId="4" applyNumberFormat="1" applyFont="1" applyFill="1" applyBorder="1" applyAlignment="1" applyProtection="1">
      <alignment horizontal="center" vertical="center"/>
    </xf>
    <xf numFmtId="49" fontId="17" fillId="2" borderId="20" xfId="4" applyNumberFormat="1" applyFont="1" applyFill="1" applyBorder="1" applyAlignment="1" applyProtection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1" fillId="2" borderId="21" xfId="4" applyNumberFormat="1" applyFont="1" applyFill="1" applyBorder="1" applyAlignment="1" applyProtection="1">
      <alignment horizontal="center" vertical="center"/>
    </xf>
    <xf numFmtId="0" fontId="11" fillId="2" borderId="22" xfId="4" applyNumberFormat="1" applyFont="1" applyFill="1" applyBorder="1" applyAlignment="1" applyProtection="1">
      <alignment horizontal="center" vertical="center"/>
    </xf>
    <xf numFmtId="0" fontId="13" fillId="2" borderId="23" xfId="3" applyFont="1" applyFill="1" applyBorder="1" applyAlignment="1">
      <alignment horizontal="center" vertical="center"/>
    </xf>
    <xf numFmtId="0" fontId="13" fillId="2" borderId="37" xfId="3" applyFont="1" applyFill="1" applyBorder="1" applyAlignment="1">
      <alignment horizontal="center" vertical="center"/>
    </xf>
    <xf numFmtId="0" fontId="13" fillId="2" borderId="24" xfId="3" applyFont="1" applyFill="1" applyBorder="1" applyAlignment="1">
      <alignment horizontal="center" vertical="center"/>
    </xf>
    <xf numFmtId="0" fontId="13" fillId="2" borderId="20" xfId="3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14" fillId="2" borderId="37" xfId="0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0" fontId="11" fillId="2" borderId="23" xfId="4" applyNumberFormat="1" applyFont="1" applyFill="1" applyBorder="1" applyAlignment="1" applyProtection="1">
      <alignment horizontal="center" vertical="center"/>
    </xf>
    <xf numFmtId="0" fontId="11" fillId="2" borderId="37" xfId="4" applyNumberFormat="1" applyFont="1" applyFill="1" applyBorder="1" applyAlignment="1" applyProtection="1">
      <alignment horizontal="center" vertical="center"/>
    </xf>
    <xf numFmtId="0" fontId="19" fillId="0" borderId="51" xfId="0" applyFont="1" applyBorder="1" applyAlignment="1">
      <alignment horizontal="left" vertical="center" wrapText="1"/>
    </xf>
    <xf numFmtId="0" fontId="19" fillId="0" borderId="52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left" vertical="center" wrapText="1"/>
    </xf>
    <xf numFmtId="0" fontId="19" fillId="0" borderId="45" xfId="0" applyFont="1" applyBorder="1" applyAlignment="1">
      <alignment horizontal="left" vertical="center" wrapText="1"/>
    </xf>
    <xf numFmtId="0" fontId="19" fillId="0" borderId="46" xfId="0" applyFont="1" applyBorder="1" applyAlignment="1">
      <alignment vertical="center" wrapText="1"/>
    </xf>
    <xf numFmtId="0" fontId="19" fillId="0" borderId="47" xfId="0" applyFont="1" applyBorder="1" applyAlignment="1">
      <alignment vertical="center" wrapText="1"/>
    </xf>
    <xf numFmtId="0" fontId="19" fillId="0" borderId="48" xfId="0" applyFont="1" applyBorder="1" applyAlignment="1">
      <alignment vertical="center" wrapText="1"/>
    </xf>
    <xf numFmtId="0" fontId="19" fillId="0" borderId="28" xfId="0" applyFont="1" applyBorder="1" applyAlignment="1">
      <alignment vertical="center" wrapText="1"/>
    </xf>
    <xf numFmtId="0" fontId="19" fillId="2" borderId="44" xfId="0" applyFont="1" applyFill="1" applyBorder="1" applyAlignment="1">
      <alignment vertical="center" wrapText="1"/>
    </xf>
    <xf numFmtId="0" fontId="19" fillId="2" borderId="40" xfId="0" applyFont="1" applyFill="1" applyBorder="1" applyAlignment="1">
      <alignment vertical="center" wrapText="1"/>
    </xf>
    <xf numFmtId="0" fontId="19" fillId="2" borderId="48" xfId="0" applyFont="1" applyFill="1" applyBorder="1" applyAlignment="1">
      <alignment vertical="center" wrapText="1"/>
    </xf>
    <xf numFmtId="0" fontId="19" fillId="2" borderId="28" xfId="0" applyFont="1" applyFill="1" applyBorder="1" applyAlignment="1">
      <alignment vertical="center" wrapText="1"/>
    </xf>
    <xf numFmtId="0" fontId="44" fillId="0" borderId="36" xfId="0" applyFont="1" applyBorder="1" applyAlignment="1">
      <alignment horizontal="center" vertical="center"/>
    </xf>
    <xf numFmtId="0" fontId="44" fillId="0" borderId="55" xfId="0" applyFont="1" applyBorder="1" applyAlignment="1">
      <alignment horizontal="center" vertical="center"/>
    </xf>
    <xf numFmtId="0" fontId="44" fillId="0" borderId="58" xfId="0" applyFont="1" applyBorder="1" applyAlignment="1">
      <alignment horizontal="center" vertical="center"/>
    </xf>
    <xf numFmtId="0" fontId="25" fillId="0" borderId="3" xfId="0" applyFont="1" applyBorder="1" applyAlignment="1">
      <alignment horizontal="left" vertical="center"/>
    </xf>
    <xf numFmtId="0" fontId="25" fillId="0" borderId="25" xfId="0" applyFont="1" applyBorder="1" applyAlignment="1">
      <alignment horizontal="left" vertical="center"/>
    </xf>
    <xf numFmtId="0" fontId="25" fillId="0" borderId="8" xfId="0" applyFont="1" applyBorder="1" applyAlignment="1">
      <alignment horizontal="left" vertical="center"/>
    </xf>
    <xf numFmtId="0" fontId="25" fillId="0" borderId="26" xfId="0" applyFont="1" applyBorder="1" applyAlignment="1">
      <alignment horizontal="left" vertical="center"/>
    </xf>
    <xf numFmtId="0" fontId="48" fillId="0" borderId="12" xfId="0" applyFont="1" applyBorder="1" applyAlignment="1">
      <alignment horizontal="left" vertical="center" wrapText="1"/>
    </xf>
    <xf numFmtId="0" fontId="48" fillId="0" borderId="27" xfId="0" applyFont="1" applyBorder="1" applyAlignment="1">
      <alignment horizontal="left" vertical="center" wrapText="1"/>
    </xf>
    <xf numFmtId="0" fontId="48" fillId="0" borderId="12" xfId="0" applyFont="1" applyBorder="1" applyAlignment="1">
      <alignment vertical="center"/>
    </xf>
    <xf numFmtId="0" fontId="48" fillId="0" borderId="27" xfId="0" applyFont="1" applyBorder="1" applyAlignment="1">
      <alignment vertical="center"/>
    </xf>
    <xf numFmtId="0" fontId="25" fillId="0" borderId="48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25" fillId="0" borderId="43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43" fillId="0" borderId="36" xfId="0" applyFont="1" applyBorder="1" applyAlignment="1">
      <alignment horizontal="center" vertical="center"/>
    </xf>
    <xf numFmtId="0" fontId="43" fillId="0" borderId="55" xfId="0" applyFont="1" applyBorder="1" applyAlignment="1">
      <alignment horizontal="center" vertical="center"/>
    </xf>
    <xf numFmtId="0" fontId="43" fillId="0" borderId="58" xfId="0" applyFont="1" applyBorder="1" applyAlignment="1">
      <alignment horizontal="center" vertical="center"/>
    </xf>
    <xf numFmtId="0" fontId="19" fillId="0" borderId="44" xfId="0" applyFont="1" applyBorder="1" applyAlignment="1">
      <alignment vertical="center" wrapText="1"/>
    </xf>
    <xf numFmtId="0" fontId="19" fillId="0" borderId="40" xfId="0" applyFont="1" applyBorder="1" applyAlignment="1">
      <alignment vertical="center" wrapText="1"/>
    </xf>
    <xf numFmtId="0" fontId="25" fillId="0" borderId="3" xfId="0" applyFont="1" applyBorder="1" applyAlignment="1">
      <alignment vertical="center"/>
    </xf>
    <xf numFmtId="0" fontId="25" fillId="0" borderId="25" xfId="0" applyFont="1" applyBorder="1" applyAlignment="1">
      <alignment vertical="center"/>
    </xf>
    <xf numFmtId="166" fontId="37" fillId="11" borderId="64" xfId="13" quotePrefix="1" applyNumberFormat="1" applyFont="1" applyFill="1" applyBorder="1" applyAlignment="1">
      <alignment horizontal="center" vertical="center" wrapText="1"/>
    </xf>
    <xf numFmtId="166" fontId="37" fillId="11" borderId="65" xfId="13" quotePrefix="1" applyNumberFormat="1" applyFont="1" applyFill="1" applyBorder="1" applyAlignment="1">
      <alignment horizontal="center" vertical="center" wrapText="1"/>
    </xf>
    <xf numFmtId="166" fontId="37" fillId="11" borderId="66" xfId="13" quotePrefix="1" applyNumberFormat="1" applyFont="1" applyFill="1" applyBorder="1" applyAlignment="1">
      <alignment horizontal="center" vertical="center" wrapText="1"/>
    </xf>
    <xf numFmtId="164" fontId="28" fillId="7" borderId="60" xfId="13" quotePrefix="1" applyNumberFormat="1" applyFont="1" applyFill="1" applyBorder="1" applyAlignment="1">
      <alignment horizontal="center" vertical="center" wrapText="1"/>
    </xf>
    <xf numFmtId="164" fontId="28" fillId="7" borderId="61" xfId="13" quotePrefix="1" applyNumberFormat="1" applyFont="1" applyFill="1" applyBorder="1" applyAlignment="1">
      <alignment horizontal="center" vertical="center" wrapText="1"/>
    </xf>
    <xf numFmtId="164" fontId="28" fillId="7" borderId="62" xfId="13" quotePrefix="1" applyNumberFormat="1" applyFont="1" applyFill="1" applyBorder="1" applyAlignment="1">
      <alignment horizontal="center" vertical="center" wrapText="1"/>
    </xf>
    <xf numFmtId="164" fontId="28" fillId="6" borderId="84" xfId="13" quotePrefix="1" applyNumberFormat="1" applyFont="1" applyFill="1" applyBorder="1" applyAlignment="1">
      <alignment horizontal="center" vertical="center" wrapText="1"/>
    </xf>
    <xf numFmtId="164" fontId="28" fillId="6" borderId="104" xfId="13" quotePrefix="1" applyNumberFormat="1" applyFont="1" applyFill="1" applyBorder="1" applyAlignment="1">
      <alignment horizontal="center" vertical="center" wrapText="1"/>
    </xf>
    <xf numFmtId="164" fontId="28" fillId="6" borderId="85" xfId="13" quotePrefix="1" applyNumberFormat="1" applyFont="1" applyFill="1" applyBorder="1" applyAlignment="1">
      <alignment horizontal="center" vertical="center" wrapText="1"/>
    </xf>
    <xf numFmtId="164" fontId="28" fillId="7" borderId="63" xfId="13" quotePrefix="1" applyNumberFormat="1" applyFont="1" applyFill="1" applyBorder="1" applyAlignment="1">
      <alignment horizontal="center" vertical="center" wrapText="1"/>
    </xf>
    <xf numFmtId="166" fontId="37" fillId="10" borderId="64" xfId="13" quotePrefix="1" applyNumberFormat="1" applyFont="1" applyFill="1" applyBorder="1" applyAlignment="1">
      <alignment horizontal="center" vertical="center" wrapText="1"/>
    </xf>
    <xf numFmtId="166" fontId="37" fillId="10" borderId="65" xfId="13" quotePrefix="1" applyNumberFormat="1" applyFont="1" applyFill="1" applyBorder="1" applyAlignment="1">
      <alignment horizontal="center" vertical="center" wrapText="1"/>
    </xf>
    <xf numFmtId="166" fontId="37" fillId="10" borderId="66" xfId="13" quotePrefix="1" applyNumberFormat="1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/>
    </xf>
    <xf numFmtId="0" fontId="25" fillId="0" borderId="8" xfId="0" applyFont="1" applyBorder="1" applyAlignment="1">
      <alignment vertical="center"/>
    </xf>
    <xf numFmtId="0" fontId="25" fillId="0" borderId="26" xfId="0" applyFont="1" applyBorder="1" applyAlignment="1">
      <alignment vertical="center"/>
    </xf>
    <xf numFmtId="0" fontId="25" fillId="0" borderId="12" xfId="0" applyFont="1" applyBorder="1" applyAlignment="1">
      <alignment vertical="center"/>
    </xf>
    <xf numFmtId="0" fontId="25" fillId="0" borderId="27" xfId="0" applyFont="1" applyBorder="1" applyAlignment="1">
      <alignment vertical="center"/>
    </xf>
    <xf numFmtId="0" fontId="19" fillId="0" borderId="17" xfId="0" applyFont="1" applyBorder="1" applyAlignment="1">
      <alignment vertical="center" wrapText="1"/>
    </xf>
    <xf numFmtId="0" fontId="19" fillId="0" borderId="45" xfId="0" applyFont="1" applyBorder="1" applyAlignment="1">
      <alignment vertical="center" wrapText="1"/>
    </xf>
    <xf numFmtId="0" fontId="19" fillId="0" borderId="46" xfId="0" applyFont="1" applyBorder="1" applyAlignment="1">
      <alignment horizontal="left" vertical="center" wrapText="1"/>
    </xf>
    <xf numFmtId="0" fontId="19" fillId="0" borderId="47" xfId="0" applyFont="1" applyBorder="1" applyAlignment="1">
      <alignment horizontal="left" vertical="center" wrapText="1"/>
    </xf>
  </cellXfs>
  <cellStyles count="18">
    <cellStyle name="Comma" xfId="1" builtinId="3"/>
    <cellStyle name="Comma 2" xfId="9" xr:uid="{00000000-0005-0000-0000-000001000000}"/>
    <cellStyle name="Comma 2 2" xfId="15" xr:uid="{00000000-0005-0000-0000-000002000000}"/>
    <cellStyle name="Comma 2 2 2" xfId="16" xr:uid="{00000000-0005-0000-0000-000003000000}"/>
    <cellStyle name="Comma 2 7" xfId="12" xr:uid="{00000000-0005-0000-0000-000004000000}"/>
    <cellStyle name="Comma 3 2" xfId="11" xr:uid="{00000000-0005-0000-0000-000005000000}"/>
    <cellStyle name="Normal" xfId="0" builtinId="0"/>
    <cellStyle name="Normal 2" xfId="7" xr:uid="{00000000-0005-0000-0000-000007000000}"/>
    <cellStyle name="Normal 2 2" xfId="17" xr:uid="{00000000-0005-0000-0000-000008000000}"/>
    <cellStyle name="Normal 2 2 2" xfId="5" xr:uid="{00000000-0005-0000-0000-000009000000}"/>
    <cellStyle name="Normal 2 3" xfId="8" xr:uid="{00000000-0005-0000-0000-00000A000000}"/>
    <cellStyle name="Normal 2 3 2 2" xfId="14" xr:uid="{00000000-0005-0000-0000-00000B000000}"/>
    <cellStyle name="Normal 2 4" xfId="2" xr:uid="{00000000-0005-0000-0000-00000C000000}"/>
    <cellStyle name="Normal 2 5" xfId="3" xr:uid="{00000000-0005-0000-0000-00000D000000}"/>
    <cellStyle name="Normal_2010 Evaluation Final Report_V4" xfId="13" xr:uid="{00000000-0005-0000-0000-00000E000000}"/>
    <cellStyle name="Normal_HongTrang042005" xfId="4" xr:uid="{00000000-0005-0000-0000-00000F000000}"/>
    <cellStyle name="Percent" xfId="6" builtinId="5"/>
    <cellStyle name="Percent 2 5" xfId="10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Comparison</a:t>
            </a:r>
            <a:r>
              <a:rPr lang="en-US" sz="14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OT </a:t>
            </a:r>
          </a:p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(FY2021 vs FY2020)</a:t>
            </a:r>
          </a:p>
        </c:rich>
      </c:tx>
      <c:layout>
        <c:manualLayout>
          <c:xMode val="edge"/>
          <c:yMode val="edge"/>
          <c:x val="0.42864499723934379"/>
          <c:y val="1.98150615062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chart'!$B$11:$C$11</c:f>
              <c:strCache>
                <c:ptCount val="2"/>
                <c:pt idx="0">
                  <c:v>FY2021</c:v>
                </c:pt>
                <c:pt idx="1">
                  <c:v>Overtime (hrs)</c:v>
                </c:pt>
              </c:strCache>
            </c:strRef>
          </c:tx>
          <c:spPr>
            <a:ln w="22225" cap="rnd" cmpd="sng" algn="ctr">
              <a:solidFill>
                <a:srgbClr val="FFC000">
                  <a:lumMod val="75000"/>
                </a:srgb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C000">
                  <a:lumMod val="75000"/>
                </a:srgbClr>
              </a:solidFill>
              <a:ln w="9525" cap="flat" cmpd="sng" algn="ctr">
                <a:solidFill>
                  <a:srgbClr val="FFC000">
                    <a:lumMod val="75000"/>
                  </a:srgbClr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1.9434556530708767E-2"/>
                  <c:y val="-3.99867941196386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5A-45FF-887A-5A6156FC3713}"/>
                </c:ext>
              </c:extLst>
            </c:dLbl>
            <c:dLbl>
              <c:idx val="8"/>
              <c:layout>
                <c:manualLayout>
                  <c:x val="-2.6480891023612473E-2"/>
                  <c:y val="-6.37648679271542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D2-45D3-8318-35CFC72F69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chart'!$E$10:$R$10</c:f>
              <c:strCache>
                <c:ptCount val="14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Accumulated (Apr-Jun)</c:v>
                </c:pt>
                <c:pt idx="13">
                  <c:v>Total
Fiscal year</c:v>
                </c:pt>
              </c:strCache>
            </c:strRef>
          </c:cat>
          <c:val>
            <c:numRef>
              <c:f>'Data chart'!$E$11:$P$11</c:f>
              <c:numCache>
                <c:formatCode>_(* #,##0_);_(* \(#,##0\);_(* "-"??_);_(@_)</c:formatCode>
                <c:ptCount val="12"/>
                <c:pt idx="0">
                  <c:v>570.5</c:v>
                </c:pt>
                <c:pt idx="1">
                  <c:v>877.5</c:v>
                </c:pt>
                <c:pt idx="2">
                  <c:v>541.5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4-43F5-A4C8-47869532D6E9}"/>
            </c:ext>
          </c:extLst>
        </c:ser>
        <c:ser>
          <c:idx val="3"/>
          <c:order val="3"/>
          <c:tx>
            <c:strRef>
              <c:f>'Data chart'!$B$14:$D$14</c:f>
              <c:strCache>
                <c:ptCount val="3"/>
                <c:pt idx="0">
                  <c:v>FY2020</c:v>
                </c:pt>
                <c:pt idx="1">
                  <c:v>Overtime (hrs)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2.2830725830015754E-2"/>
                  <c:y val="5.98018556259015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5A-45FF-887A-5A6156FC3713}"/>
                </c:ext>
              </c:extLst>
            </c:dLbl>
            <c:dLbl>
              <c:idx val="8"/>
              <c:layout>
                <c:manualLayout>
                  <c:x val="-2.41960859309799E-2"/>
                  <c:y val="3.99867941196386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D2-45D3-8318-35CFC72F69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chart'!$E$10:$R$10</c:f>
              <c:strCache>
                <c:ptCount val="14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Accumulated (Apr-Jun)</c:v>
                </c:pt>
                <c:pt idx="13">
                  <c:v>Total
Fiscal year</c:v>
                </c:pt>
              </c:strCache>
            </c:strRef>
          </c:cat>
          <c:val>
            <c:numRef>
              <c:f>'Data chart'!$E$14:$P$14</c:f>
              <c:numCache>
                <c:formatCode>_(* #,##0_);_(* \(#,##0\);_(* "-"??_);_(@_)</c:formatCode>
                <c:ptCount val="12"/>
                <c:pt idx="0">
                  <c:v>830.5</c:v>
                </c:pt>
                <c:pt idx="1">
                  <c:v>672.5</c:v>
                </c:pt>
                <c:pt idx="2">
                  <c:v>485.5</c:v>
                </c:pt>
                <c:pt idx="3">
                  <c:v>551</c:v>
                </c:pt>
                <c:pt idx="4">
                  <c:v>462</c:v>
                </c:pt>
                <c:pt idx="5">
                  <c:v>704</c:v>
                </c:pt>
                <c:pt idx="6">
                  <c:v>912</c:v>
                </c:pt>
                <c:pt idx="7">
                  <c:v>1023</c:v>
                </c:pt>
                <c:pt idx="8">
                  <c:v>1465</c:v>
                </c:pt>
                <c:pt idx="9">
                  <c:v>1349.5</c:v>
                </c:pt>
                <c:pt idx="10">
                  <c:v>1001</c:v>
                </c:pt>
                <c:pt idx="11">
                  <c:v>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64-43F5-A4C8-47869532D6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0B050">
                  <a:alpha val="37000"/>
                </a:srgbClr>
              </a:solidFill>
              <a:round/>
            </a:ln>
            <a:effectLst/>
          </c:spPr>
        </c:dropLines>
        <c:marker val="1"/>
        <c:smooth val="0"/>
        <c:axId val="1380073888"/>
        <c:axId val="13800755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 chart'!$B$12:$C$12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FFC000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rgbClr val="FFC000">
                        <a:lumMod val="75000"/>
                      </a:srgbClr>
                    </a:solidFill>
                    <a:ln w="9525" cap="flat" cmpd="sng" algn="ctr">
                      <a:solidFill>
                        <a:srgbClr val="FFC000">
                          <a:lumMod val="75000"/>
                        </a:srgbClr>
                      </a:solidFill>
                      <a:round/>
                    </a:ln>
                    <a:effectLst/>
                  </c:spPr>
                </c:marker>
                <c:dLbls>
                  <c:dLbl>
                    <c:idx val="9"/>
                    <c:layout>
                      <c:manualLayout>
                        <c:x val="-2.5266642709859993E-2"/>
                        <c:y val="-5.5838843324649029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A223-4A26-9F4C-418E5852E2E7}"/>
                      </c:ext>
                    </c:extLst>
                  </c:dLbl>
                  <c:dLbl>
                    <c:idx val="10"/>
                    <c:layout>
                      <c:manualLayout>
                        <c:x val="-3.9039341907503959E-2"/>
                        <c:y val="4.3236464206665784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A223-4A26-9F4C-418E5852E2E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'Data chart'!$E$10:$R$10</c15:sqref>
                        </c15:formulaRef>
                      </c:ext>
                    </c:extLst>
                    <c:strCache>
                      <c:ptCount val="14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  <c:pt idx="13">
                        <c:v>Total
Fiscal year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 chart'!$E$12:$R$12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85</c:v>
                      </c:pt>
                      <c:pt idx="1">
                        <c:v>83</c:v>
                      </c:pt>
                      <c:pt idx="2">
                        <c:v>68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236</c:v>
                      </c:pt>
                      <c:pt idx="13">
                        <c:v>236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864-43F5-A4C8-47869532D6E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chart'!$B$13:$C$13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Avg (hrs/per)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rgbClr val="C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chart'!$E$10:$R$10</c15:sqref>
                        </c15:formulaRef>
                      </c:ext>
                    </c:extLst>
                    <c:strCache>
                      <c:ptCount val="14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  <c:pt idx="13">
                        <c:v>Total
Fiscal year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chart'!$E$13:$R$13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4"/>
                      <c:pt idx="0">
                        <c:v>6.7117647058823531</c:v>
                      </c:pt>
                      <c:pt idx="1">
                        <c:v>10.572289156626505</c:v>
                      </c:pt>
                      <c:pt idx="2">
                        <c:v>7.9632352941176467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8.4300847457627111</c:v>
                      </c:pt>
                      <c:pt idx="13">
                        <c:v>8.4300847457627111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864-43F5-A4C8-47869532D6E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chart'!$B$15:$C$15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chart'!$E$10:$R$10</c15:sqref>
                        </c15:formulaRef>
                      </c:ext>
                    </c:extLst>
                    <c:strCache>
                      <c:ptCount val="14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  <c:pt idx="13">
                        <c:v>Total
Fiscal year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chart'!$E$15:$R$15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87</c:v>
                      </c:pt>
                      <c:pt idx="1">
                        <c:v>78</c:v>
                      </c:pt>
                      <c:pt idx="2">
                        <c:v>71</c:v>
                      </c:pt>
                      <c:pt idx="3">
                        <c:v>82</c:v>
                      </c:pt>
                      <c:pt idx="4">
                        <c:v>76</c:v>
                      </c:pt>
                      <c:pt idx="5">
                        <c:v>79</c:v>
                      </c:pt>
                      <c:pt idx="6">
                        <c:v>96</c:v>
                      </c:pt>
                      <c:pt idx="7">
                        <c:v>84</c:v>
                      </c:pt>
                      <c:pt idx="8">
                        <c:v>89</c:v>
                      </c:pt>
                      <c:pt idx="9">
                        <c:v>95</c:v>
                      </c:pt>
                      <c:pt idx="10">
                        <c:v>87</c:v>
                      </c:pt>
                      <c:pt idx="11">
                        <c:v>74</c:v>
                      </c:pt>
                      <c:pt idx="12">
                        <c:v>998</c:v>
                      </c:pt>
                      <c:pt idx="13">
                        <c:v>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864-43F5-A4C8-47869532D6E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chart'!$B$16:$C$16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Avg (hrs/per)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rgbClr val="00B050"/>
                    </a:solidFill>
                    <a:ln w="9525" cap="flat" cmpd="sng" algn="ctr">
                      <a:solidFill>
                        <a:srgbClr val="00B050"/>
                      </a:solidFill>
                      <a:round/>
                    </a:ln>
                    <a:effectLst/>
                  </c:spPr>
                </c:marker>
                <c:dLbls>
                  <c:dLbl>
                    <c:idx val="9"/>
                    <c:layout>
                      <c:manualLayout>
                        <c:x val="-2.5266642709859993E-2"/>
                        <c:y val="5.187583102339644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9-A223-4A26-9F4C-418E5852E2E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accent5">
                              <a:lumMod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chart'!$E$10:$R$10</c15:sqref>
                        </c15:formulaRef>
                      </c:ext>
                    </c:extLst>
                    <c:strCache>
                      <c:ptCount val="14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  <c:pt idx="13">
                        <c:v>Total
Fiscal year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chart'!$E$16:$R$16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4"/>
                      <c:pt idx="0">
                        <c:v>9.5459770114942533</c:v>
                      </c:pt>
                      <c:pt idx="1">
                        <c:v>8.6217948717948723</c:v>
                      </c:pt>
                      <c:pt idx="2">
                        <c:v>6.8380281690140849</c:v>
                      </c:pt>
                      <c:pt idx="3">
                        <c:v>6.7195121951219514</c:v>
                      </c:pt>
                      <c:pt idx="4">
                        <c:v>6.0789473684210522</c:v>
                      </c:pt>
                      <c:pt idx="5">
                        <c:v>8.9113924050632907</c:v>
                      </c:pt>
                      <c:pt idx="6">
                        <c:v>9.5</c:v>
                      </c:pt>
                      <c:pt idx="7">
                        <c:v>12.178571428571429</c:v>
                      </c:pt>
                      <c:pt idx="8">
                        <c:v>16.460674157303369</c:v>
                      </c:pt>
                      <c:pt idx="9">
                        <c:v>14.205263157894738</c:v>
                      </c:pt>
                      <c:pt idx="10">
                        <c:v>11.505747126436782</c:v>
                      </c:pt>
                      <c:pt idx="11">
                        <c:v>6.5675675675675675</c:v>
                      </c:pt>
                      <c:pt idx="12">
                        <c:v>9.96192384769539</c:v>
                      </c:pt>
                      <c:pt idx="13">
                        <c:v>9.96192384769539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864-43F5-A4C8-47869532D6E9}"/>
                  </c:ext>
                </c:extLst>
              </c15:ser>
            </c15:filteredLineSeries>
          </c:ext>
        </c:extLst>
      </c:lineChart>
      <c:catAx>
        <c:axId val="138007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80075520"/>
        <c:crosses val="autoZero"/>
        <c:auto val="1"/>
        <c:lblAlgn val="ctr"/>
        <c:lblOffset val="100"/>
        <c:noMultiLvlLbl val="0"/>
      </c:catAx>
      <c:valAx>
        <c:axId val="1380075520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738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Comparison</a:t>
            </a:r>
            <a:r>
              <a:rPr lang="en-US" sz="14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AVG</a:t>
            </a:r>
          </a:p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(</a:t>
            </a:r>
            <a:r>
              <a:rPr lang="en-US" sz="1400" b="1" i="0" u="none" strike="noStrike" cap="none" baseline="0">
                <a:effectLst/>
              </a:rPr>
              <a:t>FY2021 vs FY2020</a:t>
            </a: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</a:p>
        </c:rich>
      </c:tx>
      <c:layout>
        <c:manualLayout>
          <c:xMode val="edge"/>
          <c:yMode val="edge"/>
          <c:x val="0.433216176621658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'Data chart'!$B$13:$D$13</c:f>
              <c:strCache>
                <c:ptCount val="3"/>
                <c:pt idx="0">
                  <c:v>FY2021</c:v>
                </c:pt>
                <c:pt idx="1">
                  <c:v>Avg (hrs/per)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22225" cap="rnd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E6-4CC2-B638-57C6C0D9B83A}"/>
              </c:ext>
            </c:extLst>
          </c:dPt>
          <c:dLbls>
            <c:dLbl>
              <c:idx val="1"/>
              <c:layout>
                <c:manualLayout>
                  <c:x val="-2.1079244030352478E-2"/>
                  <c:y val="-2.90341551399835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F3-499D-B252-B57B6964F63E}"/>
                </c:ext>
              </c:extLst>
            </c:dLbl>
            <c:dLbl>
              <c:idx val="8"/>
              <c:layout>
                <c:manualLayout>
                  <c:x val="-2.584158260870504E-2"/>
                  <c:y val="-2.90341551399835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E6-4CC2-B638-57C6C0D9B83A}"/>
                </c:ext>
              </c:extLst>
            </c:dLbl>
            <c:dLbl>
              <c:idx val="10"/>
              <c:layout>
                <c:manualLayout>
                  <c:x val="-3.383853567063852E-2"/>
                  <c:y val="5.50647769896240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E6-4CC2-B638-57C6C0D9B8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Accumulated (Apr-Jun)</c:v>
                </c:pt>
                <c:pt idx="13">
                  <c:v>Total
Fiscal year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chart'!$E$13:$P$13</c15:sqref>
                  </c15:fullRef>
                </c:ext>
              </c:extLst>
              <c:f>'Data chart'!$E$13:$P$13</c:f>
              <c:numCache>
                <c:formatCode>_(* #,##0.0_);_(* \(#,##0.0\);_(* "-"??_);_(@_)</c:formatCode>
                <c:ptCount val="12"/>
                <c:pt idx="0">
                  <c:v>6.7117647058823531</c:v>
                </c:pt>
                <c:pt idx="1">
                  <c:v>10.572289156626505</c:v>
                </c:pt>
                <c:pt idx="2">
                  <c:v>7.9632352941176467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A9-40CB-9387-ECE7B89AB5C1}"/>
            </c:ext>
          </c:extLst>
        </c:ser>
        <c:ser>
          <c:idx val="5"/>
          <c:order val="5"/>
          <c:tx>
            <c:strRef>
              <c:f>'Data chart'!$B$16:$D$16</c:f>
              <c:strCache>
                <c:ptCount val="3"/>
                <c:pt idx="0">
                  <c:v>FY2020</c:v>
                </c:pt>
                <c:pt idx="1">
                  <c:v>Avg (hrs/per)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1328300619325492E-2"/>
                  <c:y val="4.90577104089376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F3-499D-B252-B57B6964F63E}"/>
                </c:ext>
              </c:extLst>
            </c:dLbl>
            <c:dLbl>
              <c:idx val="8"/>
              <c:layout>
                <c:manualLayout>
                  <c:x val="-2.0129473278752554E-2"/>
                  <c:y val="2.50294440861927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E6-4CC2-B638-57C6C0D9B8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Accumulated (Apr-Jun)</c:v>
                </c:pt>
                <c:pt idx="13">
                  <c:v>Total
Fiscal year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chart'!$E$16:$P$16</c15:sqref>
                  </c15:fullRef>
                </c:ext>
              </c:extLst>
              <c:f>'Data chart'!$E$16:$P$16</c:f>
              <c:numCache>
                <c:formatCode>_(* #,##0.0_);_(* \(#,##0.0\);_(* "-"??_);_(@_)</c:formatCode>
                <c:ptCount val="12"/>
                <c:pt idx="0">
                  <c:v>9.5459770114942533</c:v>
                </c:pt>
                <c:pt idx="1">
                  <c:v>8.6217948717948723</c:v>
                </c:pt>
                <c:pt idx="2">
                  <c:v>6.8380281690140849</c:v>
                </c:pt>
                <c:pt idx="3">
                  <c:v>6.7195121951219514</c:v>
                </c:pt>
                <c:pt idx="4">
                  <c:v>6.0789473684210522</c:v>
                </c:pt>
                <c:pt idx="5">
                  <c:v>8.9113924050632907</c:v>
                </c:pt>
                <c:pt idx="6">
                  <c:v>9.5</c:v>
                </c:pt>
                <c:pt idx="7">
                  <c:v>12.178571428571429</c:v>
                </c:pt>
                <c:pt idx="8">
                  <c:v>16.460674157303369</c:v>
                </c:pt>
                <c:pt idx="9">
                  <c:v>14.205263157894738</c:v>
                </c:pt>
                <c:pt idx="10">
                  <c:v>11.505747126436782</c:v>
                </c:pt>
                <c:pt idx="11">
                  <c:v>6.5675675675675675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A9-40CB-9387-ECE7B89AB5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80076608"/>
        <c:axId val="138007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chart'!$B$11:$C$11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Overtime (hrs)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'Data chart'!$E$11:$R$11</c15:sqref>
                        </c15:fullRef>
                        <c15:formulaRef>
                          <c15:sqref>'Data chart'!$E$11:$P$11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570.5</c:v>
                      </c:pt>
                      <c:pt idx="1">
                        <c:v>877.5</c:v>
                      </c:pt>
                      <c:pt idx="2">
                        <c:v>541.5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FA9-40CB-9387-ECE7B89AB5C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chart'!$B$12:$C$12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chart'!$E$12:$R$12</c15:sqref>
                        </c15:fullRef>
                        <c15:formulaRef>
                          <c15:sqref>'Data chart'!$E$12:$P$12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85</c:v>
                      </c:pt>
                      <c:pt idx="1">
                        <c:v>83</c:v>
                      </c:pt>
                      <c:pt idx="2">
                        <c:v>68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FA9-40CB-9387-ECE7B89AB5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chart'!$B$14:$C$14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Overtime (hrs)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60000"/>
                      </a:schemeClr>
                    </a:solidFill>
                    <a:ln w="9525" cap="flat" cmpd="sng" algn="ctr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chart'!$E$14:$R$14</c15:sqref>
                        </c15:fullRef>
                        <c15:formulaRef>
                          <c15:sqref>'Data chart'!$E$14:$P$14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830.5</c:v>
                      </c:pt>
                      <c:pt idx="1">
                        <c:v>672.5</c:v>
                      </c:pt>
                      <c:pt idx="2">
                        <c:v>485.5</c:v>
                      </c:pt>
                      <c:pt idx="3">
                        <c:v>551</c:v>
                      </c:pt>
                      <c:pt idx="4">
                        <c:v>462</c:v>
                      </c:pt>
                      <c:pt idx="5">
                        <c:v>704</c:v>
                      </c:pt>
                      <c:pt idx="6">
                        <c:v>912</c:v>
                      </c:pt>
                      <c:pt idx="7">
                        <c:v>1023</c:v>
                      </c:pt>
                      <c:pt idx="8">
                        <c:v>1465</c:v>
                      </c:pt>
                      <c:pt idx="9">
                        <c:v>1349.5</c:v>
                      </c:pt>
                      <c:pt idx="10">
                        <c:v>1001</c:v>
                      </c:pt>
                      <c:pt idx="11">
                        <c:v>486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FA9-40CB-9387-ECE7B89AB5C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chart'!$B$15:$C$15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</a:schemeClr>
                    </a:solidFill>
                    <a:ln w="9525" cap="flat" cmpd="sng" algn="ctr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chart'!$E$15:$R$15</c15:sqref>
                        </c15:fullRef>
                        <c15:formulaRef>
                          <c15:sqref>'Data chart'!$E$15:$P$15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87</c:v>
                      </c:pt>
                      <c:pt idx="1">
                        <c:v>78</c:v>
                      </c:pt>
                      <c:pt idx="2">
                        <c:v>71</c:v>
                      </c:pt>
                      <c:pt idx="3">
                        <c:v>82</c:v>
                      </c:pt>
                      <c:pt idx="4">
                        <c:v>76</c:v>
                      </c:pt>
                      <c:pt idx="5">
                        <c:v>79</c:v>
                      </c:pt>
                      <c:pt idx="6">
                        <c:v>96</c:v>
                      </c:pt>
                      <c:pt idx="7">
                        <c:v>84</c:v>
                      </c:pt>
                      <c:pt idx="8">
                        <c:v>89</c:v>
                      </c:pt>
                      <c:pt idx="9">
                        <c:v>95</c:v>
                      </c:pt>
                      <c:pt idx="10">
                        <c:v>87</c:v>
                      </c:pt>
                      <c:pt idx="11">
                        <c:v>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FA9-40CB-9387-ECE7B89AB5C1}"/>
                  </c:ext>
                </c:extLst>
              </c15:ser>
            </c15:filteredLineSeries>
          </c:ext>
        </c:extLst>
      </c:lineChart>
      <c:catAx>
        <c:axId val="13800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80076064"/>
        <c:crosses val="autoZero"/>
        <c:auto val="1"/>
        <c:lblAlgn val="ctr"/>
        <c:lblOffset val="100"/>
        <c:noMultiLvlLbl val="0"/>
      </c:catAx>
      <c:valAx>
        <c:axId val="1380076064"/>
        <c:scaling>
          <c:orientation val="minMax"/>
        </c:scaling>
        <c:delete val="0"/>
        <c:axPos val="l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766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Comparison</a:t>
            </a:r>
            <a:r>
              <a:rPr lang="en-US" sz="14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by OT Hrs/person</a:t>
            </a:r>
          </a:p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(FY20 vs FY19)</a:t>
            </a:r>
          </a:p>
        </c:rich>
      </c:tx>
      <c:layout>
        <c:manualLayout>
          <c:xMode val="edge"/>
          <c:yMode val="edge"/>
          <c:x val="0.341822443329366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'Data chart'!$B$13:$C$13</c:f>
              <c:strCache>
                <c:ptCount val="2"/>
                <c:pt idx="0">
                  <c:v>FY2021</c:v>
                </c:pt>
                <c:pt idx="1">
                  <c:v>Avg (hrs/per)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C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chart'!$E$13:$R$13</c15:sqref>
                  </c15:fullRef>
                </c:ext>
              </c:extLst>
              <c:f>'Data chart'!$E$13:$P$13</c:f>
              <c:numCache>
                <c:formatCode>_(* #,##0.0_);_(* \(#,##0.0\);_(* "-"??_);_(@_)</c:formatCode>
                <c:ptCount val="12"/>
                <c:pt idx="0">
                  <c:v>6.7117647058823531</c:v>
                </c:pt>
                <c:pt idx="1">
                  <c:v>10.572289156626505</c:v>
                </c:pt>
                <c:pt idx="2">
                  <c:v>7.9632352941176467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C-4E9A-A0CE-85D4C9966D42}"/>
            </c:ext>
          </c:extLst>
        </c:ser>
        <c:ser>
          <c:idx val="5"/>
          <c:order val="5"/>
          <c:tx>
            <c:strRef>
              <c:f>'Data chart'!$B$16:$C$16</c:f>
              <c:strCache>
                <c:ptCount val="2"/>
                <c:pt idx="0">
                  <c:v>FY2020</c:v>
                </c:pt>
                <c:pt idx="1">
                  <c:v>Avg (hrs/per)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chart'!$E$16:$R$16</c15:sqref>
                  </c15:fullRef>
                </c:ext>
              </c:extLst>
              <c:f>'Data chart'!$E$16:$P$16</c:f>
              <c:numCache>
                <c:formatCode>_(* #,##0.0_);_(* \(#,##0.0\);_(* "-"??_);_(@_)</c:formatCode>
                <c:ptCount val="12"/>
                <c:pt idx="0">
                  <c:v>9.5459770114942533</c:v>
                </c:pt>
                <c:pt idx="1">
                  <c:v>8.6217948717948723</c:v>
                </c:pt>
                <c:pt idx="2">
                  <c:v>6.8380281690140849</c:v>
                </c:pt>
                <c:pt idx="3">
                  <c:v>6.7195121951219514</c:v>
                </c:pt>
                <c:pt idx="4">
                  <c:v>6.0789473684210522</c:v>
                </c:pt>
                <c:pt idx="5">
                  <c:v>8.9113924050632907</c:v>
                </c:pt>
                <c:pt idx="6">
                  <c:v>9.5</c:v>
                </c:pt>
                <c:pt idx="7">
                  <c:v>12.178571428571429</c:v>
                </c:pt>
                <c:pt idx="8">
                  <c:v>16.460674157303369</c:v>
                </c:pt>
                <c:pt idx="9">
                  <c:v>14.205263157894738</c:v>
                </c:pt>
                <c:pt idx="10">
                  <c:v>11.505747126436782</c:v>
                </c:pt>
                <c:pt idx="11">
                  <c:v>6.5675675675675675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C-4E9A-A0CE-85D4C9966D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80069536"/>
        <c:axId val="1380070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chart'!$B$11:$C$11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Overtime (hrs)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'Data chart'!$E$11:$R$11</c15:sqref>
                        </c15:fullRef>
                        <c15:formulaRef>
                          <c15:sqref>'Data chart'!$E$11:$P$11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570.5</c:v>
                      </c:pt>
                      <c:pt idx="1">
                        <c:v>877.5</c:v>
                      </c:pt>
                      <c:pt idx="2">
                        <c:v>541.5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30C-4E9A-A0CE-85D4C9966D4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chart'!$B$12:$C$12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chart'!$E$12:$R$12</c15:sqref>
                        </c15:fullRef>
                        <c15:formulaRef>
                          <c15:sqref>'Data chart'!$E$12:$P$12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85</c:v>
                      </c:pt>
                      <c:pt idx="1">
                        <c:v>83</c:v>
                      </c:pt>
                      <c:pt idx="2">
                        <c:v>68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0C-4E9A-A0CE-85D4C9966D4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chart'!$B$14:$C$14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Overtime (hrs)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60000"/>
                      </a:schemeClr>
                    </a:solidFill>
                    <a:ln w="9525" cap="flat" cmpd="sng" algn="ctr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chart'!$E$14:$R$14</c15:sqref>
                        </c15:fullRef>
                        <c15:formulaRef>
                          <c15:sqref>'Data chart'!$E$14:$P$14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830.5</c:v>
                      </c:pt>
                      <c:pt idx="1">
                        <c:v>672.5</c:v>
                      </c:pt>
                      <c:pt idx="2">
                        <c:v>485.5</c:v>
                      </c:pt>
                      <c:pt idx="3">
                        <c:v>551</c:v>
                      </c:pt>
                      <c:pt idx="4">
                        <c:v>462</c:v>
                      </c:pt>
                      <c:pt idx="5">
                        <c:v>704</c:v>
                      </c:pt>
                      <c:pt idx="6">
                        <c:v>912</c:v>
                      </c:pt>
                      <c:pt idx="7">
                        <c:v>1023</c:v>
                      </c:pt>
                      <c:pt idx="8">
                        <c:v>1465</c:v>
                      </c:pt>
                      <c:pt idx="9">
                        <c:v>1349.5</c:v>
                      </c:pt>
                      <c:pt idx="10">
                        <c:v>1001</c:v>
                      </c:pt>
                      <c:pt idx="11">
                        <c:v>486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0C-4E9A-A0CE-85D4C9966D4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chart'!$B$15:$C$15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</a:schemeClr>
                    </a:solidFill>
                    <a:ln w="9525" cap="flat" cmpd="sng" algn="ctr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chart'!$E$15:$R$15</c15:sqref>
                        </c15:fullRef>
                        <c15:formulaRef>
                          <c15:sqref>'Data chart'!$E$15:$P$15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87</c:v>
                      </c:pt>
                      <c:pt idx="1">
                        <c:v>78</c:v>
                      </c:pt>
                      <c:pt idx="2">
                        <c:v>71</c:v>
                      </c:pt>
                      <c:pt idx="3">
                        <c:v>82</c:v>
                      </c:pt>
                      <c:pt idx="4">
                        <c:v>76</c:v>
                      </c:pt>
                      <c:pt idx="5">
                        <c:v>79</c:v>
                      </c:pt>
                      <c:pt idx="6">
                        <c:v>96</c:v>
                      </c:pt>
                      <c:pt idx="7">
                        <c:v>84</c:v>
                      </c:pt>
                      <c:pt idx="8">
                        <c:v>89</c:v>
                      </c:pt>
                      <c:pt idx="9">
                        <c:v>95</c:v>
                      </c:pt>
                      <c:pt idx="10">
                        <c:v>87</c:v>
                      </c:pt>
                      <c:pt idx="11">
                        <c:v>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30C-4E9A-A0CE-85D4C9966D42}"/>
                  </c:ext>
                </c:extLst>
              </c15:ser>
            </c15:filteredLineSeries>
          </c:ext>
        </c:extLst>
      </c:lineChart>
      <c:catAx>
        <c:axId val="138006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80070624"/>
        <c:crosses val="autoZero"/>
        <c:auto val="1"/>
        <c:lblAlgn val="ctr"/>
        <c:lblOffset val="100"/>
        <c:noMultiLvlLbl val="0"/>
      </c:catAx>
      <c:valAx>
        <c:axId val="1380070624"/>
        <c:scaling>
          <c:orientation val="minMax"/>
        </c:scaling>
        <c:delete val="0"/>
        <c:axPos val="l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69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Comparison</a:t>
            </a:r>
            <a:r>
              <a:rPr lang="en-US" sz="14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by Actual OT Hrs</a:t>
            </a:r>
          </a:p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(FY20 vs FY19)</a:t>
            </a:r>
          </a:p>
        </c:rich>
      </c:tx>
      <c:layout>
        <c:manualLayout>
          <c:xMode val="edge"/>
          <c:yMode val="edge"/>
          <c:x val="0.341822443329366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chart'!$B$11:$C$11</c:f>
              <c:strCache>
                <c:ptCount val="2"/>
                <c:pt idx="0">
                  <c:v>FY2021</c:v>
                </c:pt>
                <c:pt idx="1">
                  <c:v>Overtime (hrs)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chart'!$E$11:$R$11</c15:sqref>
                  </c15:fullRef>
                </c:ext>
              </c:extLst>
              <c:f>'Data chart'!$E$11:$P$11</c:f>
              <c:numCache>
                <c:formatCode>_(* #,##0_);_(* \(#,##0\);_(* "-"??_);_(@_)</c:formatCode>
                <c:ptCount val="12"/>
                <c:pt idx="0">
                  <c:v>570.5</c:v>
                </c:pt>
                <c:pt idx="1">
                  <c:v>877.5</c:v>
                </c:pt>
                <c:pt idx="2">
                  <c:v>541.5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3-4528-BB6A-A12ED854AC07}"/>
            </c:ext>
          </c:extLst>
        </c:ser>
        <c:ser>
          <c:idx val="3"/>
          <c:order val="3"/>
          <c:tx>
            <c:strRef>
              <c:f>'Data chart'!$B$14:$C$14</c:f>
              <c:strCache>
                <c:ptCount val="2"/>
                <c:pt idx="0">
                  <c:v>FY2020</c:v>
                </c:pt>
                <c:pt idx="1">
                  <c:v>Overtime (hrs)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chart'!$E$14:$R$14</c15:sqref>
                  </c15:fullRef>
                </c:ext>
              </c:extLst>
              <c:f>'Data chart'!$E$14:$P$14</c:f>
              <c:numCache>
                <c:formatCode>_(* #,##0_);_(* \(#,##0\);_(* "-"??_);_(@_)</c:formatCode>
                <c:ptCount val="12"/>
                <c:pt idx="0">
                  <c:v>830.5</c:v>
                </c:pt>
                <c:pt idx="1">
                  <c:v>672.5</c:v>
                </c:pt>
                <c:pt idx="2">
                  <c:v>485.5</c:v>
                </c:pt>
                <c:pt idx="3">
                  <c:v>551</c:v>
                </c:pt>
                <c:pt idx="4">
                  <c:v>462</c:v>
                </c:pt>
                <c:pt idx="5">
                  <c:v>704</c:v>
                </c:pt>
                <c:pt idx="6">
                  <c:v>912</c:v>
                </c:pt>
                <c:pt idx="7">
                  <c:v>1023</c:v>
                </c:pt>
                <c:pt idx="8">
                  <c:v>1465</c:v>
                </c:pt>
                <c:pt idx="9">
                  <c:v>1349.5</c:v>
                </c:pt>
                <c:pt idx="10">
                  <c:v>1001</c:v>
                </c:pt>
                <c:pt idx="11">
                  <c:v>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3-4528-BB6A-A12ED854AC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0B050">
                  <a:alpha val="37000"/>
                </a:srgbClr>
              </a:solidFill>
              <a:round/>
            </a:ln>
            <a:effectLst/>
          </c:spPr>
        </c:dropLines>
        <c:marker val="1"/>
        <c:smooth val="0"/>
        <c:axId val="1380071712"/>
        <c:axId val="13800722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 chart'!$B$12:$C$12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'Data chart'!$E$12:$R$12</c15:sqref>
                        </c15:fullRef>
                        <c15:formulaRef>
                          <c15:sqref>'Data chart'!$E$12:$P$12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85</c:v>
                      </c:pt>
                      <c:pt idx="1">
                        <c:v>83</c:v>
                      </c:pt>
                      <c:pt idx="2">
                        <c:v>68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F13-4528-BB6A-A12ED854AC0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chart'!$B$13:$C$13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Avg (hrs/per)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rgbClr val="C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chart'!$E$13:$R$13</c15:sqref>
                        </c15:fullRef>
                        <c15:formulaRef>
                          <c15:sqref>'Data chart'!$E$13:$P$13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2"/>
                      <c:pt idx="0">
                        <c:v>6.7117647058823531</c:v>
                      </c:pt>
                      <c:pt idx="1">
                        <c:v>10.572289156626505</c:v>
                      </c:pt>
                      <c:pt idx="2">
                        <c:v>7.9632352941176467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F13-4528-BB6A-A12ED854AC0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chart'!$B$15:$C$15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chart'!$E$15:$R$15</c15:sqref>
                        </c15:fullRef>
                        <c15:formulaRef>
                          <c15:sqref>'Data chart'!$E$15:$P$15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87</c:v>
                      </c:pt>
                      <c:pt idx="1">
                        <c:v>78</c:v>
                      </c:pt>
                      <c:pt idx="2">
                        <c:v>71</c:v>
                      </c:pt>
                      <c:pt idx="3">
                        <c:v>82</c:v>
                      </c:pt>
                      <c:pt idx="4">
                        <c:v>76</c:v>
                      </c:pt>
                      <c:pt idx="5">
                        <c:v>79</c:v>
                      </c:pt>
                      <c:pt idx="6">
                        <c:v>96</c:v>
                      </c:pt>
                      <c:pt idx="7">
                        <c:v>84</c:v>
                      </c:pt>
                      <c:pt idx="8">
                        <c:v>89</c:v>
                      </c:pt>
                      <c:pt idx="9">
                        <c:v>95</c:v>
                      </c:pt>
                      <c:pt idx="10">
                        <c:v>87</c:v>
                      </c:pt>
                      <c:pt idx="11">
                        <c:v>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F13-4528-BB6A-A12ED854AC0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chart'!$B$16:$C$16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Avg (hrs/per)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accent5">
                              <a:lumMod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chart'!$E$16:$R$16</c15:sqref>
                        </c15:fullRef>
                        <c15:formulaRef>
                          <c15:sqref>'Data chart'!$E$16:$P$16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2"/>
                      <c:pt idx="0">
                        <c:v>9.5459770114942533</c:v>
                      </c:pt>
                      <c:pt idx="1">
                        <c:v>8.6217948717948723</c:v>
                      </c:pt>
                      <c:pt idx="2">
                        <c:v>6.8380281690140849</c:v>
                      </c:pt>
                      <c:pt idx="3">
                        <c:v>6.7195121951219514</c:v>
                      </c:pt>
                      <c:pt idx="4">
                        <c:v>6.0789473684210522</c:v>
                      </c:pt>
                      <c:pt idx="5">
                        <c:v>8.9113924050632907</c:v>
                      </c:pt>
                      <c:pt idx="6">
                        <c:v>9.5</c:v>
                      </c:pt>
                      <c:pt idx="7">
                        <c:v>12.178571428571429</c:v>
                      </c:pt>
                      <c:pt idx="8">
                        <c:v>16.460674157303369</c:v>
                      </c:pt>
                      <c:pt idx="9">
                        <c:v>14.205263157894738</c:v>
                      </c:pt>
                      <c:pt idx="10">
                        <c:v>11.505747126436782</c:v>
                      </c:pt>
                      <c:pt idx="11">
                        <c:v>6.5675675675675675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F13-4528-BB6A-A12ED854AC07}"/>
                  </c:ext>
                </c:extLst>
              </c15:ser>
            </c15:filteredLineSeries>
          </c:ext>
        </c:extLst>
      </c:lineChart>
      <c:catAx>
        <c:axId val="138007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80072256"/>
        <c:crosses val="autoZero"/>
        <c:auto val="1"/>
        <c:lblAlgn val="ctr"/>
        <c:lblOffset val="100"/>
        <c:noMultiLvlLbl val="0"/>
      </c:catAx>
      <c:valAx>
        <c:axId val="1380072256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717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0</xdr:rowOff>
    </xdr:from>
    <xdr:to>
      <xdr:col>14</xdr:col>
      <xdr:colOff>188</xdr:colOff>
      <xdr:row>56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14</xdr:col>
      <xdr:colOff>0</xdr:colOff>
      <xdr:row>76</xdr:row>
      <xdr:rowOff>148665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12</xdr:col>
      <xdr:colOff>440765</xdr:colOff>
      <xdr:row>8</xdr:row>
      <xdr:rowOff>59765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970059" y="582706"/>
          <a:ext cx="4699000" cy="96370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 b="1" u="sng">
              <a:latin typeface="Arial" panose="020B0604020202020204" pitchFamily="34" charset="0"/>
              <a:cs typeface="Arial" panose="020B0604020202020204" pitchFamily="34" charset="0"/>
            </a:rPr>
            <a:t>Remark: </a:t>
          </a:r>
        </a:p>
        <a:p>
          <a:pPr algn="l"/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en-US" sz="10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HC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      Total headcount</a:t>
          </a:r>
        </a:p>
        <a:p>
          <a:pPr algn="l"/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en-US" sz="10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HC-OT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Headcount worked overtime</a:t>
          </a:r>
        </a:p>
        <a:p>
          <a:pPr algn="l"/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       Total overtime hours</a:t>
          </a:r>
          <a:endParaRPr lang="en-US" sz="10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en-US" sz="10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AVG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    Average overtime hours per Headcount worked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overtime 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 a month</a:t>
          </a:r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22224</xdr:colOff>
      <xdr:row>40</xdr:row>
      <xdr:rowOff>165100</xdr:rowOff>
    </xdr:from>
    <xdr:to>
      <xdr:col>13</xdr:col>
      <xdr:colOff>22412</xdr:colOff>
      <xdr:row>58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13</xdr:col>
      <xdr:colOff>188</xdr:colOff>
      <xdr:row>38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eu_ntt/AppData/Local/Microsoft/Windows/Temporary%20Internet%20Files/Content.IE5/5T5GZN20/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an\d\CONG-TRINH\BAO-GIA\QUOC-DAI\CT-LE-MINH-XUAN\BGIA-DAT-THAN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LSAddSalaryID"/>
      <sheetName val="Currency"/>
    </sheetNames>
    <sheetDataSet>
      <sheetData sheetId="0"/>
      <sheetData sheetId="1"/>
      <sheetData sheetId="2"/>
      <sheetData sheetId="3">
        <row r="2">
          <cell r="A2" t="str">
            <v>AUVP</v>
          </cell>
        </row>
        <row r="3">
          <cell r="A3" t="str">
            <v>PCNO</v>
          </cell>
        </row>
        <row r="4">
          <cell r="A4" t="str">
            <v>PCGD</v>
          </cell>
        </row>
        <row r="5">
          <cell r="A5" t="str">
            <v>AUCT</v>
          </cell>
        </row>
        <row r="6">
          <cell r="A6" t="str">
            <v>PCLT</v>
          </cell>
        </row>
        <row r="7">
          <cell r="A7" t="str">
            <v>PCN2</v>
          </cell>
        </row>
        <row r="8">
          <cell r="A8" t="str">
            <v>PCTH</v>
          </cell>
        </row>
        <row r="9">
          <cell r="A9" t="str">
            <v>PCPRO</v>
          </cell>
        </row>
        <row r="10">
          <cell r="A10" t="str">
            <v>BHXH</v>
          </cell>
        </row>
        <row r="11">
          <cell r="A11" t="str">
            <v>DCCT</v>
          </cell>
        </row>
        <row r="12">
          <cell r="A12" t="str">
            <v>DCL</v>
          </cell>
        </row>
        <row r="13">
          <cell r="A13" t="str">
            <v>DLCV</v>
          </cell>
        </row>
        <row r="14">
          <cell r="A14" t="str">
            <v>FURA</v>
          </cell>
        </row>
        <row r="15">
          <cell r="A15" t="str">
            <v>GIFT</v>
          </cell>
        </row>
        <row r="16">
          <cell r="A16" t="str">
            <v>GXE</v>
          </cell>
        </row>
        <row r="17">
          <cell r="A17" t="str">
            <v>KHXE</v>
          </cell>
        </row>
        <row r="18">
          <cell r="A18" t="str">
            <v>KSKDK</v>
          </cell>
        </row>
        <row r="19">
          <cell r="A19" t="str">
            <v>KSK</v>
          </cell>
        </row>
        <row r="20">
          <cell r="A20" t="str">
            <v>LTRU</v>
          </cell>
        </row>
        <row r="21">
          <cell r="A21" t="str">
            <v>NMAT</v>
          </cell>
        </row>
        <row r="22">
          <cell r="A22" t="str">
            <v>PCDV</v>
          </cell>
        </row>
        <row r="23">
          <cell r="A23" t="str">
            <v>TCCC</v>
          </cell>
        </row>
        <row r="24">
          <cell r="A24" t="str">
            <v>TCDL</v>
          </cell>
        </row>
        <row r="25">
          <cell r="A25" t="str">
            <v>THEDT</v>
          </cell>
        </row>
        <row r="26">
          <cell r="A26" t="str">
            <v>TCKC</v>
          </cell>
        </row>
        <row r="27">
          <cell r="A27" t="str">
            <v>TNRR</v>
          </cell>
        </row>
        <row r="28">
          <cell r="A28" t="str">
            <v>WEDA</v>
          </cell>
        </row>
        <row r="29">
          <cell r="A29" t="str">
            <v>TCCTP</v>
          </cell>
        </row>
        <row r="30">
          <cell r="A30" t="str">
            <v>AUCTOT</v>
          </cell>
        </row>
        <row r="31">
          <cell r="A31" t="str">
            <v>AUVPOT</v>
          </cell>
        </row>
        <row r="32">
          <cell r="A32" t="str">
            <v>TCCD</v>
          </cell>
        </row>
        <row r="33">
          <cell r="A33" t="str">
            <v>FDAY</v>
          </cell>
        </row>
        <row r="34">
          <cell r="A34" t="str">
            <v>BIRA</v>
          </cell>
        </row>
        <row r="35">
          <cell r="A35" t="str">
            <v>CONOM</v>
          </cell>
        </row>
        <row r="36">
          <cell r="A36" t="str">
            <v>NLDOM</v>
          </cell>
        </row>
        <row r="37">
          <cell r="A37" t="str">
            <v>Other</v>
          </cell>
        </row>
        <row r="38">
          <cell r="A38" t="str">
            <v>DPHUC</v>
          </cell>
        </row>
        <row r="39">
          <cell r="A39" t="str">
            <v>AN</v>
          </cell>
        </row>
        <row r="40">
          <cell r="A40" t="str">
            <v>TTTK</v>
          </cell>
        </row>
        <row r="41">
          <cell r="A41" t="str">
            <v>INTAX</v>
          </cell>
        </row>
        <row r="42">
          <cell r="A42" t="str">
            <v>TXANG</v>
          </cell>
        </row>
        <row r="43">
          <cell r="A43" t="str">
            <v>TNLD</v>
          </cell>
        </row>
        <row r="44">
          <cell r="A44" t="str">
            <v>SINHCON</v>
          </cell>
        </row>
        <row r="45">
          <cell r="A45" t="str">
            <v>DSUC</v>
          </cell>
        </row>
        <row r="46">
          <cell r="A46" t="str">
            <v>SLR13</v>
          </cell>
        </row>
        <row r="47">
          <cell r="A47" t="str">
            <v>PCCT</v>
          </cell>
        </row>
        <row r="48">
          <cell r="A48" t="str">
            <v>TNIEN</v>
          </cell>
        </row>
        <row r="49">
          <cell r="A49" t="str">
            <v>TC TSAN</v>
          </cell>
        </row>
        <row r="50">
          <cell r="A50" t="str">
            <v>TSAN</v>
          </cell>
        </row>
        <row r="51">
          <cell r="A51" t="str">
            <v>DLCT</v>
          </cell>
        </row>
        <row r="52">
          <cell r="A52" t="str">
            <v>TNIEN_BL</v>
          </cell>
        </row>
        <row r="53">
          <cell r="A53" t="str">
            <v>PCNL</v>
          </cell>
        </row>
      </sheetData>
      <sheetData sheetId="4">
        <row r="2">
          <cell r="A2" t="str">
            <v>JPY</v>
          </cell>
        </row>
        <row r="3">
          <cell r="A3" t="str">
            <v>USD</v>
          </cell>
        </row>
        <row r="4">
          <cell r="A4" t="str">
            <v>VND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-so"/>
      <sheetName val="bao-gia"/>
      <sheetName val="XL4Poppy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Y112"/>
  <sheetViews>
    <sheetView showGridLines="0" tabSelected="1" zoomScale="75" zoomScaleNormal="75" zoomScaleSheetLayoutView="85" workbookViewId="0"/>
  </sheetViews>
  <sheetFormatPr defaultColWidth="8.7265625" defaultRowHeight="14"/>
  <cols>
    <col min="1" max="1" width="2.453125" style="20" customWidth="1"/>
    <col min="2" max="2" width="13.1796875" style="20" customWidth="1"/>
    <col min="3" max="3" width="27.7265625" style="20" customWidth="1"/>
    <col min="4" max="4" width="14.1796875" style="20" customWidth="1"/>
    <col min="5" max="17" width="10.54296875" style="20" customWidth="1"/>
    <col min="18" max="19" width="15.453125" style="20" customWidth="1"/>
    <col min="20" max="20" width="49.7265625" style="20" customWidth="1"/>
    <col min="21" max="16384" width="8.7265625" style="20"/>
  </cols>
  <sheetData>
    <row r="1" spans="2:20" s="2" customFormat="1" ht="15.5">
      <c r="B1" s="1" t="s">
        <v>0</v>
      </c>
    </row>
    <row r="2" spans="2:20" s="2" customFormat="1" ht="15.5">
      <c r="B2" s="1" t="s">
        <v>1</v>
      </c>
    </row>
    <row r="3" spans="2:20" s="2" customFormat="1" ht="15.5">
      <c r="B3" s="3"/>
    </row>
    <row r="4" spans="2:20" s="6" customFormat="1" ht="20.25" customHeight="1">
      <c r="B4" s="303" t="s">
        <v>149</v>
      </c>
      <c r="C4" s="5"/>
      <c r="D4" s="5"/>
      <c r="E4" s="5"/>
      <c r="F4" s="5"/>
      <c r="G4" s="5"/>
      <c r="H4" s="5"/>
      <c r="I4" s="5"/>
      <c r="J4" s="5"/>
      <c r="K4" s="94"/>
      <c r="L4" s="5"/>
      <c r="M4" s="5"/>
      <c r="N4" s="79"/>
    </row>
    <row r="5" spans="2:20" s="6" customFormat="1" ht="2.5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2:20" s="2" customFormat="1" ht="14.5" customHeight="1">
      <c r="B6" s="35" t="s">
        <v>91</v>
      </c>
    </row>
    <row r="7" spans="2:20" ht="8.5" customHeight="1"/>
    <row r="8" spans="2:20" ht="23.5" customHeight="1">
      <c r="B8" s="166" t="s">
        <v>94</v>
      </c>
      <c r="S8" s="168"/>
    </row>
    <row r="9" spans="2:20" s="8" customFormat="1" ht="23.5" customHeight="1">
      <c r="B9" s="243" t="s">
        <v>95</v>
      </c>
      <c r="J9" s="161"/>
      <c r="K9" s="162"/>
      <c r="O9" s="244"/>
      <c r="T9" s="2" t="s">
        <v>150</v>
      </c>
    </row>
    <row r="10" spans="2:20" ht="13" customHeight="1" thickBot="1">
      <c r="G10" s="308"/>
    </row>
    <row r="11" spans="2:20" ht="34" customHeight="1" thickBot="1">
      <c r="B11" s="25"/>
      <c r="C11" s="25"/>
      <c r="D11" s="80"/>
      <c r="E11" s="157" t="s">
        <v>104</v>
      </c>
      <c r="F11" s="157" t="s">
        <v>3</v>
      </c>
      <c r="G11" s="136" t="s">
        <v>4</v>
      </c>
      <c r="H11" s="136" t="s">
        <v>5</v>
      </c>
      <c r="I11" s="136" t="s">
        <v>6</v>
      </c>
      <c r="J11" s="136" t="s">
        <v>7</v>
      </c>
      <c r="K11" s="136" t="s">
        <v>8</v>
      </c>
      <c r="L11" s="136" t="s">
        <v>9</v>
      </c>
      <c r="M11" s="136" t="s">
        <v>10</v>
      </c>
      <c r="N11" s="136" t="s">
        <v>11</v>
      </c>
      <c r="O11" s="136" t="s">
        <v>12</v>
      </c>
      <c r="P11" s="136" t="s">
        <v>13</v>
      </c>
      <c r="Q11" s="137" t="s">
        <v>14</v>
      </c>
      <c r="R11" s="163" t="s">
        <v>82</v>
      </c>
      <c r="S11" s="160" t="s">
        <v>83</v>
      </c>
      <c r="T11" s="138" t="s">
        <v>37</v>
      </c>
    </row>
    <row r="12" spans="2:20" ht="25" customHeight="1">
      <c r="B12" s="375" t="s">
        <v>118</v>
      </c>
      <c r="C12" s="397" t="s">
        <v>100</v>
      </c>
      <c r="D12" s="398"/>
      <c r="E12" s="171" t="s">
        <v>105</v>
      </c>
      <c r="F12" s="147">
        <f>'Sheet2_Detail Report'!E31</f>
        <v>570.5</v>
      </c>
      <c r="G12" s="148">
        <f>'Sheet2_Detail Report'!I31</f>
        <v>877.5</v>
      </c>
      <c r="H12" s="148">
        <f>'Sheet2_Detail Report'!M31</f>
        <v>541.5</v>
      </c>
      <c r="I12" s="96">
        <f>'Sheet2_Detail Report'!Q31</f>
        <v>0</v>
      </c>
      <c r="J12" s="96">
        <f>'Sheet2_Detail Report'!U31</f>
        <v>0</v>
      </c>
      <c r="K12" s="96">
        <f>'Sheet2_Detail Report'!Y31</f>
        <v>0</v>
      </c>
      <c r="L12" s="258">
        <f>'Sheet2_Detail Report'!AC31</f>
        <v>0</v>
      </c>
      <c r="M12" s="96">
        <f>'Sheet2_Detail Report'!AG31</f>
        <v>0</v>
      </c>
      <c r="N12" s="96">
        <f>'Sheet2_Detail Report'!AK31</f>
        <v>0</v>
      </c>
      <c r="O12" s="96">
        <f>'Sheet2_Detail Report'!AO31</f>
        <v>0</v>
      </c>
      <c r="P12" s="96">
        <f>'Sheet2_Detail Report'!AS31</f>
        <v>0</v>
      </c>
      <c r="Q12" s="165">
        <f>'Sheet2_Detail Report'!AW31</f>
        <v>0</v>
      </c>
      <c r="R12" s="175">
        <f>SUM(F12:H12)</f>
        <v>1989.5</v>
      </c>
      <c r="S12" s="176">
        <f>SUM(F12:Q12)</f>
        <v>1989.5</v>
      </c>
      <c r="T12" s="159"/>
    </row>
    <row r="13" spans="2:20" ht="25" customHeight="1">
      <c r="B13" s="376"/>
      <c r="C13" s="380" t="s">
        <v>101</v>
      </c>
      <c r="D13" s="381"/>
      <c r="E13" s="172" t="s">
        <v>106</v>
      </c>
      <c r="F13" s="97">
        <f>'Sheet2_Detail Report'!D31</f>
        <v>85</v>
      </c>
      <c r="G13" s="98">
        <f>'Sheet2_Detail Report'!H31</f>
        <v>83</v>
      </c>
      <c r="H13" s="98">
        <f>'Sheet2_Detail Report'!L31</f>
        <v>68</v>
      </c>
      <c r="I13" s="98">
        <f>'Sheet2_Detail Report'!P31</f>
        <v>0</v>
      </c>
      <c r="J13" s="98">
        <f>'Sheet2_Detail Report'!T31</f>
        <v>0</v>
      </c>
      <c r="K13" s="98">
        <f>'Sheet2_Detail Report'!X31</f>
        <v>0</v>
      </c>
      <c r="L13" s="98">
        <f>'Sheet2_Detail Report'!AB31</f>
        <v>0</v>
      </c>
      <c r="M13" s="98">
        <f>'Sheet2_Detail Report'!AF31</f>
        <v>0</v>
      </c>
      <c r="N13" s="98">
        <f>'Sheet2_Detail Report'!AJ31</f>
        <v>0</v>
      </c>
      <c r="O13" s="98">
        <f>'Sheet2_Detail Report'!AN31</f>
        <v>0</v>
      </c>
      <c r="P13" s="98">
        <f>'Sheet2_Detail Report'!AR31</f>
        <v>0</v>
      </c>
      <c r="Q13" s="98">
        <f>'Sheet2_Detail Report'!AV31</f>
        <v>0</v>
      </c>
      <c r="R13" s="177">
        <f>SUM(F13:H13)</f>
        <v>236</v>
      </c>
      <c r="S13" s="179">
        <f>SUM(F13:Q13)</f>
        <v>236</v>
      </c>
      <c r="T13" s="180"/>
    </row>
    <row r="14" spans="2:20" ht="25" customHeight="1">
      <c r="B14" s="376"/>
      <c r="C14" s="380" t="s">
        <v>102</v>
      </c>
      <c r="D14" s="381"/>
      <c r="E14" s="172" t="s">
        <v>105</v>
      </c>
      <c r="F14" s="181">
        <f>IFERROR(F12/F13,0)</f>
        <v>6.7117647058823531</v>
      </c>
      <c r="G14" s="181">
        <f t="shared" ref="G14:Q14" si="0">IFERROR(G12/G13,0)</f>
        <v>10.572289156626505</v>
      </c>
      <c r="H14" s="181">
        <f t="shared" si="0"/>
        <v>7.9632352941176467</v>
      </c>
      <c r="I14" s="181">
        <f t="shared" si="0"/>
        <v>0</v>
      </c>
      <c r="J14" s="181">
        <f t="shared" si="0"/>
        <v>0</v>
      </c>
      <c r="K14" s="181">
        <f t="shared" si="0"/>
        <v>0</v>
      </c>
      <c r="L14" s="181">
        <f t="shared" si="0"/>
        <v>0</v>
      </c>
      <c r="M14" s="181">
        <f t="shared" si="0"/>
        <v>0</v>
      </c>
      <c r="N14" s="181">
        <f t="shared" si="0"/>
        <v>0</v>
      </c>
      <c r="O14" s="181">
        <f t="shared" si="0"/>
        <v>0</v>
      </c>
      <c r="P14" s="181">
        <f t="shared" si="0"/>
        <v>0</v>
      </c>
      <c r="Q14" s="184">
        <f t="shared" si="0"/>
        <v>0</v>
      </c>
      <c r="R14" s="185">
        <f>IFERROR(R12/R13,0)</f>
        <v>8.4300847457627111</v>
      </c>
      <c r="S14" s="186">
        <f>IFERROR(S12/S13,0)</f>
        <v>8.4300847457627111</v>
      </c>
      <c r="T14" s="133"/>
    </row>
    <row r="15" spans="2:20" ht="25" customHeight="1" thickBot="1">
      <c r="B15" s="377"/>
      <c r="C15" s="384" t="s">
        <v>103</v>
      </c>
      <c r="D15" s="385"/>
      <c r="E15" s="173" t="s">
        <v>106</v>
      </c>
      <c r="F15" s="187">
        <f>'Sheet2_Detail Report'!C31</f>
        <v>127</v>
      </c>
      <c r="G15" s="188">
        <f>'Sheet2_Detail Report'!G31</f>
        <v>129</v>
      </c>
      <c r="H15" s="188">
        <f>'Sheet2_Detail Report'!K31</f>
        <v>129</v>
      </c>
      <c r="I15" s="189">
        <f>'Sheet2_Detail Report'!O31</f>
        <v>0</v>
      </c>
      <c r="J15" s="189">
        <f>'Sheet2_Detail Report'!S31</f>
        <v>0</v>
      </c>
      <c r="K15" s="189">
        <f>'Sheet2_Detail Report'!W31</f>
        <v>0</v>
      </c>
      <c r="L15" s="189">
        <f>'Sheet2_Detail Report'!AA31</f>
        <v>0</v>
      </c>
      <c r="M15" s="189">
        <f>'Sheet2_Detail Report'!AE31</f>
        <v>0</v>
      </c>
      <c r="N15" s="189">
        <f>'Sheet2_Detail Report'!AI31</f>
        <v>0</v>
      </c>
      <c r="O15" s="189">
        <f>'Sheet2_Detail Report'!AM31</f>
        <v>0</v>
      </c>
      <c r="P15" s="189">
        <f>'Sheet2_Detail Report'!AQ31</f>
        <v>0</v>
      </c>
      <c r="Q15" s="190">
        <f>'Sheet2_Detail Report'!AU31</f>
        <v>0</v>
      </c>
      <c r="R15" s="191">
        <f>SUM(F15:H15)</f>
        <v>385</v>
      </c>
      <c r="S15" s="192">
        <f>SUM(F15:Q15)</f>
        <v>385</v>
      </c>
      <c r="T15" s="134"/>
    </row>
    <row r="16" spans="2:20" ht="25" customHeight="1">
      <c r="B16" s="392" t="s">
        <v>16</v>
      </c>
      <c r="C16" s="397" t="s">
        <v>100</v>
      </c>
      <c r="D16" s="398"/>
      <c r="E16" s="171" t="s">
        <v>105</v>
      </c>
      <c r="F16" s="193">
        <f>'Sheet2_Detail Report'!E55</f>
        <v>830.5</v>
      </c>
      <c r="G16" s="194">
        <f>'Sheet2_Detail Report'!I55</f>
        <v>672.5</v>
      </c>
      <c r="H16" s="194">
        <f>'Sheet2_Detail Report'!M55</f>
        <v>485.5</v>
      </c>
      <c r="I16" s="195">
        <f>'Sheet2_Detail Report'!Q55</f>
        <v>551</v>
      </c>
      <c r="J16" s="195">
        <f>'Sheet2_Detail Report'!U55</f>
        <v>462</v>
      </c>
      <c r="K16" s="195">
        <f>'Sheet2_Detail Report'!Y55</f>
        <v>704</v>
      </c>
      <c r="L16" s="195">
        <f>'Sheet2_Detail Report'!AC55</f>
        <v>912</v>
      </c>
      <c r="M16" s="195">
        <f>'Sheet2_Detail Report'!AG55</f>
        <v>1023</v>
      </c>
      <c r="N16" s="195">
        <f>'Sheet2_Detail Report'!AK55</f>
        <v>1465</v>
      </c>
      <c r="O16" s="195">
        <f>'Sheet2_Detail Report'!AO55</f>
        <v>1349.5</v>
      </c>
      <c r="P16" s="195">
        <f>'Sheet2_Detail Report'!AS55</f>
        <v>1001</v>
      </c>
      <c r="Q16" s="196">
        <f>'Sheet2_Detail Report'!AW55</f>
        <v>486</v>
      </c>
      <c r="R16" s="175">
        <f>SUM(F16:H16)</f>
        <v>1988.5</v>
      </c>
      <c r="S16" s="176">
        <f>SUM(F16:Q16)</f>
        <v>9942</v>
      </c>
      <c r="T16" s="159"/>
    </row>
    <row r="17" spans="2:20" ht="25" customHeight="1">
      <c r="B17" s="393"/>
      <c r="C17" s="380" t="s">
        <v>101</v>
      </c>
      <c r="D17" s="381"/>
      <c r="E17" s="172" t="s">
        <v>106</v>
      </c>
      <c r="F17" s="197">
        <f>'Sheet2_Detail Report'!D55</f>
        <v>87</v>
      </c>
      <c r="G17" s="198">
        <f>'Sheet2_Detail Report'!H55</f>
        <v>78</v>
      </c>
      <c r="H17" s="198">
        <f>'Sheet2_Detail Report'!L55</f>
        <v>71</v>
      </c>
      <c r="I17" s="199">
        <f>'Sheet2_Detail Report'!P55</f>
        <v>82</v>
      </c>
      <c r="J17" s="199">
        <f>'Sheet2_Detail Report'!T55</f>
        <v>76</v>
      </c>
      <c r="K17" s="199">
        <f>'Sheet2_Detail Report'!X55</f>
        <v>79</v>
      </c>
      <c r="L17" s="199">
        <f>'Sheet2_Detail Report'!AB55</f>
        <v>96</v>
      </c>
      <c r="M17" s="199">
        <f>'Sheet2_Detail Report'!AF55</f>
        <v>84</v>
      </c>
      <c r="N17" s="199">
        <f>'Sheet2_Detail Report'!AJ55</f>
        <v>89</v>
      </c>
      <c r="O17" s="199">
        <f>'Sheet2_Detail Report'!AN55</f>
        <v>95</v>
      </c>
      <c r="P17" s="199">
        <f>'Sheet2_Detail Report'!AR55</f>
        <v>87</v>
      </c>
      <c r="Q17" s="178">
        <f>'Sheet2_Detail Report'!AV55</f>
        <v>74</v>
      </c>
      <c r="R17" s="177">
        <f>SUM(F17:H17)</f>
        <v>236</v>
      </c>
      <c r="S17" s="179">
        <f>SUM(F17:Q17)</f>
        <v>998</v>
      </c>
      <c r="T17" s="200"/>
    </row>
    <row r="18" spans="2:20" ht="25" customHeight="1">
      <c r="B18" s="393"/>
      <c r="C18" s="380" t="s">
        <v>102</v>
      </c>
      <c r="D18" s="381"/>
      <c r="E18" s="172" t="s">
        <v>105</v>
      </c>
      <c r="F18" s="181">
        <f>IFERROR(F16/F17,0)</f>
        <v>9.5459770114942533</v>
      </c>
      <c r="G18" s="182">
        <f t="shared" ref="G18:Q18" si="1">IFERROR(G16/G17,0)</f>
        <v>8.6217948717948723</v>
      </c>
      <c r="H18" s="182">
        <f t="shared" si="1"/>
        <v>6.8380281690140849</v>
      </c>
      <c r="I18" s="183">
        <f t="shared" si="1"/>
        <v>6.7195121951219514</v>
      </c>
      <c r="J18" s="183">
        <f>IFERROR(J16/J17,0)</f>
        <v>6.0789473684210522</v>
      </c>
      <c r="K18" s="183">
        <f t="shared" si="1"/>
        <v>8.9113924050632907</v>
      </c>
      <c r="L18" s="183">
        <f t="shared" si="1"/>
        <v>9.5</v>
      </c>
      <c r="M18" s="183">
        <f t="shared" si="1"/>
        <v>12.178571428571429</v>
      </c>
      <c r="N18" s="183">
        <f t="shared" si="1"/>
        <v>16.460674157303369</v>
      </c>
      <c r="O18" s="183">
        <f t="shared" si="1"/>
        <v>14.205263157894738</v>
      </c>
      <c r="P18" s="183">
        <f t="shared" si="1"/>
        <v>11.505747126436782</v>
      </c>
      <c r="Q18" s="184">
        <f t="shared" si="1"/>
        <v>6.5675675675675675</v>
      </c>
      <c r="R18" s="185">
        <f>IFERROR(R16/R17,0)</f>
        <v>8.4258474576271194</v>
      </c>
      <c r="S18" s="186">
        <f>IFERROR(S16/S17,0)</f>
        <v>9.96192384769539</v>
      </c>
      <c r="T18" s="201"/>
    </row>
    <row r="19" spans="2:20" ht="25" customHeight="1" thickBot="1">
      <c r="B19" s="394"/>
      <c r="C19" s="384" t="s">
        <v>103</v>
      </c>
      <c r="D19" s="385"/>
      <c r="E19" s="173" t="s">
        <v>106</v>
      </c>
      <c r="F19" s="202">
        <f>'Sheet2_Detail Report'!C55</f>
        <v>131</v>
      </c>
      <c r="G19" s="203">
        <f>'Sheet2_Detail Report'!G55</f>
        <v>131</v>
      </c>
      <c r="H19" s="203">
        <f>'Sheet2_Detail Report'!K55</f>
        <v>132</v>
      </c>
      <c r="I19" s="204">
        <f>'Sheet2_Detail Report'!O55</f>
        <v>131</v>
      </c>
      <c r="J19" s="204">
        <f>'Sheet2_Detail Report'!S55</f>
        <v>130</v>
      </c>
      <c r="K19" s="204">
        <f>'Sheet2_Detail Report'!W55</f>
        <v>130</v>
      </c>
      <c r="L19" s="204">
        <f>'Sheet2_Detail Report'!AA55</f>
        <v>130</v>
      </c>
      <c r="M19" s="204">
        <f>'Sheet2_Detail Report'!AE55</f>
        <v>131</v>
      </c>
      <c r="N19" s="204">
        <f>'Sheet2_Detail Report'!AI55</f>
        <v>130</v>
      </c>
      <c r="O19" s="204">
        <f>'Sheet2_Detail Report'!AM55</f>
        <v>130</v>
      </c>
      <c r="P19" s="204">
        <f>'Sheet2_Detail Report'!AQ55</f>
        <v>130</v>
      </c>
      <c r="Q19" s="205">
        <f>'Sheet2_Detail Report'!AU55</f>
        <v>131</v>
      </c>
      <c r="R19" s="191">
        <f>SUM(F19:H19)</f>
        <v>394</v>
      </c>
      <c r="S19" s="192">
        <f>SUM(F19:Q19)</f>
        <v>1567</v>
      </c>
      <c r="T19" s="134"/>
    </row>
    <row r="20" spans="2:20" ht="28.5" customHeight="1" thickBot="1">
      <c r="B20" s="386" t="s">
        <v>116</v>
      </c>
      <c r="C20" s="387"/>
      <c r="D20" s="388"/>
      <c r="E20" s="171" t="s">
        <v>107</v>
      </c>
      <c r="F20" s="150">
        <f>IFERROR(F12/F16,0)</f>
        <v>0.68693558097531604</v>
      </c>
      <c r="G20" s="150">
        <f t="shared" ref="G20:S20" si="2">IFERROR(G12/G16,0)</f>
        <v>1.3048327137546469</v>
      </c>
      <c r="H20" s="150">
        <f t="shared" si="2"/>
        <v>1.1153450051493305</v>
      </c>
      <c r="I20" s="87">
        <f t="shared" si="2"/>
        <v>0</v>
      </c>
      <c r="J20" s="87">
        <f t="shared" si="2"/>
        <v>0</v>
      </c>
      <c r="K20" s="87">
        <f t="shared" si="2"/>
        <v>0</v>
      </c>
      <c r="L20" s="87">
        <f t="shared" si="2"/>
        <v>0</v>
      </c>
      <c r="M20" s="87">
        <f t="shared" si="2"/>
        <v>0</v>
      </c>
      <c r="N20" s="87">
        <f t="shared" si="2"/>
        <v>0</v>
      </c>
      <c r="O20" s="87">
        <f t="shared" si="2"/>
        <v>0</v>
      </c>
      <c r="P20" s="87">
        <f t="shared" si="2"/>
        <v>0</v>
      </c>
      <c r="Q20" s="87">
        <f t="shared" si="2"/>
        <v>0</v>
      </c>
      <c r="R20" s="167">
        <f>IFERROR(R12/R16,0)</f>
        <v>1.0005028916268544</v>
      </c>
      <c r="S20" s="135">
        <f t="shared" si="2"/>
        <v>0.20011064172198753</v>
      </c>
      <c r="T20" s="134"/>
    </row>
    <row r="21" spans="2:20" ht="28.5" customHeight="1" thickBot="1">
      <c r="B21" s="389" t="s">
        <v>117</v>
      </c>
      <c r="C21" s="390"/>
      <c r="D21" s="391"/>
      <c r="E21" s="174" t="s">
        <v>107</v>
      </c>
      <c r="F21" s="150">
        <f>IFERROR(F14/F18,0)</f>
        <v>0.70309877111591168</v>
      </c>
      <c r="G21" s="150">
        <f t="shared" ref="G21:S21" si="3">IFERROR(G14/G18,0)</f>
        <v>1.2262283334079811</v>
      </c>
      <c r="H21" s="150">
        <f t="shared" si="3"/>
        <v>1.1645514024353303</v>
      </c>
      <c r="I21" s="87">
        <f t="shared" si="3"/>
        <v>0</v>
      </c>
      <c r="J21" s="87">
        <f t="shared" si="3"/>
        <v>0</v>
      </c>
      <c r="K21" s="87">
        <f t="shared" si="3"/>
        <v>0</v>
      </c>
      <c r="L21" s="87">
        <f t="shared" si="3"/>
        <v>0</v>
      </c>
      <c r="M21" s="87">
        <f t="shared" si="3"/>
        <v>0</v>
      </c>
      <c r="N21" s="87">
        <f t="shared" si="3"/>
        <v>0</v>
      </c>
      <c r="O21" s="87">
        <f t="shared" si="3"/>
        <v>0</v>
      </c>
      <c r="P21" s="87">
        <f t="shared" si="3"/>
        <v>0</v>
      </c>
      <c r="Q21" s="87">
        <f t="shared" si="3"/>
        <v>0</v>
      </c>
      <c r="R21" s="167">
        <f>IFERROR(R14/R18,0)</f>
        <v>1.0005028916268541</v>
      </c>
      <c r="S21" s="135">
        <f t="shared" si="3"/>
        <v>0.84623059507857434</v>
      </c>
      <c r="T21" s="134"/>
    </row>
    <row r="22" spans="2:20" ht="13" customHeight="1">
      <c r="C22" s="26"/>
      <c r="D22" s="26"/>
      <c r="E22" s="26"/>
      <c r="F22" s="27"/>
      <c r="G22" s="27"/>
      <c r="H22" s="27"/>
      <c r="I22" s="156"/>
      <c r="J22" s="158"/>
      <c r="K22" s="27"/>
      <c r="L22" s="27"/>
      <c r="M22" s="27"/>
      <c r="N22" s="27"/>
      <c r="O22" s="27"/>
      <c r="P22" s="27"/>
      <c r="Q22" s="27"/>
      <c r="R22" s="27"/>
      <c r="S22" s="28"/>
      <c r="T22" s="29"/>
    </row>
    <row r="23" spans="2:20" ht="15.5">
      <c r="B23" s="243" t="s">
        <v>92</v>
      </c>
      <c r="C23" s="8"/>
      <c r="D23" s="8"/>
      <c r="E23" s="8"/>
      <c r="F23" s="8"/>
      <c r="G23" s="8"/>
      <c r="H23" s="8"/>
      <c r="I23" s="8"/>
      <c r="J23" s="161"/>
      <c r="K23" s="162"/>
      <c r="L23" s="8"/>
      <c r="M23" s="8"/>
      <c r="N23" s="8"/>
      <c r="O23" s="8"/>
      <c r="P23" s="8"/>
      <c r="Q23" s="8"/>
      <c r="R23" s="8"/>
      <c r="S23" s="8"/>
      <c r="T23" s="8"/>
    </row>
    <row r="24" spans="2:20" ht="8.15" customHeight="1" thickBot="1"/>
    <row r="25" spans="2:20" ht="28.5" thickBot="1">
      <c r="B25" s="25"/>
      <c r="C25" s="25"/>
      <c r="D25" s="25"/>
      <c r="E25" s="157" t="s">
        <v>104</v>
      </c>
      <c r="F25" s="157" t="s">
        <v>3</v>
      </c>
      <c r="G25" s="136" t="s">
        <v>4</v>
      </c>
      <c r="H25" s="136" t="s">
        <v>5</v>
      </c>
      <c r="I25" s="136" t="s">
        <v>6</v>
      </c>
      <c r="J25" s="136" t="s">
        <v>7</v>
      </c>
      <c r="K25" s="136" t="s">
        <v>8</v>
      </c>
      <c r="L25" s="136" t="s">
        <v>9</v>
      </c>
      <c r="M25" s="136" t="s">
        <v>10</v>
      </c>
      <c r="N25" s="136" t="s">
        <v>11</v>
      </c>
      <c r="O25" s="136" t="s">
        <v>12</v>
      </c>
      <c r="P25" s="136" t="s">
        <v>13</v>
      </c>
      <c r="Q25" s="137" t="s">
        <v>14</v>
      </c>
      <c r="R25" s="163" t="s">
        <v>82</v>
      </c>
      <c r="S25" s="164" t="s">
        <v>83</v>
      </c>
      <c r="T25" s="138" t="s">
        <v>37</v>
      </c>
    </row>
    <row r="26" spans="2:20" ht="23.5" customHeight="1">
      <c r="B26" s="375" t="s">
        <v>118</v>
      </c>
      <c r="C26" s="378" t="s">
        <v>100</v>
      </c>
      <c r="D26" s="379"/>
      <c r="E26" s="171" t="s">
        <v>105</v>
      </c>
      <c r="F26" s="147">
        <f>'Sheet2_Detail Report'!E103</f>
        <v>0</v>
      </c>
      <c r="G26" s="147">
        <f>'Sheet2_Detail Report'!I103</f>
        <v>0</v>
      </c>
      <c r="H26" s="147">
        <f>'Sheet2_Detail Report'!M103</f>
        <v>0</v>
      </c>
      <c r="I26" s="96">
        <f>'Sheet2_Detail Report'!Q103</f>
        <v>0</v>
      </c>
      <c r="J26" s="96">
        <f>'Sheet2_Detail Report'!U103</f>
        <v>0</v>
      </c>
      <c r="K26" s="96">
        <f>'Sheet2_Detail Report'!Y103</f>
        <v>0</v>
      </c>
      <c r="L26" s="96">
        <f>'Sheet2_Detail Report'!AC103</f>
        <v>0</v>
      </c>
      <c r="M26" s="96">
        <f>'Sheet2_Detail Report'!AG103</f>
        <v>0</v>
      </c>
      <c r="N26" s="96">
        <f>'Sheet2_Detail Report'!AK103</f>
        <v>0</v>
      </c>
      <c r="O26" s="96">
        <f>'Sheet2_Detail Report'!AO103</f>
        <v>0</v>
      </c>
      <c r="P26" s="96">
        <f>'Sheet2_Detail Report'!AS103</f>
        <v>0</v>
      </c>
      <c r="Q26" s="96">
        <f>'Sheet2_Detail Report'!AW103</f>
        <v>0</v>
      </c>
      <c r="R26" s="175">
        <f>SUM(F26:H26)</f>
        <v>0</v>
      </c>
      <c r="S26" s="176">
        <f>SUM(F26:Q26)</f>
        <v>0</v>
      </c>
      <c r="T26" s="159"/>
    </row>
    <row r="27" spans="2:20" ht="23.5" customHeight="1">
      <c r="B27" s="376"/>
      <c r="C27" s="380" t="s">
        <v>101</v>
      </c>
      <c r="D27" s="381"/>
      <c r="E27" s="172" t="s">
        <v>106</v>
      </c>
      <c r="F27" s="97">
        <f>'Sheet2_Detail Report'!D103</f>
        <v>0</v>
      </c>
      <c r="G27" s="97">
        <f>'Sheet2_Detail Report'!H103</f>
        <v>0</v>
      </c>
      <c r="H27" s="97">
        <f>'Sheet2_Detail Report'!L103</f>
        <v>0</v>
      </c>
      <c r="I27" s="97">
        <f>'Sheet2_Detail Report'!P103</f>
        <v>0</v>
      </c>
      <c r="J27" s="97">
        <f>'Sheet2_Detail Report'!T103</f>
        <v>0</v>
      </c>
      <c r="K27" s="97">
        <f>'Sheet2_Detail Report'!X103</f>
        <v>0</v>
      </c>
      <c r="L27" s="97">
        <f>'Sheet2_Detail Report'!AB103</f>
        <v>0</v>
      </c>
      <c r="M27" s="97">
        <f>'Sheet2_Detail Report'!AF103</f>
        <v>0</v>
      </c>
      <c r="N27" s="97">
        <f>'Sheet2_Detail Report'!AJ103</f>
        <v>0</v>
      </c>
      <c r="O27" s="97">
        <f>'Sheet2_Detail Report'!AN103</f>
        <v>0</v>
      </c>
      <c r="P27" s="97">
        <f>'Sheet2_Detail Report'!AR103</f>
        <v>0</v>
      </c>
      <c r="Q27" s="97">
        <f>'Sheet2_Detail Report'!AV103</f>
        <v>0</v>
      </c>
      <c r="R27" s="177">
        <f>SUM(F27:H27)</f>
        <v>0</v>
      </c>
      <c r="S27" s="179">
        <f>SUM(F27:Q27)</f>
        <v>0</v>
      </c>
      <c r="T27" s="180"/>
    </row>
    <row r="28" spans="2:20" ht="23.5" customHeight="1">
      <c r="B28" s="376"/>
      <c r="C28" s="380" t="s">
        <v>102</v>
      </c>
      <c r="D28" s="381"/>
      <c r="E28" s="172" t="s">
        <v>106</v>
      </c>
      <c r="F28" s="181">
        <f>IFERROR(F26/F27,0)</f>
        <v>0</v>
      </c>
      <c r="G28" s="181">
        <f>IFERROR(G26/G27,0)</f>
        <v>0</v>
      </c>
      <c r="H28" s="181">
        <f t="shared" ref="H28:Q28" si="4">IFERROR(H26/H27,0)</f>
        <v>0</v>
      </c>
      <c r="I28" s="181">
        <f t="shared" si="4"/>
        <v>0</v>
      </c>
      <c r="J28" s="181">
        <f>IFERROR(J26/J27,0)</f>
        <v>0</v>
      </c>
      <c r="K28" s="181">
        <f t="shared" si="4"/>
        <v>0</v>
      </c>
      <c r="L28" s="181">
        <f t="shared" si="4"/>
        <v>0</v>
      </c>
      <c r="M28" s="181">
        <f t="shared" si="4"/>
        <v>0</v>
      </c>
      <c r="N28" s="181">
        <f t="shared" si="4"/>
        <v>0</v>
      </c>
      <c r="O28" s="181">
        <f t="shared" si="4"/>
        <v>0</v>
      </c>
      <c r="P28" s="181">
        <f t="shared" si="4"/>
        <v>0</v>
      </c>
      <c r="Q28" s="184">
        <f t="shared" si="4"/>
        <v>0</v>
      </c>
      <c r="R28" s="185">
        <f>IFERROR(R26/R27,0)</f>
        <v>0</v>
      </c>
      <c r="S28" s="186">
        <f>IFERROR(S26/S27,0)</f>
        <v>0</v>
      </c>
      <c r="T28" s="133"/>
    </row>
    <row r="29" spans="2:20" ht="23.5" customHeight="1" thickBot="1">
      <c r="B29" s="377"/>
      <c r="C29" s="382" t="s">
        <v>103</v>
      </c>
      <c r="D29" s="383"/>
      <c r="E29" s="173" t="s">
        <v>105</v>
      </c>
      <c r="F29" s="187">
        <f>'Sheet2_Detail Report'!C103</f>
        <v>16</v>
      </c>
      <c r="G29" s="187">
        <f>'Sheet2_Detail Report'!G103</f>
        <v>16</v>
      </c>
      <c r="H29" s="187">
        <f>'Sheet2_Detail Report'!K103</f>
        <v>15</v>
      </c>
      <c r="I29" s="189">
        <f>'Sheet2_Detail Report'!O103</f>
        <v>0</v>
      </c>
      <c r="J29" s="189">
        <f>'Sheet2_Detail Report'!S103</f>
        <v>0</v>
      </c>
      <c r="K29" s="189">
        <f>'Sheet2_Detail Report'!W103</f>
        <v>0</v>
      </c>
      <c r="L29" s="189">
        <f>'Sheet2_Detail Report'!AA103</f>
        <v>0</v>
      </c>
      <c r="M29" s="189">
        <f>'Sheet2_Detail Report'!AE103</f>
        <v>0</v>
      </c>
      <c r="N29" s="189">
        <f>'Sheet2_Detail Report'!AI103</f>
        <v>0</v>
      </c>
      <c r="O29" s="189">
        <f>'Sheet2_Detail Report'!AM103</f>
        <v>0</v>
      </c>
      <c r="P29" s="189">
        <f>'Sheet2_Detail Report'!AQ103</f>
        <v>0</v>
      </c>
      <c r="Q29" s="189">
        <f>'Sheet2_Detail Report'!AU103</f>
        <v>0</v>
      </c>
      <c r="R29" s="191">
        <f>SUM(F29:H29)</f>
        <v>47</v>
      </c>
      <c r="S29" s="192">
        <f>SUM(F29:Q29)</f>
        <v>47</v>
      </c>
      <c r="T29" s="134"/>
    </row>
    <row r="30" spans="2:20" ht="23.5" customHeight="1">
      <c r="B30" s="392" t="s">
        <v>16</v>
      </c>
      <c r="C30" s="397" t="s">
        <v>100</v>
      </c>
      <c r="D30" s="398"/>
      <c r="E30" s="171" t="s">
        <v>105</v>
      </c>
      <c r="F30" s="147">
        <f>'Sheet2_Detail Report'!E127</f>
        <v>0</v>
      </c>
      <c r="G30" s="148">
        <f>'Sheet2_Detail Report'!I127</f>
        <v>0</v>
      </c>
      <c r="H30" s="148">
        <f>'Sheet2_Detail Report'!M127</f>
        <v>0</v>
      </c>
      <c r="I30" s="96">
        <f>'Sheet2_Detail Report'!Q127</f>
        <v>0</v>
      </c>
      <c r="J30" s="96">
        <f>'Sheet2_Detail Report'!U127</f>
        <v>0</v>
      </c>
      <c r="K30" s="96">
        <f>'Sheet2_Detail Report'!Y127</f>
        <v>0</v>
      </c>
      <c r="L30" s="96">
        <f>'Sheet2_Detail Report'!AC127</f>
        <v>0</v>
      </c>
      <c r="M30" s="96">
        <f>'Sheet2_Detail Report'!AG127</f>
        <v>0</v>
      </c>
      <c r="N30" s="96">
        <f>'Sheet2_Detail Report'!AK127</f>
        <v>0</v>
      </c>
      <c r="O30" s="96">
        <f>'Sheet2_Detail Report'!AO127</f>
        <v>0</v>
      </c>
      <c r="P30" s="96">
        <f>'Sheet2_Detail Report'!AS127</f>
        <v>0</v>
      </c>
      <c r="Q30" s="96">
        <f>'Sheet2_Detail Report'!AW127</f>
        <v>0</v>
      </c>
      <c r="R30" s="175">
        <f>SUM(F30:H30)</f>
        <v>0</v>
      </c>
      <c r="S30" s="176">
        <f>SUM(F30:Q30)</f>
        <v>0</v>
      </c>
      <c r="T30" s="159"/>
    </row>
    <row r="31" spans="2:20" ht="23.5" customHeight="1">
      <c r="B31" s="393"/>
      <c r="C31" s="380" t="s">
        <v>101</v>
      </c>
      <c r="D31" s="381"/>
      <c r="E31" s="172" t="s">
        <v>106</v>
      </c>
      <c r="F31" s="97">
        <f>'Sheet2_Detail Report'!D127</f>
        <v>0</v>
      </c>
      <c r="G31" s="98">
        <f>'Sheet2_Detail Report'!H127</f>
        <v>0</v>
      </c>
      <c r="H31" s="98">
        <f>'Sheet2_Detail Report'!L127</f>
        <v>0</v>
      </c>
      <c r="I31" s="98">
        <f>'Sheet2_Detail Report'!P127</f>
        <v>0</v>
      </c>
      <c r="J31" s="98">
        <f>'Sheet2_Detail Report'!T127</f>
        <v>0</v>
      </c>
      <c r="K31" s="98">
        <f>'Sheet2_Detail Report'!X127</f>
        <v>0</v>
      </c>
      <c r="L31" s="98">
        <f>'Sheet2_Detail Report'!AB127</f>
        <v>0</v>
      </c>
      <c r="M31" s="98">
        <f>'Sheet2_Detail Report'!AF127</f>
        <v>0</v>
      </c>
      <c r="N31" s="98">
        <f>'Sheet2_Detail Report'!AJ127</f>
        <v>0</v>
      </c>
      <c r="O31" s="98">
        <f>'Sheet2_Detail Report'!AN127</f>
        <v>0</v>
      </c>
      <c r="P31" s="98">
        <f>'Sheet2_Detail Report'!AR127</f>
        <v>0</v>
      </c>
      <c r="Q31" s="98">
        <f>'Sheet2_Detail Report'!AV127</f>
        <v>0</v>
      </c>
      <c r="R31" s="177">
        <f>SUM(F31:H31)</f>
        <v>0</v>
      </c>
      <c r="S31" s="179">
        <f>SUM(F31:Q31)</f>
        <v>0</v>
      </c>
      <c r="T31" s="180"/>
    </row>
    <row r="32" spans="2:20" ht="23.5" customHeight="1">
      <c r="B32" s="393"/>
      <c r="C32" s="380" t="s">
        <v>102</v>
      </c>
      <c r="D32" s="381"/>
      <c r="E32" s="172" t="s">
        <v>106</v>
      </c>
      <c r="F32" s="181">
        <f>IFERROR(F30/F31,0)</f>
        <v>0</v>
      </c>
      <c r="G32" s="181">
        <f t="shared" ref="G32:I32" si="5">IFERROR(G30/G31,0)</f>
        <v>0</v>
      </c>
      <c r="H32" s="181">
        <f t="shared" si="5"/>
        <v>0</v>
      </c>
      <c r="I32" s="181">
        <f t="shared" si="5"/>
        <v>0</v>
      </c>
      <c r="J32" s="181">
        <f>IFERROR(J30/J31,0)</f>
        <v>0</v>
      </c>
      <c r="K32" s="181">
        <f t="shared" ref="K32:Q32" si="6">IFERROR(K30/K31,0)</f>
        <v>0</v>
      </c>
      <c r="L32" s="181">
        <f t="shared" si="6"/>
        <v>0</v>
      </c>
      <c r="M32" s="181">
        <f t="shared" si="6"/>
        <v>0</v>
      </c>
      <c r="N32" s="181">
        <f t="shared" si="6"/>
        <v>0</v>
      </c>
      <c r="O32" s="181">
        <f t="shared" si="6"/>
        <v>0</v>
      </c>
      <c r="P32" s="181">
        <f t="shared" si="6"/>
        <v>0</v>
      </c>
      <c r="Q32" s="184">
        <f t="shared" si="6"/>
        <v>0</v>
      </c>
      <c r="R32" s="185">
        <f>IFERROR(R30/R31,0)</f>
        <v>0</v>
      </c>
      <c r="S32" s="186">
        <f>IFERROR(S30/S31,0)</f>
        <v>0</v>
      </c>
      <c r="T32" s="133"/>
    </row>
    <row r="33" spans="2:20" ht="23.5" customHeight="1" thickBot="1">
      <c r="B33" s="394"/>
      <c r="C33" s="384" t="s">
        <v>103</v>
      </c>
      <c r="D33" s="385"/>
      <c r="E33" s="173" t="s">
        <v>105</v>
      </c>
      <c r="F33" s="187">
        <f>'Sheet2_Detail Report'!C127</f>
        <v>0</v>
      </c>
      <c r="G33" s="188">
        <f>'Sheet2_Detail Report'!G127</f>
        <v>0</v>
      </c>
      <c r="H33" s="188">
        <f>'Sheet2_Detail Report'!K127</f>
        <v>0</v>
      </c>
      <c r="I33" s="189">
        <f>'Sheet2_Detail Report'!O127</f>
        <v>0</v>
      </c>
      <c r="J33" s="189">
        <f>'Sheet2_Detail Report'!S127</f>
        <v>0</v>
      </c>
      <c r="K33" s="189">
        <f>'Sheet2_Detail Report'!W127</f>
        <v>0</v>
      </c>
      <c r="L33" s="189">
        <f>'Sheet2_Detail Report'!AA127</f>
        <v>0</v>
      </c>
      <c r="M33" s="189">
        <f>'Sheet2_Detail Report'!AE127</f>
        <v>0</v>
      </c>
      <c r="N33" s="189">
        <f>'Sheet2_Detail Report'!AI127</f>
        <v>0</v>
      </c>
      <c r="O33" s="189">
        <f>'Sheet2_Detail Report'!AM127</f>
        <v>13</v>
      </c>
      <c r="P33" s="189">
        <f>'Sheet2_Detail Report'!AQ127</f>
        <v>13</v>
      </c>
      <c r="Q33" s="189">
        <f>'Sheet2_Detail Report'!AU127</f>
        <v>13</v>
      </c>
      <c r="R33" s="191">
        <f>SUM(F33:H33)</f>
        <v>0</v>
      </c>
      <c r="S33" s="192">
        <f>SUM(F33:Q33)</f>
        <v>39</v>
      </c>
      <c r="T33" s="134"/>
    </row>
    <row r="34" spans="2:20" ht="28.5" customHeight="1" thickBot="1">
      <c r="B34" s="386" t="s">
        <v>116</v>
      </c>
      <c r="C34" s="387"/>
      <c r="D34" s="388"/>
      <c r="E34" s="171" t="s">
        <v>107</v>
      </c>
      <c r="F34" s="297">
        <f>IFERROR(F26/F30,0)</f>
        <v>0</v>
      </c>
      <c r="G34" s="297">
        <f>IFERROR(G26/G30,0)</f>
        <v>0</v>
      </c>
      <c r="H34" s="297">
        <f>IFERROR(H26/H30,0)</f>
        <v>0</v>
      </c>
      <c r="I34" s="298">
        <f t="shared" ref="I34:Q34" si="7">IFERROR(I26/I30,0)</f>
        <v>0</v>
      </c>
      <c r="J34" s="298">
        <f t="shared" si="7"/>
        <v>0</v>
      </c>
      <c r="K34" s="298">
        <f t="shared" si="7"/>
        <v>0</v>
      </c>
      <c r="L34" s="298">
        <f t="shared" si="7"/>
        <v>0</v>
      </c>
      <c r="M34" s="298">
        <f t="shared" si="7"/>
        <v>0</v>
      </c>
      <c r="N34" s="298">
        <f t="shared" si="7"/>
        <v>0</v>
      </c>
      <c r="O34" s="298">
        <f t="shared" si="7"/>
        <v>0</v>
      </c>
      <c r="P34" s="298">
        <f t="shared" si="7"/>
        <v>0</v>
      </c>
      <c r="Q34" s="298">
        <f t="shared" si="7"/>
        <v>0</v>
      </c>
      <c r="R34" s="299">
        <f>IFERROR(R26/R30,0)</f>
        <v>0</v>
      </c>
      <c r="S34" s="300">
        <f t="shared" ref="S34" si="8">IFERROR(S26/S30,0)</f>
        <v>0</v>
      </c>
      <c r="T34" s="301"/>
    </row>
    <row r="35" spans="2:20" ht="28.5" customHeight="1" thickBot="1">
      <c r="B35" s="389" t="s">
        <v>117</v>
      </c>
      <c r="C35" s="390"/>
      <c r="D35" s="391"/>
      <c r="E35" s="174" t="s">
        <v>107</v>
      </c>
      <c r="F35" s="150">
        <f>IFERROR(F28/F32,0)</f>
        <v>0</v>
      </c>
      <c r="G35" s="150">
        <f t="shared" ref="G35:Q35" si="9">IFERROR(G28/G32,0)</f>
        <v>0</v>
      </c>
      <c r="H35" s="150">
        <f t="shared" si="9"/>
        <v>0</v>
      </c>
      <c r="I35" s="87">
        <f t="shared" si="9"/>
        <v>0</v>
      </c>
      <c r="J35" s="87">
        <f t="shared" si="9"/>
        <v>0</v>
      </c>
      <c r="K35" s="87">
        <f t="shared" si="9"/>
        <v>0</v>
      </c>
      <c r="L35" s="87">
        <f t="shared" si="9"/>
        <v>0</v>
      </c>
      <c r="M35" s="87">
        <f t="shared" si="9"/>
        <v>0</v>
      </c>
      <c r="N35" s="87">
        <f t="shared" si="9"/>
        <v>0</v>
      </c>
      <c r="O35" s="87">
        <f t="shared" si="9"/>
        <v>0</v>
      </c>
      <c r="P35" s="87">
        <f t="shared" si="9"/>
        <v>0</v>
      </c>
      <c r="Q35" s="87">
        <f t="shared" si="9"/>
        <v>0</v>
      </c>
      <c r="R35" s="167">
        <f>IFERROR(R28/R32,0)</f>
        <v>0</v>
      </c>
      <c r="S35" s="135">
        <f t="shared" ref="S35" si="10">IFERROR(S28/S32,0)</f>
        <v>0</v>
      </c>
      <c r="T35" s="134"/>
    </row>
    <row r="36" spans="2:20" ht="8.5" customHeight="1"/>
    <row r="37" spans="2:20" ht="8.5" customHeight="1"/>
    <row r="38" spans="2:20" ht="23.5" customHeight="1">
      <c r="B38" s="166" t="s">
        <v>96</v>
      </c>
      <c r="S38" s="168"/>
    </row>
    <row r="39" spans="2:20" s="8" customFormat="1" ht="19.5" customHeight="1">
      <c r="B39" s="243" t="s">
        <v>97</v>
      </c>
      <c r="J39" s="161"/>
      <c r="K39" s="162"/>
    </row>
    <row r="40" spans="2:20" ht="25" customHeight="1">
      <c r="B40" s="7" t="s">
        <v>109</v>
      </c>
    </row>
    <row r="41" spans="2:20" ht="15.5">
      <c r="B41" s="7"/>
    </row>
    <row r="42" spans="2:20" ht="15.5">
      <c r="B42" s="7"/>
    </row>
    <row r="43" spans="2:20" ht="15.5">
      <c r="B43" s="7"/>
    </row>
    <row r="44" spans="2:20" ht="15.5">
      <c r="B44" s="7"/>
    </row>
    <row r="45" spans="2:20" ht="15.5">
      <c r="B45" s="7"/>
    </row>
    <row r="46" spans="2:20" ht="15.5">
      <c r="B46" s="7"/>
    </row>
    <row r="47" spans="2:20" ht="15.5">
      <c r="B47" s="7"/>
    </row>
    <row r="48" spans="2:20" ht="15.5">
      <c r="B48" s="7"/>
    </row>
    <row r="49" spans="2:2" ht="15.5">
      <c r="B49" s="7"/>
    </row>
    <row r="50" spans="2:2" ht="15.5">
      <c r="B50" s="7"/>
    </row>
    <row r="51" spans="2:2" ht="15.5">
      <c r="B51" s="7"/>
    </row>
    <row r="52" spans="2:2" ht="15.5">
      <c r="B52" s="7"/>
    </row>
    <row r="53" spans="2:2" ht="15.5">
      <c r="B53" s="7"/>
    </row>
    <row r="54" spans="2:2" ht="15.5">
      <c r="B54" s="7"/>
    </row>
    <row r="55" spans="2:2" ht="15.5">
      <c r="B55" s="7"/>
    </row>
    <row r="56" spans="2:2" ht="15.5">
      <c r="B56" s="7"/>
    </row>
    <row r="57" spans="2:2" ht="15.5">
      <c r="B57" s="7"/>
    </row>
    <row r="58" spans="2:2" ht="15.5">
      <c r="B58" s="7"/>
    </row>
    <row r="59" spans="2:2" ht="23.5" customHeight="1">
      <c r="B59" s="7" t="s">
        <v>110</v>
      </c>
    </row>
    <row r="78" spans="2:19" ht="8.5" customHeight="1"/>
    <row r="79" spans="2:19" ht="8.5" customHeight="1"/>
    <row r="80" spans="2:19" ht="23.5" customHeight="1">
      <c r="B80" s="166" t="s">
        <v>98</v>
      </c>
      <c r="S80" s="168"/>
    </row>
    <row r="81" spans="1:23" s="24" customFormat="1" ht="14.5" customHeight="1" thickBot="1">
      <c r="Q81" s="24" t="s">
        <v>39</v>
      </c>
    </row>
    <row r="82" spans="1:23" s="24" customFormat="1" ht="25" customHeight="1" thickBot="1">
      <c r="B82" s="25"/>
      <c r="C82" s="25"/>
      <c r="D82" s="82"/>
      <c r="E82" s="250" t="s">
        <v>3</v>
      </c>
      <c r="F82" s="136" t="s">
        <v>4</v>
      </c>
      <c r="G82" s="136" t="s">
        <v>5</v>
      </c>
      <c r="H82" s="136" t="s">
        <v>6</v>
      </c>
      <c r="I82" s="136" t="s">
        <v>7</v>
      </c>
      <c r="J82" s="136" t="s">
        <v>8</v>
      </c>
      <c r="K82" s="136" t="s">
        <v>9</v>
      </c>
      <c r="L82" s="136" t="s">
        <v>10</v>
      </c>
      <c r="M82" s="136" t="s">
        <v>11</v>
      </c>
      <c r="N82" s="136" t="s">
        <v>12</v>
      </c>
      <c r="O82" s="136" t="s">
        <v>13</v>
      </c>
      <c r="P82" s="140" t="s">
        <v>14</v>
      </c>
      <c r="Q82" s="139" t="s">
        <v>15</v>
      </c>
    </row>
    <row r="83" spans="1:23" s="118" customFormat="1" ht="32.25" customHeight="1">
      <c r="B83" s="395" t="s">
        <v>35</v>
      </c>
      <c r="C83" s="396"/>
      <c r="D83" s="146">
        <v>2021</v>
      </c>
      <c r="E83" s="248">
        <v>0</v>
      </c>
      <c r="F83" s="151">
        <v>0</v>
      </c>
      <c r="G83" s="151">
        <v>0</v>
      </c>
      <c r="H83" s="151">
        <v>0</v>
      </c>
      <c r="I83" s="151">
        <v>0</v>
      </c>
      <c r="J83" s="151">
        <v>0</v>
      </c>
      <c r="K83" s="151">
        <v>0</v>
      </c>
      <c r="L83" s="151">
        <v>0</v>
      </c>
      <c r="M83" s="151">
        <v>0</v>
      </c>
      <c r="N83" s="151">
        <v>0</v>
      </c>
      <c r="O83" s="151">
        <v>0</v>
      </c>
      <c r="P83" s="151">
        <v>0</v>
      </c>
      <c r="Q83" s="295">
        <f>SUM(E83:P83)</f>
        <v>0</v>
      </c>
    </row>
    <row r="84" spans="1:23" s="24" customFormat="1" ht="32.25" customHeight="1" thickBot="1">
      <c r="B84" s="369"/>
      <c r="C84" s="370"/>
      <c r="D84" s="132">
        <v>2020</v>
      </c>
      <c r="E84" s="249">
        <v>0</v>
      </c>
      <c r="F84" s="149">
        <v>0</v>
      </c>
      <c r="G84" s="149">
        <v>0</v>
      </c>
      <c r="H84" s="149">
        <v>0</v>
      </c>
      <c r="I84" s="149">
        <v>0</v>
      </c>
      <c r="J84" s="149">
        <v>0</v>
      </c>
      <c r="K84" s="149">
        <v>0</v>
      </c>
      <c r="L84" s="149">
        <v>0</v>
      </c>
      <c r="M84" s="149">
        <v>0</v>
      </c>
      <c r="N84" s="149">
        <v>0</v>
      </c>
      <c r="O84" s="149">
        <v>0</v>
      </c>
      <c r="P84" s="149">
        <v>0</v>
      </c>
      <c r="Q84" s="296">
        <f>SUM(E84:P84)</f>
        <v>0</v>
      </c>
    </row>
    <row r="85" spans="1:23" s="118" customFormat="1" ht="32.25" customHeight="1">
      <c r="B85" s="363" t="s">
        <v>99</v>
      </c>
      <c r="C85" s="364"/>
      <c r="D85" s="146">
        <v>2021</v>
      </c>
      <c r="E85" s="248">
        <v>0</v>
      </c>
      <c r="F85" s="153">
        <v>0</v>
      </c>
      <c r="G85" s="153">
        <v>0</v>
      </c>
      <c r="H85" s="153">
        <v>0</v>
      </c>
      <c r="I85" s="153">
        <v>0</v>
      </c>
      <c r="J85" s="151">
        <v>0</v>
      </c>
      <c r="K85" s="151">
        <v>0</v>
      </c>
      <c r="L85" s="151">
        <v>0</v>
      </c>
      <c r="M85" s="151">
        <v>0</v>
      </c>
      <c r="N85" s="151">
        <v>0</v>
      </c>
      <c r="O85" s="151">
        <v>0</v>
      </c>
      <c r="P85" s="151">
        <v>0</v>
      </c>
      <c r="Q85" s="295">
        <f t="shared" ref="Q85:Q90" si="11">SUM(F85:P85)</f>
        <v>0</v>
      </c>
    </row>
    <row r="86" spans="1:23" s="24" customFormat="1" ht="32.25" customHeight="1" thickBot="1">
      <c r="B86" s="365"/>
      <c r="C86" s="366"/>
      <c r="D86" s="132">
        <v>2020</v>
      </c>
      <c r="E86" s="305">
        <v>0</v>
      </c>
      <c r="F86" s="154">
        <v>0</v>
      </c>
      <c r="G86" s="154">
        <v>0</v>
      </c>
      <c r="H86" s="154">
        <v>0</v>
      </c>
      <c r="I86" s="154">
        <v>0</v>
      </c>
      <c r="J86" s="149">
        <v>0</v>
      </c>
      <c r="K86" s="149">
        <v>0</v>
      </c>
      <c r="L86" s="149">
        <v>0</v>
      </c>
      <c r="M86" s="149">
        <v>0</v>
      </c>
      <c r="N86" s="149">
        <v>0</v>
      </c>
      <c r="O86" s="149">
        <v>0</v>
      </c>
      <c r="P86" s="149">
        <v>0</v>
      </c>
      <c r="Q86" s="296">
        <f t="shared" si="11"/>
        <v>0</v>
      </c>
    </row>
    <row r="87" spans="1:23" s="118" customFormat="1" ht="37" customHeight="1">
      <c r="B87" s="371" t="s">
        <v>111</v>
      </c>
      <c r="C87" s="372"/>
      <c r="D87" s="146">
        <v>2021</v>
      </c>
      <c r="E87" s="248">
        <v>0</v>
      </c>
      <c r="F87" s="151">
        <v>0</v>
      </c>
      <c r="G87" s="151">
        <v>0</v>
      </c>
      <c r="H87" s="151">
        <v>0</v>
      </c>
      <c r="I87" s="151">
        <v>0</v>
      </c>
      <c r="J87" s="151">
        <v>0</v>
      </c>
      <c r="K87" s="151">
        <v>0</v>
      </c>
      <c r="L87" s="151">
        <v>0</v>
      </c>
      <c r="M87" s="151">
        <v>0</v>
      </c>
      <c r="N87" s="151">
        <v>0</v>
      </c>
      <c r="O87" s="151">
        <v>0</v>
      </c>
      <c r="P87" s="151">
        <v>0</v>
      </c>
      <c r="Q87" s="295">
        <f t="shared" si="11"/>
        <v>0</v>
      </c>
    </row>
    <row r="88" spans="1:23" s="24" customFormat="1" ht="37" customHeight="1" thickBot="1">
      <c r="B88" s="373"/>
      <c r="C88" s="374"/>
      <c r="D88" s="132">
        <v>2020</v>
      </c>
      <c r="E88" s="249">
        <v>0</v>
      </c>
      <c r="F88" s="149">
        <v>0</v>
      </c>
      <c r="G88" s="149">
        <v>0</v>
      </c>
      <c r="H88" s="149">
        <v>0</v>
      </c>
      <c r="I88" s="149">
        <v>0</v>
      </c>
      <c r="J88" s="149">
        <v>0</v>
      </c>
      <c r="K88" s="149">
        <v>0</v>
      </c>
      <c r="L88" s="149">
        <v>0</v>
      </c>
      <c r="M88" s="149">
        <v>0</v>
      </c>
      <c r="N88" s="149">
        <v>0</v>
      </c>
      <c r="O88" s="149">
        <v>0</v>
      </c>
      <c r="P88" s="149">
        <v>0</v>
      </c>
      <c r="Q88" s="296">
        <f t="shared" si="11"/>
        <v>0</v>
      </c>
    </row>
    <row r="89" spans="1:23" s="118" customFormat="1" ht="32.25" customHeight="1">
      <c r="B89" s="367" t="s">
        <v>87</v>
      </c>
      <c r="C89" s="368"/>
      <c r="D89" s="146">
        <v>2021</v>
      </c>
      <c r="E89" s="248">
        <v>0</v>
      </c>
      <c r="F89" s="153">
        <v>0</v>
      </c>
      <c r="G89" s="153">
        <v>0</v>
      </c>
      <c r="H89" s="153">
        <v>0</v>
      </c>
      <c r="I89" s="153">
        <v>0</v>
      </c>
      <c r="J89" s="151">
        <v>0</v>
      </c>
      <c r="K89" s="151">
        <v>0</v>
      </c>
      <c r="L89" s="151">
        <v>0</v>
      </c>
      <c r="M89" s="151">
        <v>0</v>
      </c>
      <c r="N89" s="151">
        <v>0</v>
      </c>
      <c r="O89" s="151">
        <v>0</v>
      </c>
      <c r="P89" s="151">
        <v>0</v>
      </c>
      <c r="Q89" s="295">
        <f t="shared" si="11"/>
        <v>0</v>
      </c>
    </row>
    <row r="90" spans="1:23" s="24" customFormat="1" ht="32.25" customHeight="1" thickBot="1">
      <c r="B90" s="369"/>
      <c r="C90" s="370"/>
      <c r="D90" s="132">
        <v>2020</v>
      </c>
      <c r="E90" s="306">
        <v>0</v>
      </c>
      <c r="F90" s="152">
        <v>0</v>
      </c>
      <c r="G90" s="152">
        <v>0</v>
      </c>
      <c r="H90" s="149">
        <v>0</v>
      </c>
      <c r="I90" s="149">
        <v>0</v>
      </c>
      <c r="J90" s="149">
        <v>0</v>
      </c>
      <c r="K90" s="149">
        <v>0</v>
      </c>
      <c r="L90" s="149">
        <v>0</v>
      </c>
      <c r="M90" s="149">
        <v>0</v>
      </c>
      <c r="N90" s="149">
        <v>0</v>
      </c>
      <c r="O90" s="149">
        <v>0</v>
      </c>
      <c r="P90" s="149">
        <v>0</v>
      </c>
      <c r="Q90" s="296">
        <f t="shared" si="11"/>
        <v>0</v>
      </c>
    </row>
    <row r="91" spans="1:23" s="24" customFormat="1"/>
    <row r="92" spans="1:23" s="24" customFormat="1" ht="15.5" hidden="1">
      <c r="B92" s="62" t="s">
        <v>81</v>
      </c>
    </row>
    <row r="93" spans="1:23" s="24" customFormat="1" ht="11.25" hidden="1" customHeight="1"/>
    <row r="94" spans="1:23" s="16" customFormat="1" ht="15.5" hidden="1">
      <c r="A94" s="63"/>
      <c r="B94" s="64" t="s">
        <v>18</v>
      </c>
      <c r="C94" s="9"/>
      <c r="D94" s="9"/>
      <c r="E94" s="9"/>
      <c r="F94" s="10"/>
      <c r="G94" s="11"/>
      <c r="H94" s="11"/>
      <c r="I94" s="11"/>
      <c r="J94" s="11"/>
      <c r="K94" s="11"/>
      <c r="L94" s="11"/>
      <c r="M94" s="12"/>
      <c r="N94" s="13"/>
      <c r="O94" s="14"/>
      <c r="P94" s="15"/>
    </row>
    <row r="95" spans="1:23" s="16" customFormat="1" ht="5.5" hidden="1" customHeight="1">
      <c r="B95" s="17"/>
      <c r="C95" s="9"/>
      <c r="D95" s="9"/>
      <c r="E95" s="9"/>
      <c r="F95" s="10"/>
      <c r="G95" s="11"/>
      <c r="H95" s="11"/>
      <c r="I95" s="11"/>
      <c r="J95" s="11"/>
      <c r="K95" s="11"/>
      <c r="L95" s="11"/>
      <c r="M95" s="12"/>
      <c r="N95" s="13"/>
      <c r="O95" s="14"/>
      <c r="P95" s="15"/>
    </row>
    <row r="96" spans="1:23" s="19" customFormat="1" ht="30" hidden="1" customHeight="1">
      <c r="A96" s="16"/>
      <c r="B96" s="145" t="s">
        <v>20</v>
      </c>
      <c r="C96" s="37" t="s">
        <v>41</v>
      </c>
      <c r="D96" s="354" t="s">
        <v>22</v>
      </c>
      <c r="E96" s="355"/>
      <c r="F96" s="355"/>
      <c r="G96" s="356"/>
      <c r="H96" s="354" t="s">
        <v>23</v>
      </c>
      <c r="I96" s="356"/>
      <c r="J96" s="354" t="s">
        <v>24</v>
      </c>
      <c r="K96" s="356"/>
      <c r="L96" s="354" t="s">
        <v>25</v>
      </c>
      <c r="M96" s="356"/>
      <c r="N96" s="357" t="s">
        <v>26</v>
      </c>
      <c r="O96" s="357"/>
      <c r="P96" s="357" t="s">
        <v>27</v>
      </c>
      <c r="Q96" s="357"/>
      <c r="R96" s="145" t="s">
        <v>21</v>
      </c>
      <c r="S96" s="145" t="s">
        <v>28</v>
      </c>
      <c r="T96" s="354" t="s">
        <v>29</v>
      </c>
      <c r="U96" s="355"/>
      <c r="V96" s="356"/>
      <c r="W96" s="58"/>
    </row>
    <row r="97" spans="1:25" s="16" customFormat="1" ht="30" hidden="1" customHeight="1">
      <c r="B97" s="38"/>
      <c r="C97" s="144"/>
      <c r="D97" s="345"/>
      <c r="E97" s="346"/>
      <c r="F97" s="346"/>
      <c r="G97" s="347"/>
      <c r="H97" s="342"/>
      <c r="I97" s="342"/>
      <c r="J97" s="342"/>
      <c r="K97" s="342"/>
      <c r="L97" s="342"/>
      <c r="M97" s="342"/>
      <c r="N97" s="342"/>
      <c r="O97" s="342"/>
      <c r="P97" s="342"/>
      <c r="Q97" s="342"/>
      <c r="R97" s="39"/>
      <c r="S97" s="39"/>
      <c r="T97" s="358"/>
      <c r="U97" s="359"/>
      <c r="V97" s="360"/>
      <c r="W97" s="58"/>
      <c r="X97" s="19"/>
      <c r="Y97" s="19"/>
    </row>
    <row r="98" spans="1:25" s="16" customFormat="1" ht="30" hidden="1" customHeight="1">
      <c r="B98" s="38"/>
      <c r="C98" s="144"/>
      <c r="D98" s="345"/>
      <c r="E98" s="346"/>
      <c r="F98" s="346"/>
      <c r="G98" s="347"/>
      <c r="H98" s="342"/>
      <c r="I98" s="342"/>
      <c r="J98" s="342"/>
      <c r="K98" s="342"/>
      <c r="L98" s="342"/>
      <c r="M98" s="342"/>
      <c r="N98" s="342"/>
      <c r="O98" s="342"/>
      <c r="P98" s="342"/>
      <c r="Q98" s="342"/>
      <c r="R98" s="39"/>
      <c r="S98" s="39"/>
      <c r="T98" s="358"/>
      <c r="U98" s="359"/>
      <c r="V98" s="360"/>
      <c r="W98" s="58"/>
      <c r="X98" s="19"/>
      <c r="Y98" s="19"/>
    </row>
    <row r="99" spans="1:25" s="16" customFormat="1" ht="30" hidden="1" customHeight="1">
      <c r="B99" s="41" t="s">
        <v>30</v>
      </c>
      <c r="C99" s="42">
        <f>SUBTOTAL(3,C97:C98)</f>
        <v>0</v>
      </c>
      <c r="D99" s="361"/>
      <c r="E99" s="362"/>
      <c r="F99" s="362"/>
      <c r="G99" s="362"/>
      <c r="H99" s="44"/>
      <c r="I99" s="43"/>
      <c r="J99" s="44"/>
      <c r="K99" s="43"/>
      <c r="L99" s="44"/>
      <c r="M99" s="43"/>
      <c r="N99" s="44"/>
      <c r="O99" s="43"/>
      <c r="P99" s="44"/>
      <c r="Q99" s="43"/>
      <c r="R99" s="49"/>
      <c r="S99" s="50"/>
      <c r="T99" s="53"/>
      <c r="U99" s="59"/>
      <c r="V99" s="58"/>
      <c r="W99" s="58"/>
      <c r="X99" s="19"/>
      <c r="Y99" s="19"/>
    </row>
    <row r="100" spans="1:25" s="16" customFormat="1" ht="30" hidden="1" customHeight="1">
      <c r="B100" s="38"/>
      <c r="C100" s="144"/>
      <c r="D100" s="345"/>
      <c r="E100" s="346"/>
      <c r="F100" s="346"/>
      <c r="G100" s="347"/>
      <c r="H100" s="342"/>
      <c r="I100" s="342"/>
      <c r="J100" s="342"/>
      <c r="K100" s="342"/>
      <c r="L100" s="342"/>
      <c r="M100" s="342"/>
      <c r="N100" s="342"/>
      <c r="O100" s="342"/>
      <c r="P100" s="342"/>
      <c r="Q100" s="342"/>
      <c r="R100" s="61"/>
      <c r="S100" s="61"/>
      <c r="T100" s="349"/>
      <c r="U100" s="350"/>
      <c r="V100" s="351"/>
      <c r="W100" s="58"/>
      <c r="X100" s="19"/>
      <c r="Y100" s="19"/>
    </row>
    <row r="101" spans="1:25" s="16" customFormat="1" ht="30" hidden="1" customHeight="1">
      <c r="B101" s="38"/>
      <c r="C101" s="144"/>
      <c r="D101" s="345"/>
      <c r="E101" s="346"/>
      <c r="F101" s="346"/>
      <c r="G101" s="347"/>
      <c r="H101" s="342"/>
      <c r="I101" s="342"/>
      <c r="J101" s="342"/>
      <c r="K101" s="342"/>
      <c r="L101" s="342"/>
      <c r="M101" s="342"/>
      <c r="N101" s="342"/>
      <c r="O101" s="342"/>
      <c r="P101" s="342"/>
      <c r="Q101" s="342"/>
      <c r="R101" s="61"/>
      <c r="S101" s="61"/>
      <c r="T101" s="349"/>
      <c r="U101" s="350"/>
      <c r="V101" s="351"/>
      <c r="W101" s="58"/>
      <c r="X101" s="19"/>
      <c r="Y101" s="19"/>
    </row>
    <row r="102" spans="1:25" s="16" customFormat="1" ht="30" hidden="1" customHeight="1">
      <c r="B102" s="41" t="s">
        <v>31</v>
      </c>
      <c r="C102" s="42">
        <f>COUNTA(C100:C101)</f>
        <v>0</v>
      </c>
      <c r="D102" s="352"/>
      <c r="E102" s="353"/>
      <c r="F102" s="353"/>
      <c r="G102" s="353"/>
      <c r="H102" s="44"/>
      <c r="I102" s="43"/>
      <c r="J102" s="44"/>
      <c r="K102" s="43"/>
      <c r="L102" s="44"/>
      <c r="M102" s="43"/>
      <c r="N102" s="44"/>
      <c r="O102" s="43"/>
      <c r="P102" s="44"/>
      <c r="Q102" s="43"/>
      <c r="R102" s="46"/>
      <c r="S102" s="59"/>
      <c r="T102" s="46"/>
      <c r="U102" s="59"/>
      <c r="V102" s="58"/>
      <c r="W102" s="58"/>
      <c r="X102" s="19"/>
      <c r="Y102" s="19"/>
    </row>
    <row r="103" spans="1:25" s="16" customFormat="1" ht="30" hidden="1" customHeight="1">
      <c r="B103" s="41" t="s">
        <v>32</v>
      </c>
      <c r="C103" s="45">
        <f>C102+C99</f>
        <v>0</v>
      </c>
      <c r="D103" s="83"/>
      <c r="E103" s="84"/>
      <c r="F103" s="46"/>
      <c r="G103" s="47"/>
      <c r="H103" s="47"/>
      <c r="I103" s="47"/>
      <c r="J103" s="47"/>
      <c r="K103" s="47"/>
      <c r="L103" s="47"/>
      <c r="M103" s="48"/>
      <c r="N103" s="49"/>
      <c r="O103" s="50"/>
      <c r="P103" s="51"/>
      <c r="Q103" s="40"/>
      <c r="R103" s="40"/>
      <c r="S103" s="40"/>
      <c r="T103" s="40"/>
      <c r="U103" s="40"/>
      <c r="V103" s="58"/>
      <c r="W103" s="58"/>
      <c r="X103" s="19"/>
      <c r="Y103" s="19"/>
    </row>
    <row r="104" spans="1:25" s="16" customFormat="1" ht="9" hidden="1" customHeight="1"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</row>
    <row r="105" spans="1:25" s="18" customFormat="1" ht="15.5" hidden="1">
      <c r="B105" s="65" t="s">
        <v>19</v>
      </c>
      <c r="C105" s="52"/>
      <c r="D105" s="52"/>
      <c r="E105" s="52"/>
      <c r="F105" s="46"/>
      <c r="G105" s="47"/>
      <c r="H105" s="47"/>
      <c r="I105" s="47"/>
      <c r="J105" s="47"/>
      <c r="K105" s="47"/>
      <c r="L105" s="47"/>
      <c r="M105" s="48"/>
      <c r="N105" s="49"/>
      <c r="O105" s="50"/>
      <c r="P105" s="53"/>
      <c r="Q105" s="54"/>
      <c r="R105" s="55"/>
      <c r="S105" s="56"/>
      <c r="T105" s="56"/>
      <c r="U105" s="56"/>
      <c r="V105" s="56"/>
      <c r="W105" s="56"/>
    </row>
    <row r="106" spans="1:25" s="16" customFormat="1" ht="5.5" hidden="1" customHeight="1">
      <c r="B106" s="57"/>
      <c r="C106" s="52"/>
      <c r="D106" s="52"/>
      <c r="E106" s="52"/>
      <c r="F106" s="46"/>
      <c r="G106" s="47"/>
      <c r="H106" s="47"/>
      <c r="I106" s="47"/>
      <c r="J106" s="47"/>
      <c r="K106" s="47"/>
      <c r="L106" s="47"/>
      <c r="M106" s="48"/>
      <c r="N106" s="49"/>
      <c r="O106" s="50"/>
      <c r="P106" s="53"/>
      <c r="Q106" s="40"/>
      <c r="R106" s="40"/>
      <c r="S106" s="40"/>
      <c r="T106" s="40"/>
      <c r="U106" s="40"/>
      <c r="V106" s="40"/>
      <c r="W106" s="40"/>
    </row>
    <row r="107" spans="1:25" s="19" customFormat="1" ht="30" hidden="1" customHeight="1">
      <c r="A107" s="16"/>
      <c r="B107" s="145" t="s">
        <v>20</v>
      </c>
      <c r="C107" s="37" t="s">
        <v>41</v>
      </c>
      <c r="D107" s="354" t="s">
        <v>22</v>
      </c>
      <c r="E107" s="355"/>
      <c r="F107" s="355"/>
      <c r="G107" s="356"/>
      <c r="H107" s="354" t="s">
        <v>23</v>
      </c>
      <c r="I107" s="356"/>
      <c r="J107" s="354" t="s">
        <v>24</v>
      </c>
      <c r="K107" s="356"/>
      <c r="L107" s="354" t="s">
        <v>25</v>
      </c>
      <c r="M107" s="356"/>
      <c r="N107" s="357" t="s">
        <v>26</v>
      </c>
      <c r="O107" s="357"/>
      <c r="P107" s="357" t="s">
        <v>89</v>
      </c>
      <c r="Q107" s="357"/>
      <c r="R107" s="357" t="s">
        <v>29</v>
      </c>
      <c r="S107" s="357"/>
      <c r="T107" s="357"/>
      <c r="U107" s="357"/>
      <c r="V107" s="357"/>
      <c r="W107" s="58"/>
    </row>
    <row r="108" spans="1:25" s="16" customFormat="1" ht="30" hidden="1" customHeight="1">
      <c r="B108" s="155"/>
      <c r="C108" s="144"/>
      <c r="D108" s="345"/>
      <c r="E108" s="346"/>
      <c r="F108" s="346"/>
      <c r="G108" s="347"/>
      <c r="H108" s="345"/>
      <c r="I108" s="347"/>
      <c r="J108" s="342"/>
      <c r="K108" s="342"/>
      <c r="L108" s="348"/>
      <c r="M108" s="348"/>
      <c r="N108" s="348"/>
      <c r="O108" s="348"/>
      <c r="P108" s="342"/>
      <c r="Q108" s="342"/>
      <c r="R108" s="343"/>
      <c r="S108" s="344"/>
      <c r="T108" s="344"/>
      <c r="U108" s="344"/>
      <c r="V108" s="344"/>
      <c r="W108" s="58"/>
      <c r="X108" s="19"/>
      <c r="Y108" s="19"/>
    </row>
    <row r="109" spans="1:25" s="16" customFormat="1" ht="30" hidden="1" customHeight="1">
      <c r="B109" s="41" t="s">
        <v>90</v>
      </c>
      <c r="C109" s="42">
        <f>SUBTOTAL(3,C108:C108)</f>
        <v>0</v>
      </c>
      <c r="D109" s="43"/>
      <c r="E109" s="43"/>
      <c r="F109" s="43"/>
      <c r="G109" s="43"/>
      <c r="H109" s="44"/>
      <c r="I109" s="43"/>
      <c r="J109" s="44"/>
      <c r="K109" s="43"/>
      <c r="L109" s="44"/>
      <c r="M109" s="43"/>
      <c r="N109" s="44"/>
      <c r="O109" s="43"/>
      <c r="P109" s="44"/>
      <c r="Q109" s="43"/>
      <c r="R109" s="49"/>
      <c r="S109" s="50"/>
      <c r="T109" s="53"/>
      <c r="U109" s="59"/>
      <c r="V109" s="58"/>
      <c r="W109" s="58"/>
      <c r="X109" s="19"/>
      <c r="Y109" s="19"/>
    </row>
    <row r="110" spans="1:25" s="16" customFormat="1" ht="30" hidden="1" customHeight="1">
      <c r="B110" s="41" t="s">
        <v>32</v>
      </c>
      <c r="C110" s="45">
        <f>C109</f>
        <v>0</v>
      </c>
      <c r="D110" s="84"/>
      <c r="E110" s="84"/>
      <c r="F110" s="46"/>
      <c r="G110" s="47"/>
      <c r="H110" s="47"/>
      <c r="I110" s="47"/>
      <c r="J110" s="47"/>
      <c r="K110" s="47"/>
      <c r="L110" s="47"/>
      <c r="M110" s="48"/>
      <c r="N110" s="49"/>
      <c r="O110" s="50"/>
      <c r="P110" s="51"/>
      <c r="Q110" s="40"/>
      <c r="R110" s="40"/>
      <c r="S110" s="40"/>
      <c r="T110" s="40"/>
      <c r="U110" s="40"/>
      <c r="V110" s="58"/>
      <c r="W110" s="58"/>
      <c r="X110" s="19"/>
      <c r="Y110" s="19"/>
    </row>
    <row r="111" spans="1:25" s="24" customFormat="1"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58"/>
      <c r="W111" s="58"/>
      <c r="X111" s="19"/>
      <c r="Y111" s="19"/>
    </row>
    <row r="112" spans="1:25" s="24" customFormat="1" ht="15.5">
      <c r="B112" s="62"/>
    </row>
  </sheetData>
  <mergeCells count="79">
    <mergeCell ref="B12:B15"/>
    <mergeCell ref="B16:B19"/>
    <mergeCell ref="B20:D20"/>
    <mergeCell ref="B21:D21"/>
    <mergeCell ref="B83:C84"/>
    <mergeCell ref="C12:D12"/>
    <mergeCell ref="C15:D15"/>
    <mergeCell ref="C13:D13"/>
    <mergeCell ref="C16:D16"/>
    <mergeCell ref="C19:D19"/>
    <mergeCell ref="C18:D18"/>
    <mergeCell ref="C14:D14"/>
    <mergeCell ref="C17:D17"/>
    <mergeCell ref="B30:B33"/>
    <mergeCell ref="C30:D30"/>
    <mergeCell ref="C31:D31"/>
    <mergeCell ref="B85:C86"/>
    <mergeCell ref="B89:C90"/>
    <mergeCell ref="B87:C88"/>
    <mergeCell ref="B26:B29"/>
    <mergeCell ref="C26:D26"/>
    <mergeCell ref="C27:D27"/>
    <mergeCell ref="C29:D29"/>
    <mergeCell ref="C28:D28"/>
    <mergeCell ref="C32:D32"/>
    <mergeCell ref="C33:D33"/>
    <mergeCell ref="B34:D34"/>
    <mergeCell ref="B35:D35"/>
    <mergeCell ref="P96:Q96"/>
    <mergeCell ref="T96:V96"/>
    <mergeCell ref="D97:G97"/>
    <mergeCell ref="H97:I97"/>
    <mergeCell ref="J97:K97"/>
    <mergeCell ref="L97:M97"/>
    <mergeCell ref="N97:O97"/>
    <mergeCell ref="P97:Q97"/>
    <mergeCell ref="T97:V97"/>
    <mergeCell ref="D96:G96"/>
    <mergeCell ref="H96:I96"/>
    <mergeCell ref="J96:K96"/>
    <mergeCell ref="L96:M96"/>
    <mergeCell ref="N96:O96"/>
    <mergeCell ref="P98:Q98"/>
    <mergeCell ref="T98:V98"/>
    <mergeCell ref="D99:G99"/>
    <mergeCell ref="D100:G100"/>
    <mergeCell ref="H100:I100"/>
    <mergeCell ref="J100:K100"/>
    <mergeCell ref="L100:M100"/>
    <mergeCell ref="N100:O100"/>
    <mergeCell ref="P100:Q100"/>
    <mergeCell ref="T100:V100"/>
    <mergeCell ref="D98:G98"/>
    <mergeCell ref="H98:I98"/>
    <mergeCell ref="J98:K98"/>
    <mergeCell ref="L98:M98"/>
    <mergeCell ref="N98:O98"/>
    <mergeCell ref="P101:Q101"/>
    <mergeCell ref="T101:V101"/>
    <mergeCell ref="D102:G102"/>
    <mergeCell ref="D107:G107"/>
    <mergeCell ref="H107:I107"/>
    <mergeCell ref="J107:K107"/>
    <mergeCell ref="L107:M107"/>
    <mergeCell ref="N107:O107"/>
    <mergeCell ref="P107:Q107"/>
    <mergeCell ref="R107:V107"/>
    <mergeCell ref="D101:G101"/>
    <mergeCell ref="H101:I101"/>
    <mergeCell ref="J101:K101"/>
    <mergeCell ref="L101:M101"/>
    <mergeCell ref="N101:O101"/>
    <mergeCell ref="P108:Q108"/>
    <mergeCell ref="R108:V108"/>
    <mergeCell ref="D108:G108"/>
    <mergeCell ref="H108:I108"/>
    <mergeCell ref="J108:K108"/>
    <mergeCell ref="L108:M108"/>
    <mergeCell ref="N108:O108"/>
  </mergeCells>
  <pageMargins left="0.5" right="0.25" top="0.25" bottom="0.25" header="0.3" footer="0.3"/>
  <pageSetup paperSize="9" scale="58" orientation="landscape" horizontalDpi="300" verticalDpi="300" r:id="rId1"/>
  <rowBreaks count="1" manualBreakCount="1">
    <brk id="78" min="1" max="18" man="1"/>
  </rowBreaks>
  <ignoredErrors>
    <ignoredError sqref="Q28 R20:R24 S29 R28:S28 R29 S15:S17 R14:S14 R18:S18 R15:R17" formula="1"/>
    <ignoredError sqref="Q83:Q91 R30:S31" formulaRange="1"/>
    <ignoredError sqref="R32:S32" formula="1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F150"/>
  <sheetViews>
    <sheetView showGridLines="0" zoomScale="85" zoomScaleNormal="85" workbookViewId="0"/>
  </sheetViews>
  <sheetFormatPr defaultColWidth="9.1796875" defaultRowHeight="14" outlineLevelRow="1" outlineLevelCol="1"/>
  <cols>
    <col min="1" max="1" width="1.54296875" style="66" customWidth="1"/>
    <col min="2" max="2" width="49.453125" style="66" customWidth="1"/>
    <col min="3" max="8" width="10.453125" style="66" customWidth="1" outlineLevel="1"/>
    <col min="9" max="16" width="10.453125" style="68" customWidth="1" outlineLevel="1"/>
    <col min="17" max="43" width="10.453125" style="67" customWidth="1" outlineLevel="1"/>
    <col min="44" max="45" width="10.453125" style="111" customWidth="1"/>
    <col min="46" max="46" width="10.453125" style="112" customWidth="1"/>
    <col min="47" max="50" width="10.453125" style="66" customWidth="1"/>
    <col min="51" max="54" width="12.453125" style="66" customWidth="1"/>
    <col min="55" max="55" width="13.81640625" style="66" customWidth="1"/>
    <col min="56" max="56" width="14" style="66" customWidth="1"/>
    <col min="57" max="57" width="12.54296875" style="66" customWidth="1"/>
    <col min="58" max="58" width="12.1796875" style="66" customWidth="1"/>
    <col min="59" max="16384" width="9.1796875" style="66"/>
  </cols>
  <sheetData>
    <row r="1" spans="1:54" s="2" customFormat="1" ht="15.5">
      <c r="B1" s="1" t="s">
        <v>0</v>
      </c>
      <c r="AR1" s="107"/>
      <c r="AS1" s="107"/>
      <c r="AT1" s="107"/>
    </row>
    <row r="2" spans="1:54" s="2" customFormat="1" ht="15.5">
      <c r="B2" s="1" t="s">
        <v>1</v>
      </c>
      <c r="AR2" s="107"/>
      <c r="AS2" s="107"/>
      <c r="AT2" s="107"/>
    </row>
    <row r="3" spans="1:54" s="2" customFormat="1" ht="15.5">
      <c r="B3" s="3"/>
      <c r="AR3" s="107"/>
      <c r="AS3" s="107"/>
      <c r="AT3" s="107"/>
    </row>
    <row r="4" spans="1:54" s="6" customFormat="1" ht="20.25" customHeight="1">
      <c r="B4" s="303" t="s">
        <v>132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79"/>
      <c r="P4" s="79"/>
      <c r="AR4" s="108"/>
      <c r="AS4" s="108"/>
      <c r="AT4" s="108"/>
    </row>
    <row r="5" spans="1:54" s="6" customFormat="1" ht="23">
      <c r="B5" s="35" t="s">
        <v>91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AR5" s="108"/>
      <c r="AS5" s="108"/>
      <c r="AT5" s="108"/>
    </row>
    <row r="6" spans="1:54" s="74" customFormat="1" ht="6.65" customHeight="1">
      <c r="B6" s="77"/>
      <c r="F6" s="77"/>
      <c r="G6" s="77"/>
      <c r="H6" s="77"/>
      <c r="I6" s="78"/>
      <c r="J6" s="78"/>
      <c r="K6" s="77"/>
      <c r="L6" s="77"/>
      <c r="M6" s="76"/>
      <c r="N6" s="75"/>
      <c r="AR6" s="110"/>
      <c r="AS6" s="110"/>
      <c r="AT6" s="110"/>
    </row>
    <row r="7" spans="1:54" s="20" customFormat="1" ht="15.5">
      <c r="A7" s="206" t="s">
        <v>95</v>
      </c>
      <c r="B7" s="2"/>
      <c r="V7" s="2"/>
      <c r="AR7" s="109"/>
      <c r="AS7" s="2"/>
      <c r="AT7" s="109"/>
    </row>
    <row r="8" spans="1:54" s="74" customFormat="1" ht="6.65" customHeight="1">
      <c r="B8" s="77"/>
      <c r="F8" s="77"/>
      <c r="G8" s="77"/>
      <c r="H8" s="77"/>
      <c r="I8" s="78"/>
      <c r="J8" s="78"/>
      <c r="K8" s="77"/>
      <c r="L8" s="77"/>
      <c r="M8" s="76"/>
      <c r="N8" s="75"/>
      <c r="AR8" s="110"/>
      <c r="AS8" s="110"/>
      <c r="AT8" s="110"/>
    </row>
    <row r="9" spans="1:54" s="71" customFormat="1" ht="18">
      <c r="B9" s="302" t="s">
        <v>131</v>
      </c>
      <c r="C9" s="73"/>
      <c r="D9" s="73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85"/>
      <c r="AS9" s="85"/>
      <c r="AT9" s="85"/>
      <c r="BA9" s="2" t="str">
        <f>'Sheet1_Summary Report'!T9</f>
        <v>Reported date: 07.07.2021</v>
      </c>
    </row>
    <row r="10" spans="1:54" s="74" customFormat="1" ht="6.65" customHeight="1" thickBot="1">
      <c r="B10" s="77"/>
      <c r="F10" s="77"/>
      <c r="G10" s="77"/>
      <c r="H10" s="77"/>
      <c r="I10" s="78"/>
      <c r="J10" s="78"/>
      <c r="K10" s="77"/>
      <c r="L10" s="77"/>
      <c r="M10" s="76"/>
      <c r="N10" s="75"/>
      <c r="AR10" s="110"/>
      <c r="AS10" s="110"/>
      <c r="AT10" s="110"/>
    </row>
    <row r="11" spans="1:54" s="70" customFormat="1" ht="14.15" customHeight="1" thickTop="1">
      <c r="B11" s="405" t="s">
        <v>67</v>
      </c>
      <c r="C11" s="402" t="s">
        <v>119</v>
      </c>
      <c r="D11" s="403"/>
      <c r="E11" s="403"/>
      <c r="F11" s="404"/>
      <c r="G11" s="402" t="s">
        <v>120</v>
      </c>
      <c r="H11" s="403"/>
      <c r="I11" s="403"/>
      <c r="J11" s="404"/>
      <c r="K11" s="402" t="s">
        <v>121</v>
      </c>
      <c r="L11" s="403"/>
      <c r="M11" s="403"/>
      <c r="N11" s="404"/>
      <c r="O11" s="402" t="s">
        <v>122</v>
      </c>
      <c r="P11" s="403"/>
      <c r="Q11" s="403"/>
      <c r="R11" s="404"/>
      <c r="S11" s="402" t="s">
        <v>123</v>
      </c>
      <c r="T11" s="403"/>
      <c r="U11" s="403"/>
      <c r="V11" s="404"/>
      <c r="W11" s="402" t="s">
        <v>124</v>
      </c>
      <c r="X11" s="403"/>
      <c r="Y11" s="403"/>
      <c r="Z11" s="404"/>
      <c r="AA11" s="402" t="s">
        <v>125</v>
      </c>
      <c r="AB11" s="403"/>
      <c r="AC11" s="403"/>
      <c r="AD11" s="404"/>
      <c r="AE11" s="402" t="s">
        <v>126</v>
      </c>
      <c r="AF11" s="403"/>
      <c r="AG11" s="403"/>
      <c r="AH11" s="404"/>
      <c r="AI11" s="402" t="s">
        <v>127</v>
      </c>
      <c r="AJ11" s="403"/>
      <c r="AK11" s="403"/>
      <c r="AL11" s="404"/>
      <c r="AM11" s="402" t="s">
        <v>128</v>
      </c>
      <c r="AN11" s="403"/>
      <c r="AO11" s="403"/>
      <c r="AP11" s="404"/>
      <c r="AQ11" s="402" t="s">
        <v>129</v>
      </c>
      <c r="AR11" s="403"/>
      <c r="AS11" s="403"/>
      <c r="AT11" s="404"/>
      <c r="AU11" s="402" t="s">
        <v>130</v>
      </c>
      <c r="AV11" s="403"/>
      <c r="AW11" s="403"/>
      <c r="AX11" s="408"/>
      <c r="AY11" s="409" t="s">
        <v>156</v>
      </c>
      <c r="AZ11" s="410"/>
      <c r="BA11" s="410"/>
      <c r="BB11" s="411"/>
    </row>
    <row r="12" spans="1:54" s="69" customFormat="1" ht="42">
      <c r="B12" s="406"/>
      <c r="C12" s="309" t="s">
        <v>57</v>
      </c>
      <c r="D12" s="310" t="s">
        <v>108</v>
      </c>
      <c r="E12" s="310" t="s">
        <v>56</v>
      </c>
      <c r="F12" s="311" t="s">
        <v>55</v>
      </c>
      <c r="G12" s="309" t="s">
        <v>57</v>
      </c>
      <c r="H12" s="310" t="s">
        <v>108</v>
      </c>
      <c r="I12" s="310" t="s">
        <v>56</v>
      </c>
      <c r="J12" s="311" t="s">
        <v>55</v>
      </c>
      <c r="K12" s="309" t="s">
        <v>57</v>
      </c>
      <c r="L12" s="310" t="s">
        <v>108</v>
      </c>
      <c r="M12" s="310" t="s">
        <v>56</v>
      </c>
      <c r="N12" s="311" t="s">
        <v>55</v>
      </c>
      <c r="O12" s="309" t="s">
        <v>57</v>
      </c>
      <c r="P12" s="310" t="s">
        <v>108</v>
      </c>
      <c r="Q12" s="310" t="s">
        <v>56</v>
      </c>
      <c r="R12" s="311" t="s">
        <v>55</v>
      </c>
      <c r="S12" s="309" t="s">
        <v>57</v>
      </c>
      <c r="T12" s="310" t="s">
        <v>108</v>
      </c>
      <c r="U12" s="310" t="s">
        <v>56</v>
      </c>
      <c r="V12" s="311" t="s">
        <v>55</v>
      </c>
      <c r="W12" s="309" t="s">
        <v>57</v>
      </c>
      <c r="X12" s="310" t="s">
        <v>108</v>
      </c>
      <c r="Y12" s="310" t="s">
        <v>56</v>
      </c>
      <c r="Z12" s="311" t="s">
        <v>55</v>
      </c>
      <c r="AA12" s="309" t="s">
        <v>57</v>
      </c>
      <c r="AB12" s="310" t="s">
        <v>108</v>
      </c>
      <c r="AC12" s="310" t="s">
        <v>56</v>
      </c>
      <c r="AD12" s="311" t="s">
        <v>55</v>
      </c>
      <c r="AE12" s="309" t="s">
        <v>57</v>
      </c>
      <c r="AF12" s="310" t="s">
        <v>108</v>
      </c>
      <c r="AG12" s="310" t="s">
        <v>56</v>
      </c>
      <c r="AH12" s="311" t="s">
        <v>55</v>
      </c>
      <c r="AI12" s="309" t="s">
        <v>57</v>
      </c>
      <c r="AJ12" s="310" t="s">
        <v>108</v>
      </c>
      <c r="AK12" s="310" t="s">
        <v>56</v>
      </c>
      <c r="AL12" s="311" t="s">
        <v>55</v>
      </c>
      <c r="AM12" s="309" t="s">
        <v>57</v>
      </c>
      <c r="AN12" s="310" t="s">
        <v>108</v>
      </c>
      <c r="AO12" s="310" t="s">
        <v>56</v>
      </c>
      <c r="AP12" s="311" t="s">
        <v>55</v>
      </c>
      <c r="AQ12" s="309" t="s">
        <v>57</v>
      </c>
      <c r="AR12" s="310" t="s">
        <v>108</v>
      </c>
      <c r="AS12" s="310" t="s">
        <v>56</v>
      </c>
      <c r="AT12" s="311" t="s">
        <v>55</v>
      </c>
      <c r="AU12" s="309" t="s">
        <v>57</v>
      </c>
      <c r="AV12" s="310" t="s">
        <v>108</v>
      </c>
      <c r="AW12" s="310" t="s">
        <v>56</v>
      </c>
      <c r="AX12" s="312" t="s">
        <v>55</v>
      </c>
      <c r="AY12" s="313" t="s">
        <v>112</v>
      </c>
      <c r="AZ12" s="314" t="s">
        <v>113</v>
      </c>
      <c r="BA12" s="314" t="s">
        <v>114</v>
      </c>
      <c r="BB12" s="315" t="s">
        <v>151</v>
      </c>
    </row>
    <row r="13" spans="1:54" s="69" customFormat="1" ht="14.5" thickBot="1">
      <c r="B13" s="407"/>
      <c r="C13" s="316"/>
      <c r="D13" s="317"/>
      <c r="E13" s="318"/>
      <c r="F13" s="319"/>
      <c r="G13" s="316"/>
      <c r="H13" s="317"/>
      <c r="I13" s="318"/>
      <c r="J13" s="319"/>
      <c r="K13" s="316"/>
      <c r="L13" s="317"/>
      <c r="M13" s="318"/>
      <c r="N13" s="319"/>
      <c r="O13" s="316"/>
      <c r="P13" s="317"/>
      <c r="Q13" s="318"/>
      <c r="R13" s="319"/>
      <c r="S13" s="316"/>
      <c r="T13" s="317"/>
      <c r="U13" s="318"/>
      <c r="V13" s="319"/>
      <c r="W13" s="316"/>
      <c r="X13" s="317"/>
      <c r="Y13" s="318"/>
      <c r="Z13" s="319"/>
      <c r="AA13" s="316"/>
      <c r="AB13" s="317"/>
      <c r="AC13" s="318"/>
      <c r="AD13" s="319"/>
      <c r="AE13" s="316"/>
      <c r="AF13" s="317"/>
      <c r="AG13" s="318"/>
      <c r="AH13" s="319"/>
      <c r="AI13" s="316"/>
      <c r="AJ13" s="317"/>
      <c r="AK13" s="318"/>
      <c r="AL13" s="319"/>
      <c r="AM13" s="316"/>
      <c r="AN13" s="317"/>
      <c r="AO13" s="318"/>
      <c r="AP13" s="319"/>
      <c r="AQ13" s="316"/>
      <c r="AR13" s="317"/>
      <c r="AS13" s="318"/>
      <c r="AT13" s="319"/>
      <c r="AU13" s="316"/>
      <c r="AV13" s="317"/>
      <c r="AW13" s="318"/>
      <c r="AX13" s="320"/>
      <c r="AY13" s="321" t="s">
        <v>152</v>
      </c>
      <c r="AZ13" s="322" t="s">
        <v>153</v>
      </c>
      <c r="BA13" s="322" t="s">
        <v>154</v>
      </c>
      <c r="BB13" s="323" t="s">
        <v>155</v>
      </c>
    </row>
    <row r="14" spans="1:54" s="142" customFormat="1">
      <c r="B14" s="251" t="s">
        <v>54</v>
      </c>
      <c r="C14" s="212">
        <f>SUM(C15,C19,C23,C26)</f>
        <v>127</v>
      </c>
      <c r="D14" s="213">
        <f>SUM(D15,D19,D23,D26)</f>
        <v>85</v>
      </c>
      <c r="E14" s="143">
        <f>SUM(E15,E19,E23,E26)</f>
        <v>570.5</v>
      </c>
      <c r="F14" s="214">
        <f>IFERROR(E14/D14,0)</f>
        <v>6.7117647058823531</v>
      </c>
      <c r="G14" s="212">
        <f t="shared" ref="G14:I14" si="0">SUM(G15,G19,G23,G26)</f>
        <v>129</v>
      </c>
      <c r="H14" s="213">
        <f t="shared" si="0"/>
        <v>83</v>
      </c>
      <c r="I14" s="143">
        <f t="shared" si="0"/>
        <v>877.5</v>
      </c>
      <c r="J14" s="214">
        <f t="shared" ref="J14:J30" si="1">IFERROR(I14/H14,0)</f>
        <v>10.572289156626505</v>
      </c>
      <c r="K14" s="212">
        <f t="shared" ref="K14:M14" si="2">SUM(K15,K19,K23,K26)</f>
        <v>129</v>
      </c>
      <c r="L14" s="213">
        <f t="shared" si="2"/>
        <v>68</v>
      </c>
      <c r="M14" s="143">
        <f t="shared" si="2"/>
        <v>541.5</v>
      </c>
      <c r="N14" s="214">
        <f t="shared" ref="N14:N30" si="3">IFERROR(M14/L14,0)</f>
        <v>7.9632352941176467</v>
      </c>
      <c r="O14" s="212">
        <f t="shared" ref="O14:Q14" si="4">SUM(O15,O19,O23,O26)</f>
        <v>0</v>
      </c>
      <c r="P14" s="213">
        <f t="shared" si="4"/>
        <v>0</v>
      </c>
      <c r="Q14" s="143">
        <f t="shared" si="4"/>
        <v>0</v>
      </c>
      <c r="R14" s="214">
        <f t="shared" ref="R14:R30" si="5">IFERROR(Q14/P14,0)</f>
        <v>0</v>
      </c>
      <c r="S14" s="212">
        <f t="shared" ref="S14:U14" si="6">SUM(S15,S19,S23,S26)</f>
        <v>0</v>
      </c>
      <c r="T14" s="213">
        <f t="shared" si="6"/>
        <v>0</v>
      </c>
      <c r="U14" s="143">
        <f t="shared" si="6"/>
        <v>0</v>
      </c>
      <c r="V14" s="214">
        <f t="shared" ref="V14:V30" si="7">IFERROR(U14/T14,0)</f>
        <v>0</v>
      </c>
      <c r="W14" s="212">
        <f t="shared" ref="W14:Y14" si="8">SUM(W15,W19,W23,W26)</f>
        <v>0</v>
      </c>
      <c r="X14" s="213">
        <f t="shared" si="8"/>
        <v>0</v>
      </c>
      <c r="Y14" s="143">
        <f t="shared" si="8"/>
        <v>0</v>
      </c>
      <c r="Z14" s="214">
        <f t="shared" ref="Z14:Z30" si="9">IFERROR(Y14/X14,0)</f>
        <v>0</v>
      </c>
      <c r="AA14" s="212">
        <f t="shared" ref="AA14:AC14" si="10">SUM(AA15,AA19,AA23,AA26)</f>
        <v>0</v>
      </c>
      <c r="AB14" s="213">
        <f t="shared" si="10"/>
        <v>0</v>
      </c>
      <c r="AC14" s="143">
        <f t="shared" si="10"/>
        <v>0</v>
      </c>
      <c r="AD14" s="214">
        <f t="shared" ref="AD14:AD30" si="11">IFERROR(AC14/AB14,0)</f>
        <v>0</v>
      </c>
      <c r="AE14" s="212">
        <f t="shared" ref="AE14:AG14" si="12">SUM(AE15,AE19,AE23,AE26)</f>
        <v>0</v>
      </c>
      <c r="AF14" s="213">
        <f t="shared" si="12"/>
        <v>0</v>
      </c>
      <c r="AG14" s="143">
        <f t="shared" si="12"/>
        <v>0</v>
      </c>
      <c r="AH14" s="214">
        <f t="shared" ref="AH14:AH30" si="13">IFERROR(AG14/AF14,0)</f>
        <v>0</v>
      </c>
      <c r="AI14" s="212">
        <f t="shared" ref="AI14:AK14" si="14">SUM(AI15,AI19,AI23,AI26)</f>
        <v>0</v>
      </c>
      <c r="AJ14" s="213">
        <f t="shared" si="14"/>
        <v>0</v>
      </c>
      <c r="AK14" s="143">
        <f t="shared" si="14"/>
        <v>0</v>
      </c>
      <c r="AL14" s="214">
        <f t="shared" ref="AL14:AL30" si="15">IFERROR(AK14/AJ14,0)</f>
        <v>0</v>
      </c>
      <c r="AM14" s="212">
        <f t="shared" ref="AM14:AO14" si="16">SUM(AM15,AM19,AM23,AM26)</f>
        <v>0</v>
      </c>
      <c r="AN14" s="143">
        <f t="shared" si="16"/>
        <v>0</v>
      </c>
      <c r="AO14" s="143">
        <f t="shared" si="16"/>
        <v>0</v>
      </c>
      <c r="AP14" s="214">
        <f t="shared" ref="AP14:AP30" si="17">IFERROR(AO14/AN14,0)</f>
        <v>0</v>
      </c>
      <c r="AQ14" s="212">
        <f t="shared" ref="AQ14:AS14" si="18">SUM(AQ15,AQ19,AQ23,AQ26)</f>
        <v>0</v>
      </c>
      <c r="AR14" s="143">
        <f t="shared" si="18"/>
        <v>0</v>
      </c>
      <c r="AS14" s="143">
        <f t="shared" si="18"/>
        <v>0</v>
      </c>
      <c r="AT14" s="214">
        <f t="shared" ref="AT14:AT30" si="19">IFERROR(AS14/AR14,0)</f>
        <v>0</v>
      </c>
      <c r="AU14" s="212">
        <f t="shared" ref="AU14:AW14" si="20">SUM(AU15,AU19,AU23,AU26)</f>
        <v>0</v>
      </c>
      <c r="AV14" s="143">
        <f t="shared" si="20"/>
        <v>0</v>
      </c>
      <c r="AW14" s="143">
        <f t="shared" si="20"/>
        <v>0</v>
      </c>
      <c r="AX14" s="214">
        <f t="shared" ref="AX14:AX30" si="21">IFERROR(AW14/AV14,0)</f>
        <v>0</v>
      </c>
      <c r="AY14" s="274">
        <f t="shared" ref="AY14:BA30" si="22">SUM(C14,G14,K14)</f>
        <v>385</v>
      </c>
      <c r="AZ14" s="275">
        <f t="shared" si="22"/>
        <v>236</v>
      </c>
      <c r="BA14" s="275">
        <f t="shared" si="22"/>
        <v>1989.5</v>
      </c>
      <c r="BB14" s="276">
        <f>IFERROR(BA14/AZ14,0)</f>
        <v>8.4300847457627111</v>
      </c>
    </row>
    <row r="15" spans="1:54" s="105" customFormat="1" outlineLevel="1">
      <c r="B15" s="252" t="s">
        <v>48</v>
      </c>
      <c r="C15" s="245">
        <f>SUM(C16:C18)</f>
        <v>31</v>
      </c>
      <c r="D15" s="246">
        <f>SUM(D16:D18)</f>
        <v>24</v>
      </c>
      <c r="E15" s="114">
        <f>SUM(E16:E18)</f>
        <v>216</v>
      </c>
      <c r="F15" s="217">
        <f t="shared" ref="F15:F30" si="23">IFERROR(E15/D15,0)</f>
        <v>9</v>
      </c>
      <c r="G15" s="245">
        <f>SUM(G16:G18)</f>
        <v>31</v>
      </c>
      <c r="H15" s="246">
        <f>SUM(H16:H18)</f>
        <v>20</v>
      </c>
      <c r="I15" s="114">
        <f>SUM(I16:I18)</f>
        <v>178.5</v>
      </c>
      <c r="J15" s="217">
        <f t="shared" si="1"/>
        <v>8.9250000000000007</v>
      </c>
      <c r="K15" s="215">
        <f t="shared" ref="K15:M15" si="24">SUM(K16:K18)</f>
        <v>32</v>
      </c>
      <c r="L15" s="216">
        <f t="shared" si="24"/>
        <v>17</v>
      </c>
      <c r="M15" s="114">
        <f t="shared" si="24"/>
        <v>157.5</v>
      </c>
      <c r="N15" s="217">
        <f t="shared" si="3"/>
        <v>9.264705882352942</v>
      </c>
      <c r="O15" s="215">
        <f t="shared" ref="O15:Q15" si="25">SUM(O16:O18)</f>
        <v>0</v>
      </c>
      <c r="P15" s="216">
        <f t="shared" si="25"/>
        <v>0</v>
      </c>
      <c r="Q15" s="114">
        <f t="shared" si="25"/>
        <v>0</v>
      </c>
      <c r="R15" s="217">
        <f t="shared" si="5"/>
        <v>0</v>
      </c>
      <c r="S15" s="215">
        <f t="shared" ref="S15:U15" si="26">SUM(S16:S18)</f>
        <v>0</v>
      </c>
      <c r="T15" s="216">
        <f t="shared" si="26"/>
        <v>0</v>
      </c>
      <c r="U15" s="114">
        <f t="shared" si="26"/>
        <v>0</v>
      </c>
      <c r="V15" s="217">
        <f t="shared" si="7"/>
        <v>0</v>
      </c>
      <c r="W15" s="215">
        <f t="shared" ref="W15:Y15" si="27">SUM(W16:W18)</f>
        <v>0</v>
      </c>
      <c r="X15" s="216">
        <f t="shared" si="27"/>
        <v>0</v>
      </c>
      <c r="Y15" s="114">
        <f t="shared" si="27"/>
        <v>0</v>
      </c>
      <c r="Z15" s="217">
        <f t="shared" si="9"/>
        <v>0</v>
      </c>
      <c r="AA15" s="215">
        <f t="shared" ref="AA15:AC15" si="28">SUM(AA16:AA18)</f>
        <v>0</v>
      </c>
      <c r="AB15" s="216">
        <f t="shared" si="28"/>
        <v>0</v>
      </c>
      <c r="AC15" s="114">
        <f t="shared" si="28"/>
        <v>0</v>
      </c>
      <c r="AD15" s="217">
        <f t="shared" si="11"/>
        <v>0</v>
      </c>
      <c r="AE15" s="215">
        <f t="shared" ref="AE15:AG15" si="29">SUM(AE16:AE18)</f>
        <v>0</v>
      </c>
      <c r="AF15" s="216">
        <f t="shared" si="29"/>
        <v>0</v>
      </c>
      <c r="AG15" s="114">
        <f t="shared" si="29"/>
        <v>0</v>
      </c>
      <c r="AH15" s="217">
        <f t="shared" si="13"/>
        <v>0</v>
      </c>
      <c r="AI15" s="215">
        <f t="shared" ref="AI15:AK15" si="30">SUM(AI16:AI18)</f>
        <v>0</v>
      </c>
      <c r="AJ15" s="216">
        <f t="shared" si="30"/>
        <v>0</v>
      </c>
      <c r="AK15" s="114">
        <f t="shared" si="30"/>
        <v>0</v>
      </c>
      <c r="AL15" s="217">
        <f t="shared" si="15"/>
        <v>0</v>
      </c>
      <c r="AM15" s="215">
        <f t="shared" ref="AM15:AO15" si="31">SUM(AM16:AM18)</f>
        <v>0</v>
      </c>
      <c r="AN15" s="114">
        <f t="shared" si="31"/>
        <v>0</v>
      </c>
      <c r="AO15" s="114">
        <f t="shared" si="31"/>
        <v>0</v>
      </c>
      <c r="AP15" s="217">
        <f t="shared" si="17"/>
        <v>0</v>
      </c>
      <c r="AQ15" s="245">
        <f t="shared" ref="AQ15:AS15" si="32">SUM(AQ16:AQ18)</f>
        <v>0</v>
      </c>
      <c r="AR15" s="246">
        <f t="shared" si="32"/>
        <v>0</v>
      </c>
      <c r="AS15" s="114">
        <f t="shared" si="32"/>
        <v>0</v>
      </c>
      <c r="AT15" s="217">
        <f t="shared" si="19"/>
        <v>0</v>
      </c>
      <c r="AU15" s="215">
        <f t="shared" ref="AU15:AW15" si="33">SUM(AU16:AU18)</f>
        <v>0</v>
      </c>
      <c r="AV15" s="114">
        <f t="shared" si="33"/>
        <v>0</v>
      </c>
      <c r="AW15" s="114">
        <f t="shared" si="33"/>
        <v>0</v>
      </c>
      <c r="AX15" s="217">
        <f t="shared" si="21"/>
        <v>0</v>
      </c>
      <c r="AY15" s="277">
        <f t="shared" si="22"/>
        <v>94</v>
      </c>
      <c r="AZ15" s="278">
        <f t="shared" si="22"/>
        <v>61</v>
      </c>
      <c r="BA15" s="278">
        <f t="shared" si="22"/>
        <v>552</v>
      </c>
      <c r="BB15" s="279">
        <f t="shared" ref="BB15:BB30" si="34">IFERROR(BA15/AZ15,0)</f>
        <v>9.0491803278688518</v>
      </c>
    </row>
    <row r="16" spans="1:54" outlineLevel="1">
      <c r="B16" s="253" t="s">
        <v>71</v>
      </c>
      <c r="C16" s="218">
        <v>11</v>
      </c>
      <c r="D16" s="219">
        <v>8</v>
      </c>
      <c r="E16" s="115">
        <v>99</v>
      </c>
      <c r="F16" s="220">
        <f t="shared" si="23"/>
        <v>12.375</v>
      </c>
      <c r="G16" s="218">
        <v>11</v>
      </c>
      <c r="H16" s="219">
        <v>8</v>
      </c>
      <c r="I16" s="115">
        <v>101.5</v>
      </c>
      <c r="J16" s="220">
        <f t="shared" si="1"/>
        <v>12.6875</v>
      </c>
      <c r="K16" s="218">
        <v>12</v>
      </c>
      <c r="L16" s="219">
        <v>9</v>
      </c>
      <c r="M16" s="115">
        <v>123</v>
      </c>
      <c r="N16" s="220">
        <f t="shared" si="3"/>
        <v>13.666666666666666</v>
      </c>
      <c r="O16" s="218"/>
      <c r="P16" s="219"/>
      <c r="Q16" s="115"/>
      <c r="R16" s="220">
        <f t="shared" si="5"/>
        <v>0</v>
      </c>
      <c r="S16" s="218"/>
      <c r="T16" s="219"/>
      <c r="U16" s="115"/>
      <c r="V16" s="220">
        <f t="shared" si="7"/>
        <v>0</v>
      </c>
      <c r="W16" s="218"/>
      <c r="X16" s="219"/>
      <c r="Y16" s="115"/>
      <c r="Z16" s="220">
        <f t="shared" si="9"/>
        <v>0</v>
      </c>
      <c r="AA16" s="218"/>
      <c r="AB16" s="219"/>
      <c r="AC16" s="219"/>
      <c r="AD16" s="220">
        <f t="shared" si="11"/>
        <v>0</v>
      </c>
      <c r="AE16" s="218"/>
      <c r="AF16" s="219"/>
      <c r="AG16" s="115"/>
      <c r="AH16" s="220">
        <f t="shared" si="13"/>
        <v>0</v>
      </c>
      <c r="AI16" s="218"/>
      <c r="AJ16" s="219"/>
      <c r="AK16" s="115"/>
      <c r="AL16" s="220">
        <f t="shared" si="15"/>
        <v>0</v>
      </c>
      <c r="AM16" s="218"/>
      <c r="AN16" s="115"/>
      <c r="AO16" s="115"/>
      <c r="AP16" s="220">
        <f t="shared" si="17"/>
        <v>0</v>
      </c>
      <c r="AQ16" s="218"/>
      <c r="AR16" s="115"/>
      <c r="AS16" s="115"/>
      <c r="AT16" s="220">
        <f t="shared" si="19"/>
        <v>0</v>
      </c>
      <c r="AU16" s="218"/>
      <c r="AV16" s="115"/>
      <c r="AW16" s="115"/>
      <c r="AX16" s="220">
        <f t="shared" si="21"/>
        <v>0</v>
      </c>
      <c r="AY16" s="280">
        <f t="shared" si="22"/>
        <v>34</v>
      </c>
      <c r="AZ16" s="281">
        <f t="shared" si="22"/>
        <v>25</v>
      </c>
      <c r="BA16" s="281">
        <f t="shared" si="22"/>
        <v>323.5</v>
      </c>
      <c r="BB16" s="282">
        <f t="shared" si="34"/>
        <v>12.94</v>
      </c>
    </row>
    <row r="17" spans="2:56" outlineLevel="1">
      <c r="B17" s="253" t="s">
        <v>72</v>
      </c>
      <c r="C17" s="218">
        <v>14</v>
      </c>
      <c r="D17" s="219">
        <v>10</v>
      </c>
      <c r="E17" s="115">
        <v>63.5</v>
      </c>
      <c r="F17" s="220">
        <f t="shared" si="23"/>
        <v>6.35</v>
      </c>
      <c r="G17" s="218">
        <v>14</v>
      </c>
      <c r="H17" s="219">
        <v>6</v>
      </c>
      <c r="I17" s="115">
        <v>44</v>
      </c>
      <c r="J17" s="220">
        <f t="shared" si="1"/>
        <v>7.333333333333333</v>
      </c>
      <c r="K17" s="218">
        <v>14</v>
      </c>
      <c r="L17" s="219">
        <v>4</v>
      </c>
      <c r="M17" s="115">
        <v>18</v>
      </c>
      <c r="N17" s="220">
        <f t="shared" si="3"/>
        <v>4.5</v>
      </c>
      <c r="O17" s="218"/>
      <c r="P17" s="219"/>
      <c r="Q17" s="115"/>
      <c r="R17" s="220">
        <f t="shared" si="5"/>
        <v>0</v>
      </c>
      <c r="S17" s="218"/>
      <c r="T17" s="219"/>
      <c r="U17" s="115"/>
      <c r="V17" s="220">
        <f t="shared" si="7"/>
        <v>0</v>
      </c>
      <c r="W17" s="218"/>
      <c r="X17" s="219"/>
      <c r="Y17" s="115"/>
      <c r="Z17" s="220">
        <f t="shared" si="9"/>
        <v>0</v>
      </c>
      <c r="AA17" s="218"/>
      <c r="AB17" s="219"/>
      <c r="AC17" s="115"/>
      <c r="AD17" s="220">
        <f t="shared" si="11"/>
        <v>0</v>
      </c>
      <c r="AE17" s="218"/>
      <c r="AF17" s="219"/>
      <c r="AG17" s="115"/>
      <c r="AH17" s="220">
        <f t="shared" si="13"/>
        <v>0</v>
      </c>
      <c r="AI17" s="218"/>
      <c r="AJ17" s="219"/>
      <c r="AK17" s="115"/>
      <c r="AL17" s="220">
        <f t="shared" si="15"/>
        <v>0</v>
      </c>
      <c r="AM17" s="218"/>
      <c r="AN17" s="115"/>
      <c r="AO17" s="115"/>
      <c r="AP17" s="220">
        <f t="shared" si="17"/>
        <v>0</v>
      </c>
      <c r="AQ17" s="218"/>
      <c r="AR17" s="115"/>
      <c r="AS17" s="115"/>
      <c r="AT17" s="220">
        <f t="shared" si="19"/>
        <v>0</v>
      </c>
      <c r="AU17" s="218"/>
      <c r="AV17" s="115"/>
      <c r="AW17" s="115"/>
      <c r="AX17" s="220">
        <f t="shared" si="21"/>
        <v>0</v>
      </c>
      <c r="AY17" s="280">
        <f t="shared" si="22"/>
        <v>42</v>
      </c>
      <c r="AZ17" s="281">
        <f t="shared" si="22"/>
        <v>20</v>
      </c>
      <c r="BA17" s="281">
        <f t="shared" si="22"/>
        <v>125.5</v>
      </c>
      <c r="BB17" s="282">
        <f t="shared" si="34"/>
        <v>6.2750000000000004</v>
      </c>
    </row>
    <row r="18" spans="2:56" outlineLevel="1">
      <c r="B18" s="253" t="s">
        <v>70</v>
      </c>
      <c r="C18" s="218">
        <v>6</v>
      </c>
      <c r="D18" s="219">
        <v>6</v>
      </c>
      <c r="E18" s="115">
        <v>53.5</v>
      </c>
      <c r="F18" s="220">
        <f t="shared" si="23"/>
        <v>8.9166666666666661</v>
      </c>
      <c r="G18" s="218">
        <v>6</v>
      </c>
      <c r="H18" s="219">
        <v>6</v>
      </c>
      <c r="I18" s="115">
        <v>33</v>
      </c>
      <c r="J18" s="220">
        <f t="shared" si="1"/>
        <v>5.5</v>
      </c>
      <c r="K18" s="218">
        <v>6</v>
      </c>
      <c r="L18" s="219">
        <v>4</v>
      </c>
      <c r="M18" s="115">
        <v>16.5</v>
      </c>
      <c r="N18" s="220">
        <f t="shared" si="3"/>
        <v>4.125</v>
      </c>
      <c r="O18" s="218"/>
      <c r="P18" s="219"/>
      <c r="Q18" s="115"/>
      <c r="R18" s="220">
        <f t="shared" si="5"/>
        <v>0</v>
      </c>
      <c r="S18" s="218"/>
      <c r="T18" s="219"/>
      <c r="U18" s="115"/>
      <c r="V18" s="220">
        <f t="shared" si="7"/>
        <v>0</v>
      </c>
      <c r="W18" s="218"/>
      <c r="X18" s="219"/>
      <c r="Y18" s="115"/>
      <c r="Z18" s="220">
        <f t="shared" si="9"/>
        <v>0</v>
      </c>
      <c r="AA18" s="218"/>
      <c r="AB18" s="219"/>
      <c r="AC18" s="115"/>
      <c r="AD18" s="220">
        <f t="shared" si="11"/>
        <v>0</v>
      </c>
      <c r="AE18" s="218"/>
      <c r="AF18" s="219"/>
      <c r="AG18" s="115"/>
      <c r="AH18" s="220">
        <f t="shared" si="13"/>
        <v>0</v>
      </c>
      <c r="AI18" s="218"/>
      <c r="AJ18" s="219"/>
      <c r="AK18" s="115"/>
      <c r="AL18" s="220">
        <f t="shared" si="15"/>
        <v>0</v>
      </c>
      <c r="AM18" s="218"/>
      <c r="AN18" s="115"/>
      <c r="AO18" s="115"/>
      <c r="AP18" s="220">
        <f t="shared" si="17"/>
        <v>0</v>
      </c>
      <c r="AQ18" s="218"/>
      <c r="AR18" s="115"/>
      <c r="AS18" s="115"/>
      <c r="AT18" s="220">
        <f t="shared" si="19"/>
        <v>0</v>
      </c>
      <c r="AU18" s="218"/>
      <c r="AV18" s="115"/>
      <c r="AW18" s="115"/>
      <c r="AX18" s="220">
        <f t="shared" si="21"/>
        <v>0</v>
      </c>
      <c r="AY18" s="280">
        <f t="shared" si="22"/>
        <v>18</v>
      </c>
      <c r="AZ18" s="281">
        <f t="shared" si="22"/>
        <v>16</v>
      </c>
      <c r="BA18" s="281">
        <f t="shared" si="22"/>
        <v>103</v>
      </c>
      <c r="BB18" s="282">
        <f t="shared" si="34"/>
        <v>6.4375</v>
      </c>
    </row>
    <row r="19" spans="2:56" s="105" customFormat="1" outlineLevel="1">
      <c r="B19" s="252" t="s">
        <v>49</v>
      </c>
      <c r="C19" s="215">
        <f>SUM(C20:C22)</f>
        <v>14</v>
      </c>
      <c r="D19" s="216">
        <f>SUM(D20:D22)</f>
        <v>3</v>
      </c>
      <c r="E19" s="114">
        <f>SUM(E20:E22)</f>
        <v>41</v>
      </c>
      <c r="F19" s="217">
        <f t="shared" si="23"/>
        <v>13.666666666666666</v>
      </c>
      <c r="G19" s="215">
        <f>SUM(G20:G22)</f>
        <v>14</v>
      </c>
      <c r="H19" s="216">
        <f>SUM(H20:H22)</f>
        <v>3</v>
      </c>
      <c r="I19" s="114">
        <f>SUM(I20:I22)</f>
        <v>30.5</v>
      </c>
      <c r="J19" s="217">
        <f t="shared" si="1"/>
        <v>10.166666666666666</v>
      </c>
      <c r="K19" s="215">
        <f t="shared" ref="K19:M19" si="35">SUM(K20:K22)</f>
        <v>14</v>
      </c>
      <c r="L19" s="216">
        <f t="shared" si="35"/>
        <v>7</v>
      </c>
      <c r="M19" s="114">
        <f t="shared" si="35"/>
        <v>69.5</v>
      </c>
      <c r="N19" s="217">
        <f t="shared" si="3"/>
        <v>9.9285714285714288</v>
      </c>
      <c r="O19" s="215">
        <f t="shared" ref="O19:Q19" si="36">SUM(O20:O22)</f>
        <v>0</v>
      </c>
      <c r="P19" s="216">
        <f t="shared" si="36"/>
        <v>0</v>
      </c>
      <c r="Q19" s="114">
        <f t="shared" si="36"/>
        <v>0</v>
      </c>
      <c r="R19" s="217">
        <f t="shared" si="5"/>
        <v>0</v>
      </c>
      <c r="S19" s="215">
        <f t="shared" ref="S19:U19" si="37">SUM(S20:S22)</f>
        <v>0</v>
      </c>
      <c r="T19" s="216">
        <f t="shared" si="37"/>
        <v>0</v>
      </c>
      <c r="U19" s="114">
        <f t="shared" si="37"/>
        <v>0</v>
      </c>
      <c r="V19" s="217">
        <f t="shared" si="7"/>
        <v>0</v>
      </c>
      <c r="W19" s="215">
        <f t="shared" ref="W19:Y19" si="38">SUM(W20:W22)</f>
        <v>0</v>
      </c>
      <c r="X19" s="216">
        <f t="shared" si="38"/>
        <v>0</v>
      </c>
      <c r="Y19" s="114">
        <f t="shared" si="38"/>
        <v>0</v>
      </c>
      <c r="Z19" s="217">
        <f t="shared" si="9"/>
        <v>0</v>
      </c>
      <c r="AA19" s="215">
        <f t="shared" ref="AA19:AC19" si="39">SUM(AA20:AA22)</f>
        <v>0</v>
      </c>
      <c r="AB19" s="216">
        <f t="shared" si="39"/>
        <v>0</v>
      </c>
      <c r="AC19" s="114">
        <f t="shared" si="39"/>
        <v>0</v>
      </c>
      <c r="AD19" s="217">
        <f t="shared" si="11"/>
        <v>0</v>
      </c>
      <c r="AE19" s="215">
        <f t="shared" ref="AE19:AG19" si="40">SUM(AE20:AE22)</f>
        <v>0</v>
      </c>
      <c r="AF19" s="216">
        <f t="shared" si="40"/>
        <v>0</v>
      </c>
      <c r="AG19" s="114">
        <f t="shared" si="40"/>
        <v>0</v>
      </c>
      <c r="AH19" s="217">
        <f t="shared" si="13"/>
        <v>0</v>
      </c>
      <c r="AI19" s="215">
        <f t="shared" ref="AI19:AK19" si="41">SUM(AI20:AI22)</f>
        <v>0</v>
      </c>
      <c r="AJ19" s="216">
        <f t="shared" si="41"/>
        <v>0</v>
      </c>
      <c r="AK19" s="114">
        <f t="shared" si="41"/>
        <v>0</v>
      </c>
      <c r="AL19" s="217">
        <f t="shared" si="15"/>
        <v>0</v>
      </c>
      <c r="AM19" s="215">
        <f t="shared" ref="AM19:AO19" si="42">SUM(AM20:AM22)</f>
        <v>0</v>
      </c>
      <c r="AN19" s="114">
        <f t="shared" si="42"/>
        <v>0</v>
      </c>
      <c r="AO19" s="114">
        <f t="shared" si="42"/>
        <v>0</v>
      </c>
      <c r="AP19" s="217">
        <f t="shared" si="17"/>
        <v>0</v>
      </c>
      <c r="AQ19" s="215">
        <f t="shared" ref="AQ19:AS19" si="43">SUM(AQ20:AQ22)</f>
        <v>0</v>
      </c>
      <c r="AR19" s="114">
        <f t="shared" si="43"/>
        <v>0</v>
      </c>
      <c r="AS19" s="114">
        <f t="shared" si="43"/>
        <v>0</v>
      </c>
      <c r="AT19" s="217">
        <f t="shared" si="19"/>
        <v>0</v>
      </c>
      <c r="AU19" s="215">
        <f t="shared" ref="AU19:AW19" si="44">SUM(AU20:AU22)</f>
        <v>0</v>
      </c>
      <c r="AV19" s="114">
        <f t="shared" si="44"/>
        <v>0</v>
      </c>
      <c r="AW19" s="114">
        <f t="shared" si="44"/>
        <v>0</v>
      </c>
      <c r="AX19" s="217">
        <f t="shared" si="21"/>
        <v>0</v>
      </c>
      <c r="AY19" s="277">
        <f t="shared" si="22"/>
        <v>42</v>
      </c>
      <c r="AZ19" s="278">
        <f t="shared" si="22"/>
        <v>13</v>
      </c>
      <c r="BA19" s="278">
        <f t="shared" si="22"/>
        <v>141</v>
      </c>
      <c r="BB19" s="279">
        <f t="shared" si="34"/>
        <v>10.846153846153847</v>
      </c>
    </row>
    <row r="20" spans="2:56" outlineLevel="1">
      <c r="B20" s="253" t="s">
        <v>147</v>
      </c>
      <c r="C20" s="218">
        <v>4</v>
      </c>
      <c r="D20" s="219">
        <v>1</v>
      </c>
      <c r="E20" s="115">
        <v>12</v>
      </c>
      <c r="F20" s="220">
        <f t="shared" si="23"/>
        <v>12</v>
      </c>
      <c r="G20" s="218">
        <v>4</v>
      </c>
      <c r="H20" s="219">
        <v>1</v>
      </c>
      <c r="I20" s="115">
        <v>7</v>
      </c>
      <c r="J20" s="220">
        <f t="shared" si="1"/>
        <v>7</v>
      </c>
      <c r="K20" s="218">
        <v>4</v>
      </c>
      <c r="L20" s="219">
        <v>1</v>
      </c>
      <c r="M20" s="115">
        <v>3</v>
      </c>
      <c r="N20" s="220">
        <f t="shared" si="3"/>
        <v>3</v>
      </c>
      <c r="O20" s="218"/>
      <c r="P20" s="219"/>
      <c r="Q20" s="115"/>
      <c r="R20" s="220">
        <f t="shared" si="5"/>
        <v>0</v>
      </c>
      <c r="S20" s="218"/>
      <c r="T20" s="219"/>
      <c r="U20" s="115"/>
      <c r="V20" s="220">
        <f t="shared" si="7"/>
        <v>0</v>
      </c>
      <c r="W20" s="218"/>
      <c r="X20" s="219"/>
      <c r="Y20" s="115"/>
      <c r="Z20" s="220">
        <f t="shared" si="9"/>
        <v>0</v>
      </c>
      <c r="AA20" s="218"/>
      <c r="AB20" s="219"/>
      <c r="AC20" s="115"/>
      <c r="AD20" s="220">
        <f t="shared" si="11"/>
        <v>0</v>
      </c>
      <c r="AE20" s="218"/>
      <c r="AF20" s="219"/>
      <c r="AG20" s="115"/>
      <c r="AH20" s="220">
        <f t="shared" si="13"/>
        <v>0</v>
      </c>
      <c r="AI20" s="218"/>
      <c r="AJ20" s="219"/>
      <c r="AK20" s="115"/>
      <c r="AL20" s="220">
        <f t="shared" si="15"/>
        <v>0</v>
      </c>
      <c r="AM20" s="218"/>
      <c r="AN20" s="115"/>
      <c r="AO20" s="115"/>
      <c r="AP20" s="220">
        <f t="shared" si="17"/>
        <v>0</v>
      </c>
      <c r="AQ20" s="218"/>
      <c r="AR20" s="115"/>
      <c r="AS20" s="115"/>
      <c r="AT20" s="220">
        <f t="shared" si="19"/>
        <v>0</v>
      </c>
      <c r="AU20" s="218"/>
      <c r="AV20" s="115"/>
      <c r="AW20" s="115"/>
      <c r="AX20" s="220">
        <f t="shared" si="21"/>
        <v>0</v>
      </c>
      <c r="AY20" s="280">
        <f t="shared" si="22"/>
        <v>12</v>
      </c>
      <c r="AZ20" s="281">
        <f t="shared" si="22"/>
        <v>3</v>
      </c>
      <c r="BA20" s="281">
        <f t="shared" si="22"/>
        <v>22</v>
      </c>
      <c r="BB20" s="282">
        <f t="shared" si="34"/>
        <v>7.333333333333333</v>
      </c>
    </row>
    <row r="21" spans="2:56" outlineLevel="1">
      <c r="B21" s="253" t="s">
        <v>148</v>
      </c>
      <c r="C21" s="218">
        <v>4</v>
      </c>
      <c r="D21" s="219">
        <v>0</v>
      </c>
      <c r="E21" s="115">
        <v>0</v>
      </c>
      <c r="F21" s="220"/>
      <c r="G21" s="218">
        <v>4</v>
      </c>
      <c r="H21" s="219">
        <v>1</v>
      </c>
      <c r="I21" s="115">
        <v>3</v>
      </c>
      <c r="J21" s="220">
        <f t="shared" si="1"/>
        <v>3</v>
      </c>
      <c r="K21" s="218">
        <v>4</v>
      </c>
      <c r="L21" s="219">
        <v>1</v>
      </c>
      <c r="M21" s="115">
        <v>6</v>
      </c>
      <c r="N21" s="220"/>
      <c r="O21" s="218"/>
      <c r="P21" s="219"/>
      <c r="Q21" s="115"/>
      <c r="R21" s="220"/>
      <c r="S21" s="218"/>
      <c r="T21" s="219"/>
      <c r="U21" s="115"/>
      <c r="V21" s="220"/>
      <c r="W21" s="218"/>
      <c r="X21" s="219"/>
      <c r="Y21" s="115"/>
      <c r="Z21" s="220"/>
      <c r="AA21" s="218"/>
      <c r="AB21" s="219"/>
      <c r="AC21" s="115"/>
      <c r="AD21" s="220"/>
      <c r="AE21" s="218"/>
      <c r="AF21" s="219"/>
      <c r="AG21" s="115"/>
      <c r="AH21" s="220"/>
      <c r="AI21" s="218"/>
      <c r="AJ21" s="219"/>
      <c r="AK21" s="115"/>
      <c r="AL21" s="220"/>
      <c r="AM21" s="218"/>
      <c r="AN21" s="115"/>
      <c r="AO21" s="115"/>
      <c r="AP21" s="220"/>
      <c r="AQ21" s="218"/>
      <c r="AR21" s="115"/>
      <c r="AS21" s="115"/>
      <c r="AT21" s="220"/>
      <c r="AU21" s="218"/>
      <c r="AV21" s="115"/>
      <c r="AW21" s="115"/>
      <c r="AX21" s="220"/>
      <c r="AY21" s="280">
        <f t="shared" si="22"/>
        <v>12</v>
      </c>
      <c r="AZ21" s="281">
        <f t="shared" si="22"/>
        <v>2</v>
      </c>
      <c r="BA21" s="281">
        <f t="shared" si="22"/>
        <v>9</v>
      </c>
      <c r="BB21" s="282">
        <f t="shared" si="34"/>
        <v>4.5</v>
      </c>
    </row>
    <row r="22" spans="2:56" outlineLevel="1">
      <c r="B22" s="253" t="s">
        <v>69</v>
      </c>
      <c r="C22" s="218">
        <v>6</v>
      </c>
      <c r="D22" s="219">
        <v>2</v>
      </c>
      <c r="E22" s="115">
        <v>29</v>
      </c>
      <c r="F22" s="220">
        <f t="shared" si="23"/>
        <v>14.5</v>
      </c>
      <c r="G22" s="218">
        <v>6</v>
      </c>
      <c r="H22" s="219">
        <v>1</v>
      </c>
      <c r="I22" s="115">
        <v>20.5</v>
      </c>
      <c r="J22" s="220">
        <f t="shared" si="1"/>
        <v>20.5</v>
      </c>
      <c r="K22" s="218">
        <v>6</v>
      </c>
      <c r="L22" s="219">
        <v>5</v>
      </c>
      <c r="M22" s="115">
        <v>60.5</v>
      </c>
      <c r="N22" s="220">
        <f t="shared" si="3"/>
        <v>12.1</v>
      </c>
      <c r="O22" s="218"/>
      <c r="P22" s="219"/>
      <c r="Q22" s="115"/>
      <c r="R22" s="220">
        <f t="shared" si="5"/>
        <v>0</v>
      </c>
      <c r="S22" s="218"/>
      <c r="T22" s="219"/>
      <c r="U22" s="115"/>
      <c r="V22" s="220">
        <f t="shared" si="7"/>
        <v>0</v>
      </c>
      <c r="W22" s="218"/>
      <c r="X22" s="219"/>
      <c r="Y22" s="115"/>
      <c r="Z22" s="220">
        <f t="shared" si="9"/>
        <v>0</v>
      </c>
      <c r="AA22" s="218"/>
      <c r="AB22" s="219"/>
      <c r="AC22" s="115"/>
      <c r="AD22" s="220">
        <f t="shared" si="11"/>
        <v>0</v>
      </c>
      <c r="AE22" s="218"/>
      <c r="AF22" s="219"/>
      <c r="AG22" s="115"/>
      <c r="AH22" s="220">
        <f t="shared" si="13"/>
        <v>0</v>
      </c>
      <c r="AI22" s="218"/>
      <c r="AJ22" s="219"/>
      <c r="AK22" s="115"/>
      <c r="AL22" s="220">
        <f t="shared" si="15"/>
        <v>0</v>
      </c>
      <c r="AM22" s="218"/>
      <c r="AN22" s="115"/>
      <c r="AO22" s="115"/>
      <c r="AP22" s="220">
        <f t="shared" si="17"/>
        <v>0</v>
      </c>
      <c r="AQ22" s="218"/>
      <c r="AR22" s="115"/>
      <c r="AS22" s="115"/>
      <c r="AT22" s="220">
        <f t="shared" si="19"/>
        <v>0</v>
      </c>
      <c r="AU22" s="218"/>
      <c r="AV22" s="115"/>
      <c r="AW22" s="115"/>
      <c r="AX22" s="220">
        <f t="shared" si="21"/>
        <v>0</v>
      </c>
      <c r="AY22" s="280">
        <f t="shared" si="22"/>
        <v>18</v>
      </c>
      <c r="AZ22" s="281">
        <f t="shared" si="22"/>
        <v>8</v>
      </c>
      <c r="BA22" s="281">
        <f t="shared" si="22"/>
        <v>110</v>
      </c>
      <c r="BB22" s="282">
        <f t="shared" si="34"/>
        <v>13.75</v>
      </c>
    </row>
    <row r="23" spans="2:56" s="105" customFormat="1" outlineLevel="1">
      <c r="B23" s="252" t="s">
        <v>50</v>
      </c>
      <c r="C23" s="215">
        <f>SUM(C24:C25)</f>
        <v>64</v>
      </c>
      <c r="D23" s="216">
        <f>SUM(D24:D25)</f>
        <v>49</v>
      </c>
      <c r="E23" s="114">
        <f>SUM(E24:E25)</f>
        <v>269.5</v>
      </c>
      <c r="F23" s="217">
        <f t="shared" si="23"/>
        <v>5.5</v>
      </c>
      <c r="G23" s="215">
        <f>SUM(G24:G25)</f>
        <v>64</v>
      </c>
      <c r="H23" s="216">
        <f>SUM(H24:H25)</f>
        <v>50</v>
      </c>
      <c r="I23" s="114">
        <f>SUM(I24:I25)</f>
        <v>574.5</v>
      </c>
      <c r="J23" s="217">
        <f t="shared" si="1"/>
        <v>11.49</v>
      </c>
      <c r="K23" s="215">
        <f t="shared" ref="K23:M23" si="45">SUM(K24:K25)</f>
        <v>63</v>
      </c>
      <c r="L23" s="216">
        <f t="shared" si="45"/>
        <v>42</v>
      </c>
      <c r="M23" s="114">
        <f t="shared" si="45"/>
        <v>304</v>
      </c>
      <c r="N23" s="217">
        <f t="shared" si="3"/>
        <v>7.2380952380952381</v>
      </c>
      <c r="O23" s="215">
        <f t="shared" ref="O23:Q23" si="46">SUM(O24:O25)</f>
        <v>0</v>
      </c>
      <c r="P23" s="216">
        <f t="shared" si="46"/>
        <v>0</v>
      </c>
      <c r="Q23" s="114">
        <f t="shared" si="46"/>
        <v>0</v>
      </c>
      <c r="R23" s="217">
        <f t="shared" si="5"/>
        <v>0</v>
      </c>
      <c r="S23" s="215">
        <f t="shared" ref="S23:U23" si="47">SUM(S24:S25)</f>
        <v>0</v>
      </c>
      <c r="T23" s="216">
        <f t="shared" si="47"/>
        <v>0</v>
      </c>
      <c r="U23" s="114">
        <f t="shared" si="47"/>
        <v>0</v>
      </c>
      <c r="V23" s="217">
        <f t="shared" si="7"/>
        <v>0</v>
      </c>
      <c r="W23" s="215">
        <f t="shared" ref="W23:Y23" si="48">SUM(W24:W25)</f>
        <v>0</v>
      </c>
      <c r="X23" s="216">
        <f t="shared" si="48"/>
        <v>0</v>
      </c>
      <c r="Y23" s="114">
        <f t="shared" si="48"/>
        <v>0</v>
      </c>
      <c r="Z23" s="217">
        <f t="shared" si="9"/>
        <v>0</v>
      </c>
      <c r="AA23" s="215">
        <f t="shared" ref="AA23:AC23" si="49">SUM(AA24:AA25)</f>
        <v>0</v>
      </c>
      <c r="AB23" s="216">
        <f t="shared" si="49"/>
        <v>0</v>
      </c>
      <c r="AC23" s="114">
        <f t="shared" si="49"/>
        <v>0</v>
      </c>
      <c r="AD23" s="217">
        <f t="shared" si="11"/>
        <v>0</v>
      </c>
      <c r="AE23" s="215">
        <f t="shared" ref="AE23:AG23" si="50">SUM(AE24:AE25)</f>
        <v>0</v>
      </c>
      <c r="AF23" s="216">
        <f t="shared" si="50"/>
        <v>0</v>
      </c>
      <c r="AG23" s="114">
        <f t="shared" si="50"/>
        <v>0</v>
      </c>
      <c r="AH23" s="217">
        <f t="shared" si="13"/>
        <v>0</v>
      </c>
      <c r="AI23" s="215">
        <f t="shared" ref="AI23:AK23" si="51">SUM(AI24:AI25)</f>
        <v>0</v>
      </c>
      <c r="AJ23" s="216">
        <f t="shared" si="51"/>
        <v>0</v>
      </c>
      <c r="AK23" s="114">
        <f t="shared" si="51"/>
        <v>0</v>
      </c>
      <c r="AL23" s="217">
        <f t="shared" si="15"/>
        <v>0</v>
      </c>
      <c r="AM23" s="215">
        <f t="shared" ref="AM23:AO23" si="52">SUM(AM24:AM25)</f>
        <v>0</v>
      </c>
      <c r="AN23" s="114">
        <f t="shared" si="52"/>
        <v>0</v>
      </c>
      <c r="AO23" s="114">
        <f t="shared" si="52"/>
        <v>0</v>
      </c>
      <c r="AP23" s="217">
        <f t="shared" si="17"/>
        <v>0</v>
      </c>
      <c r="AQ23" s="215">
        <f t="shared" ref="AQ23:AS23" si="53">SUM(AQ24:AQ25)</f>
        <v>0</v>
      </c>
      <c r="AR23" s="114">
        <f t="shared" si="53"/>
        <v>0</v>
      </c>
      <c r="AS23" s="114">
        <f t="shared" si="53"/>
        <v>0</v>
      </c>
      <c r="AT23" s="217">
        <f t="shared" si="19"/>
        <v>0</v>
      </c>
      <c r="AU23" s="215">
        <f t="shared" ref="AU23:AW23" si="54">SUM(AU24:AU25)</f>
        <v>0</v>
      </c>
      <c r="AV23" s="114">
        <f t="shared" si="54"/>
        <v>0</v>
      </c>
      <c r="AW23" s="114">
        <f t="shared" si="54"/>
        <v>0</v>
      </c>
      <c r="AX23" s="217">
        <f t="shared" si="21"/>
        <v>0</v>
      </c>
      <c r="AY23" s="277">
        <f t="shared" si="22"/>
        <v>191</v>
      </c>
      <c r="AZ23" s="278">
        <f t="shared" si="22"/>
        <v>141</v>
      </c>
      <c r="BA23" s="278">
        <f t="shared" si="22"/>
        <v>1148</v>
      </c>
      <c r="BB23" s="279">
        <f t="shared" si="34"/>
        <v>8.1418439716312054</v>
      </c>
    </row>
    <row r="24" spans="2:56" outlineLevel="1">
      <c r="B24" s="253" t="s">
        <v>68</v>
      </c>
      <c r="C24" s="218">
        <v>57</v>
      </c>
      <c r="D24" s="219">
        <v>42</v>
      </c>
      <c r="E24" s="115">
        <v>241.5</v>
      </c>
      <c r="F24" s="220">
        <f t="shared" si="23"/>
        <v>5.75</v>
      </c>
      <c r="G24" s="218">
        <v>57</v>
      </c>
      <c r="H24" s="219">
        <v>43</v>
      </c>
      <c r="I24" s="115">
        <v>550</v>
      </c>
      <c r="J24" s="220">
        <f t="shared" si="1"/>
        <v>12.790697674418604</v>
      </c>
      <c r="K24" s="218">
        <v>56</v>
      </c>
      <c r="L24" s="219">
        <v>38</v>
      </c>
      <c r="M24" s="115">
        <v>296</v>
      </c>
      <c r="N24" s="220">
        <f t="shared" si="3"/>
        <v>7.7894736842105265</v>
      </c>
      <c r="O24" s="218"/>
      <c r="P24" s="219"/>
      <c r="Q24" s="115"/>
      <c r="R24" s="220">
        <f t="shared" si="5"/>
        <v>0</v>
      </c>
      <c r="S24" s="218"/>
      <c r="T24" s="219"/>
      <c r="U24" s="115"/>
      <c r="V24" s="220">
        <f t="shared" si="7"/>
        <v>0</v>
      </c>
      <c r="W24" s="218"/>
      <c r="X24" s="219"/>
      <c r="Y24" s="115"/>
      <c r="Z24" s="220">
        <f t="shared" si="9"/>
        <v>0</v>
      </c>
      <c r="AA24" s="218"/>
      <c r="AB24" s="219"/>
      <c r="AC24" s="115"/>
      <c r="AD24" s="220">
        <f t="shared" si="11"/>
        <v>0</v>
      </c>
      <c r="AE24" s="218"/>
      <c r="AF24" s="219"/>
      <c r="AG24" s="115"/>
      <c r="AH24" s="220">
        <f t="shared" si="13"/>
        <v>0</v>
      </c>
      <c r="AI24" s="218"/>
      <c r="AJ24" s="219"/>
      <c r="AK24" s="115"/>
      <c r="AL24" s="220">
        <f t="shared" si="15"/>
        <v>0</v>
      </c>
      <c r="AM24" s="218"/>
      <c r="AN24" s="115"/>
      <c r="AO24" s="115"/>
      <c r="AP24" s="220">
        <f t="shared" si="17"/>
        <v>0</v>
      </c>
      <c r="AQ24" s="218"/>
      <c r="AR24" s="115"/>
      <c r="AS24" s="115"/>
      <c r="AT24" s="220">
        <f t="shared" si="19"/>
        <v>0</v>
      </c>
      <c r="AU24" s="218"/>
      <c r="AV24" s="115"/>
      <c r="AW24" s="115"/>
      <c r="AX24" s="220">
        <f t="shared" si="21"/>
        <v>0</v>
      </c>
      <c r="AY24" s="280">
        <f t="shared" si="22"/>
        <v>170</v>
      </c>
      <c r="AZ24" s="281">
        <f t="shared" si="22"/>
        <v>123</v>
      </c>
      <c r="BA24" s="281">
        <f t="shared" si="22"/>
        <v>1087.5</v>
      </c>
      <c r="BB24" s="282">
        <f t="shared" si="34"/>
        <v>8.8414634146341466</v>
      </c>
    </row>
    <row r="25" spans="2:56" outlineLevel="1">
      <c r="B25" s="253" t="s">
        <v>73</v>
      </c>
      <c r="C25" s="218">
        <v>7</v>
      </c>
      <c r="D25" s="219">
        <v>7</v>
      </c>
      <c r="E25" s="115">
        <v>28</v>
      </c>
      <c r="F25" s="220">
        <f t="shared" si="23"/>
        <v>4</v>
      </c>
      <c r="G25" s="218">
        <v>7</v>
      </c>
      <c r="H25" s="219">
        <v>7</v>
      </c>
      <c r="I25" s="115">
        <v>24.5</v>
      </c>
      <c r="J25" s="220">
        <f t="shared" si="1"/>
        <v>3.5</v>
      </c>
      <c r="K25" s="218">
        <v>7</v>
      </c>
      <c r="L25" s="219">
        <v>4</v>
      </c>
      <c r="M25" s="115">
        <v>8</v>
      </c>
      <c r="N25" s="220">
        <f t="shared" si="3"/>
        <v>2</v>
      </c>
      <c r="O25" s="218"/>
      <c r="P25" s="219"/>
      <c r="Q25" s="115"/>
      <c r="R25" s="220">
        <f t="shared" si="5"/>
        <v>0</v>
      </c>
      <c r="S25" s="218"/>
      <c r="T25" s="219"/>
      <c r="U25" s="115"/>
      <c r="V25" s="220">
        <f t="shared" si="7"/>
        <v>0</v>
      </c>
      <c r="W25" s="218"/>
      <c r="X25" s="219"/>
      <c r="Y25" s="115"/>
      <c r="Z25" s="220">
        <f t="shared" si="9"/>
        <v>0</v>
      </c>
      <c r="AA25" s="218"/>
      <c r="AB25" s="219"/>
      <c r="AC25" s="115"/>
      <c r="AD25" s="220">
        <f t="shared" si="11"/>
        <v>0</v>
      </c>
      <c r="AE25" s="218"/>
      <c r="AF25" s="219"/>
      <c r="AG25" s="115"/>
      <c r="AH25" s="220">
        <f t="shared" si="13"/>
        <v>0</v>
      </c>
      <c r="AI25" s="218"/>
      <c r="AJ25" s="219"/>
      <c r="AK25" s="115"/>
      <c r="AL25" s="220">
        <f t="shared" si="15"/>
        <v>0</v>
      </c>
      <c r="AM25" s="218"/>
      <c r="AN25" s="115"/>
      <c r="AO25" s="115"/>
      <c r="AP25" s="220">
        <f t="shared" si="17"/>
        <v>0</v>
      </c>
      <c r="AQ25" s="218"/>
      <c r="AR25" s="115"/>
      <c r="AS25" s="115"/>
      <c r="AT25" s="220">
        <f t="shared" si="19"/>
        <v>0</v>
      </c>
      <c r="AU25" s="218"/>
      <c r="AV25" s="115"/>
      <c r="AW25" s="115"/>
      <c r="AX25" s="220">
        <f t="shared" si="21"/>
        <v>0</v>
      </c>
      <c r="AY25" s="280">
        <f t="shared" si="22"/>
        <v>21</v>
      </c>
      <c r="AZ25" s="281">
        <f t="shared" si="22"/>
        <v>18</v>
      </c>
      <c r="BA25" s="281">
        <f t="shared" si="22"/>
        <v>60.5</v>
      </c>
      <c r="BB25" s="282">
        <f t="shared" si="34"/>
        <v>3.3611111111111112</v>
      </c>
    </row>
    <row r="26" spans="2:56" s="105" customFormat="1" outlineLevel="1">
      <c r="B26" s="252" t="s">
        <v>51</v>
      </c>
      <c r="C26" s="215">
        <f>SUM(C27:C30)</f>
        <v>18</v>
      </c>
      <c r="D26" s="216">
        <f>SUM(D27:D30)</f>
        <v>9</v>
      </c>
      <c r="E26" s="114">
        <f>SUM(E27:E30)</f>
        <v>44</v>
      </c>
      <c r="F26" s="217">
        <f t="shared" si="23"/>
        <v>4.8888888888888893</v>
      </c>
      <c r="G26" s="215">
        <f>SUM(G27:G30)</f>
        <v>20</v>
      </c>
      <c r="H26" s="216">
        <f>SUM(H27:H30)</f>
        <v>10</v>
      </c>
      <c r="I26" s="114">
        <f>SUM(I27:I30)</f>
        <v>94</v>
      </c>
      <c r="J26" s="217">
        <f t="shared" si="1"/>
        <v>9.4</v>
      </c>
      <c r="K26" s="215">
        <f t="shared" ref="K26:M26" si="55">SUM(K27:K30)</f>
        <v>20</v>
      </c>
      <c r="L26" s="216">
        <f t="shared" si="55"/>
        <v>2</v>
      </c>
      <c r="M26" s="114">
        <f t="shared" si="55"/>
        <v>10.5</v>
      </c>
      <c r="N26" s="217">
        <f t="shared" si="3"/>
        <v>5.25</v>
      </c>
      <c r="O26" s="215">
        <f t="shared" ref="O26:Q26" si="56">SUM(O27:O30)</f>
        <v>0</v>
      </c>
      <c r="P26" s="216">
        <f t="shared" si="56"/>
        <v>0</v>
      </c>
      <c r="Q26" s="114">
        <f t="shared" si="56"/>
        <v>0</v>
      </c>
      <c r="R26" s="217">
        <f t="shared" si="5"/>
        <v>0</v>
      </c>
      <c r="S26" s="215">
        <f t="shared" ref="S26:U26" si="57">SUM(S27:S30)</f>
        <v>0</v>
      </c>
      <c r="T26" s="216">
        <f t="shared" si="57"/>
        <v>0</v>
      </c>
      <c r="U26" s="114">
        <f t="shared" si="57"/>
        <v>0</v>
      </c>
      <c r="V26" s="217">
        <f t="shared" si="7"/>
        <v>0</v>
      </c>
      <c r="W26" s="215">
        <f t="shared" ref="W26:Y26" si="58">SUM(W27:W30)</f>
        <v>0</v>
      </c>
      <c r="X26" s="216">
        <f t="shared" si="58"/>
        <v>0</v>
      </c>
      <c r="Y26" s="114">
        <f t="shared" si="58"/>
        <v>0</v>
      </c>
      <c r="Z26" s="217">
        <f t="shared" si="9"/>
        <v>0</v>
      </c>
      <c r="AA26" s="215">
        <f t="shared" ref="AA26:AC26" si="59">SUM(AA27:AA30)</f>
        <v>0</v>
      </c>
      <c r="AB26" s="216">
        <f t="shared" si="59"/>
        <v>0</v>
      </c>
      <c r="AC26" s="114">
        <f t="shared" si="59"/>
        <v>0</v>
      </c>
      <c r="AD26" s="217">
        <f t="shared" si="11"/>
        <v>0</v>
      </c>
      <c r="AE26" s="215">
        <f t="shared" ref="AE26:AG26" si="60">SUM(AE27:AE30)</f>
        <v>0</v>
      </c>
      <c r="AF26" s="216">
        <f t="shared" si="60"/>
        <v>0</v>
      </c>
      <c r="AG26" s="114">
        <f t="shared" si="60"/>
        <v>0</v>
      </c>
      <c r="AH26" s="217">
        <f t="shared" si="13"/>
        <v>0</v>
      </c>
      <c r="AI26" s="215">
        <f t="shared" ref="AI26:AK26" si="61">SUM(AI27:AI30)</f>
        <v>0</v>
      </c>
      <c r="AJ26" s="216">
        <f t="shared" si="61"/>
        <v>0</v>
      </c>
      <c r="AK26" s="114">
        <f t="shared" si="61"/>
        <v>0</v>
      </c>
      <c r="AL26" s="217">
        <f t="shared" si="15"/>
        <v>0</v>
      </c>
      <c r="AM26" s="215">
        <f t="shared" ref="AM26:AO26" si="62">SUM(AM27:AM30)</f>
        <v>0</v>
      </c>
      <c r="AN26" s="114">
        <f t="shared" si="62"/>
        <v>0</v>
      </c>
      <c r="AO26" s="114">
        <f t="shared" si="62"/>
        <v>0</v>
      </c>
      <c r="AP26" s="217">
        <f t="shared" si="17"/>
        <v>0</v>
      </c>
      <c r="AQ26" s="215">
        <f t="shared" ref="AQ26:AS26" si="63">SUM(AQ27:AQ30)</f>
        <v>0</v>
      </c>
      <c r="AR26" s="114">
        <f t="shared" si="63"/>
        <v>0</v>
      </c>
      <c r="AS26" s="114">
        <f t="shared" si="63"/>
        <v>0</v>
      </c>
      <c r="AT26" s="217">
        <f t="shared" si="19"/>
        <v>0</v>
      </c>
      <c r="AU26" s="215">
        <f t="shared" ref="AU26:AW26" si="64">SUM(AU27:AU30)</f>
        <v>0</v>
      </c>
      <c r="AV26" s="114">
        <f t="shared" si="64"/>
        <v>0</v>
      </c>
      <c r="AW26" s="114">
        <f t="shared" si="64"/>
        <v>0</v>
      </c>
      <c r="AX26" s="217">
        <f t="shared" si="21"/>
        <v>0</v>
      </c>
      <c r="AY26" s="277">
        <f t="shared" si="22"/>
        <v>58</v>
      </c>
      <c r="AZ26" s="278">
        <f t="shared" si="22"/>
        <v>21</v>
      </c>
      <c r="BA26" s="278">
        <f t="shared" si="22"/>
        <v>148.5</v>
      </c>
      <c r="BB26" s="279">
        <f t="shared" si="34"/>
        <v>7.0714285714285712</v>
      </c>
    </row>
    <row r="27" spans="2:56" outlineLevel="1">
      <c r="B27" s="253" t="s">
        <v>74</v>
      </c>
      <c r="C27" s="218">
        <v>5</v>
      </c>
      <c r="D27" s="219">
        <v>3</v>
      </c>
      <c r="E27" s="307">
        <f>13-7.5</f>
        <v>5.5</v>
      </c>
      <c r="F27" s="220">
        <f t="shared" si="23"/>
        <v>1.8333333333333333</v>
      </c>
      <c r="G27" s="218">
        <v>7</v>
      </c>
      <c r="H27" s="219">
        <v>3</v>
      </c>
      <c r="I27" s="115">
        <v>11</v>
      </c>
      <c r="J27" s="220">
        <f t="shared" si="1"/>
        <v>3.6666666666666665</v>
      </c>
      <c r="K27" s="218">
        <v>7</v>
      </c>
      <c r="L27" s="219">
        <v>0</v>
      </c>
      <c r="M27" s="115">
        <v>0</v>
      </c>
      <c r="N27" s="220">
        <f t="shared" si="3"/>
        <v>0</v>
      </c>
      <c r="O27" s="218"/>
      <c r="P27" s="219"/>
      <c r="Q27" s="115"/>
      <c r="R27" s="220">
        <f t="shared" si="5"/>
        <v>0</v>
      </c>
      <c r="S27" s="218"/>
      <c r="T27" s="219"/>
      <c r="U27" s="115"/>
      <c r="V27" s="220">
        <f t="shared" si="7"/>
        <v>0</v>
      </c>
      <c r="W27" s="218"/>
      <c r="X27" s="219"/>
      <c r="Y27" s="115"/>
      <c r="Z27" s="220">
        <f t="shared" si="9"/>
        <v>0</v>
      </c>
      <c r="AA27" s="218"/>
      <c r="AB27" s="219"/>
      <c r="AC27" s="115"/>
      <c r="AD27" s="220">
        <f t="shared" si="11"/>
        <v>0</v>
      </c>
      <c r="AE27" s="218"/>
      <c r="AF27" s="219"/>
      <c r="AG27" s="115"/>
      <c r="AH27" s="220">
        <f t="shared" si="13"/>
        <v>0</v>
      </c>
      <c r="AI27" s="218"/>
      <c r="AJ27" s="219"/>
      <c r="AK27" s="115"/>
      <c r="AL27" s="220">
        <f t="shared" si="15"/>
        <v>0</v>
      </c>
      <c r="AM27" s="218"/>
      <c r="AN27" s="115"/>
      <c r="AO27" s="115"/>
      <c r="AP27" s="220">
        <f t="shared" si="17"/>
        <v>0</v>
      </c>
      <c r="AQ27" s="218"/>
      <c r="AR27" s="115"/>
      <c r="AS27" s="115"/>
      <c r="AT27" s="220">
        <f t="shared" si="19"/>
        <v>0</v>
      </c>
      <c r="AU27" s="218"/>
      <c r="AV27" s="115"/>
      <c r="AW27" s="115"/>
      <c r="AX27" s="220">
        <f t="shared" si="21"/>
        <v>0</v>
      </c>
      <c r="AY27" s="280">
        <f t="shared" si="22"/>
        <v>19</v>
      </c>
      <c r="AZ27" s="281">
        <f t="shared" si="22"/>
        <v>6</v>
      </c>
      <c r="BA27" s="281">
        <f t="shared" si="22"/>
        <v>16.5</v>
      </c>
      <c r="BB27" s="282">
        <f t="shared" si="34"/>
        <v>2.75</v>
      </c>
    </row>
    <row r="28" spans="2:56" outlineLevel="1">
      <c r="B28" s="253" t="s">
        <v>77</v>
      </c>
      <c r="C28" s="218">
        <v>3</v>
      </c>
      <c r="D28" s="219">
        <v>0</v>
      </c>
      <c r="E28" s="115">
        <v>0</v>
      </c>
      <c r="F28" s="220">
        <f t="shared" si="23"/>
        <v>0</v>
      </c>
      <c r="G28" s="218">
        <v>3</v>
      </c>
      <c r="H28" s="219">
        <v>1</v>
      </c>
      <c r="I28" s="115">
        <v>2.5</v>
      </c>
      <c r="J28" s="220">
        <f t="shared" si="1"/>
        <v>2.5</v>
      </c>
      <c r="K28" s="218">
        <v>3</v>
      </c>
      <c r="L28" s="219">
        <v>0</v>
      </c>
      <c r="M28" s="115">
        <v>0</v>
      </c>
      <c r="N28" s="220">
        <f t="shared" si="3"/>
        <v>0</v>
      </c>
      <c r="O28" s="218"/>
      <c r="P28" s="219"/>
      <c r="Q28" s="115"/>
      <c r="R28" s="220">
        <f t="shared" si="5"/>
        <v>0</v>
      </c>
      <c r="S28" s="218"/>
      <c r="T28" s="219"/>
      <c r="U28" s="115"/>
      <c r="V28" s="220">
        <f t="shared" si="7"/>
        <v>0</v>
      </c>
      <c r="W28" s="218"/>
      <c r="X28" s="219"/>
      <c r="Y28" s="115"/>
      <c r="Z28" s="220">
        <f t="shared" si="9"/>
        <v>0</v>
      </c>
      <c r="AA28" s="218"/>
      <c r="AB28" s="219"/>
      <c r="AC28" s="115"/>
      <c r="AD28" s="220">
        <f t="shared" si="11"/>
        <v>0</v>
      </c>
      <c r="AE28" s="218"/>
      <c r="AF28" s="219"/>
      <c r="AG28" s="115"/>
      <c r="AH28" s="220">
        <f t="shared" si="13"/>
        <v>0</v>
      </c>
      <c r="AI28" s="218"/>
      <c r="AJ28" s="219"/>
      <c r="AK28" s="115"/>
      <c r="AL28" s="220">
        <f t="shared" si="15"/>
        <v>0</v>
      </c>
      <c r="AM28" s="218"/>
      <c r="AN28" s="115"/>
      <c r="AO28" s="115"/>
      <c r="AP28" s="220">
        <f t="shared" si="17"/>
        <v>0</v>
      </c>
      <c r="AQ28" s="218"/>
      <c r="AR28" s="115"/>
      <c r="AS28" s="115"/>
      <c r="AT28" s="220">
        <f t="shared" si="19"/>
        <v>0</v>
      </c>
      <c r="AU28" s="218"/>
      <c r="AV28" s="115"/>
      <c r="AW28" s="115"/>
      <c r="AX28" s="220">
        <f t="shared" si="21"/>
        <v>0</v>
      </c>
      <c r="AY28" s="280">
        <f t="shared" si="22"/>
        <v>9</v>
      </c>
      <c r="AZ28" s="281">
        <f t="shared" si="22"/>
        <v>1</v>
      </c>
      <c r="BA28" s="281">
        <f t="shared" si="22"/>
        <v>2.5</v>
      </c>
      <c r="BB28" s="282">
        <f t="shared" si="34"/>
        <v>2.5</v>
      </c>
    </row>
    <row r="29" spans="2:56" outlineLevel="1">
      <c r="B29" s="253" t="s">
        <v>76</v>
      </c>
      <c r="C29" s="218">
        <v>5</v>
      </c>
      <c r="D29" s="219">
        <v>1</v>
      </c>
      <c r="E29" s="115">
        <v>4</v>
      </c>
      <c r="F29" s="220">
        <f t="shared" si="23"/>
        <v>4</v>
      </c>
      <c r="G29" s="218">
        <v>5</v>
      </c>
      <c r="H29" s="219">
        <v>1</v>
      </c>
      <c r="I29" s="115">
        <v>8</v>
      </c>
      <c r="J29" s="220">
        <f t="shared" si="1"/>
        <v>8</v>
      </c>
      <c r="K29" s="218">
        <v>5</v>
      </c>
      <c r="L29" s="219">
        <v>0</v>
      </c>
      <c r="M29" s="115">
        <v>0</v>
      </c>
      <c r="N29" s="220">
        <f t="shared" si="3"/>
        <v>0</v>
      </c>
      <c r="O29" s="218"/>
      <c r="P29" s="219"/>
      <c r="Q29" s="115"/>
      <c r="R29" s="220">
        <f t="shared" si="5"/>
        <v>0</v>
      </c>
      <c r="S29" s="218"/>
      <c r="T29" s="219"/>
      <c r="U29" s="115"/>
      <c r="V29" s="220">
        <f t="shared" si="7"/>
        <v>0</v>
      </c>
      <c r="W29" s="218"/>
      <c r="X29" s="219"/>
      <c r="Y29" s="115"/>
      <c r="Z29" s="220">
        <f t="shared" si="9"/>
        <v>0</v>
      </c>
      <c r="AA29" s="218"/>
      <c r="AB29" s="219"/>
      <c r="AC29" s="115"/>
      <c r="AD29" s="220">
        <f t="shared" si="11"/>
        <v>0</v>
      </c>
      <c r="AE29" s="218"/>
      <c r="AF29" s="219"/>
      <c r="AG29" s="115"/>
      <c r="AH29" s="220">
        <f t="shared" si="13"/>
        <v>0</v>
      </c>
      <c r="AI29" s="218"/>
      <c r="AJ29" s="219"/>
      <c r="AK29" s="115"/>
      <c r="AL29" s="220">
        <f t="shared" si="15"/>
        <v>0</v>
      </c>
      <c r="AM29" s="218"/>
      <c r="AN29" s="115"/>
      <c r="AO29" s="115"/>
      <c r="AP29" s="220">
        <f t="shared" si="17"/>
        <v>0</v>
      </c>
      <c r="AQ29" s="218"/>
      <c r="AR29" s="115"/>
      <c r="AS29" s="115"/>
      <c r="AT29" s="220">
        <f t="shared" si="19"/>
        <v>0</v>
      </c>
      <c r="AU29" s="218"/>
      <c r="AV29" s="115"/>
      <c r="AW29" s="115"/>
      <c r="AX29" s="220">
        <f t="shared" si="21"/>
        <v>0</v>
      </c>
      <c r="AY29" s="280">
        <f t="shared" si="22"/>
        <v>15</v>
      </c>
      <c r="AZ29" s="281">
        <f t="shared" si="22"/>
        <v>2</v>
      </c>
      <c r="BA29" s="281">
        <f t="shared" si="22"/>
        <v>12</v>
      </c>
      <c r="BB29" s="282">
        <f t="shared" si="34"/>
        <v>6</v>
      </c>
    </row>
    <row r="30" spans="2:56" outlineLevel="1">
      <c r="B30" s="253" t="s">
        <v>75</v>
      </c>
      <c r="C30" s="218">
        <v>5</v>
      </c>
      <c r="D30" s="219">
        <v>5</v>
      </c>
      <c r="E30" s="115">
        <v>34.5</v>
      </c>
      <c r="F30" s="220">
        <f t="shared" si="23"/>
        <v>6.9</v>
      </c>
      <c r="G30" s="218">
        <v>5</v>
      </c>
      <c r="H30" s="219">
        <v>5</v>
      </c>
      <c r="I30" s="115">
        <v>72.5</v>
      </c>
      <c r="J30" s="220">
        <f t="shared" si="1"/>
        <v>14.5</v>
      </c>
      <c r="K30" s="218">
        <v>5</v>
      </c>
      <c r="L30" s="219">
        <v>2</v>
      </c>
      <c r="M30" s="115">
        <v>10.5</v>
      </c>
      <c r="N30" s="220">
        <f t="shared" si="3"/>
        <v>5.25</v>
      </c>
      <c r="O30" s="218"/>
      <c r="P30" s="219"/>
      <c r="Q30" s="115"/>
      <c r="R30" s="220">
        <f t="shared" si="5"/>
        <v>0</v>
      </c>
      <c r="S30" s="218"/>
      <c r="T30" s="219"/>
      <c r="U30" s="115"/>
      <c r="V30" s="220">
        <f t="shared" si="7"/>
        <v>0</v>
      </c>
      <c r="W30" s="218"/>
      <c r="X30" s="219"/>
      <c r="Y30" s="115"/>
      <c r="Z30" s="220">
        <f t="shared" si="9"/>
        <v>0</v>
      </c>
      <c r="AA30" s="218"/>
      <c r="AB30" s="219"/>
      <c r="AC30" s="115"/>
      <c r="AD30" s="220">
        <f t="shared" si="11"/>
        <v>0</v>
      </c>
      <c r="AE30" s="218"/>
      <c r="AF30" s="219"/>
      <c r="AG30" s="115"/>
      <c r="AH30" s="220">
        <f t="shared" si="13"/>
        <v>0</v>
      </c>
      <c r="AI30" s="218"/>
      <c r="AJ30" s="219"/>
      <c r="AK30" s="115"/>
      <c r="AL30" s="220">
        <f t="shared" si="15"/>
        <v>0</v>
      </c>
      <c r="AM30" s="218"/>
      <c r="AN30" s="115"/>
      <c r="AO30" s="115"/>
      <c r="AP30" s="220">
        <f t="shared" si="17"/>
        <v>0</v>
      </c>
      <c r="AQ30" s="218"/>
      <c r="AR30" s="115"/>
      <c r="AS30" s="115"/>
      <c r="AT30" s="220">
        <f t="shared" si="19"/>
        <v>0</v>
      </c>
      <c r="AU30" s="218"/>
      <c r="AV30" s="115"/>
      <c r="AW30" s="115"/>
      <c r="AX30" s="220">
        <f t="shared" si="21"/>
        <v>0</v>
      </c>
      <c r="AY30" s="262">
        <f t="shared" si="22"/>
        <v>15</v>
      </c>
      <c r="AZ30" s="263">
        <f t="shared" si="22"/>
        <v>12</v>
      </c>
      <c r="BA30" s="263">
        <f t="shared" si="22"/>
        <v>117.5</v>
      </c>
      <c r="BB30" s="264">
        <f t="shared" si="34"/>
        <v>9.7916666666666661</v>
      </c>
    </row>
    <row r="31" spans="2:56" s="106" customFormat="1" ht="14.5" thickBot="1">
      <c r="B31" s="254" t="s">
        <v>53</v>
      </c>
      <c r="C31" s="221">
        <f>C14</f>
        <v>127</v>
      </c>
      <c r="D31" s="222">
        <f>D14</f>
        <v>85</v>
      </c>
      <c r="E31" s="223">
        <f>E14</f>
        <v>570.5</v>
      </c>
      <c r="F31" s="224">
        <f>F14</f>
        <v>6.7117647058823531</v>
      </c>
      <c r="G31" s="221">
        <f>G14</f>
        <v>129</v>
      </c>
      <c r="H31" s="222">
        <f t="shared" ref="H31:BB31" si="65">H14</f>
        <v>83</v>
      </c>
      <c r="I31" s="223">
        <f t="shared" si="65"/>
        <v>877.5</v>
      </c>
      <c r="J31" s="224">
        <f t="shared" si="65"/>
        <v>10.572289156626505</v>
      </c>
      <c r="K31" s="221">
        <f t="shared" si="65"/>
        <v>129</v>
      </c>
      <c r="L31" s="222">
        <f t="shared" si="65"/>
        <v>68</v>
      </c>
      <c r="M31" s="223">
        <f t="shared" si="65"/>
        <v>541.5</v>
      </c>
      <c r="N31" s="224">
        <f t="shared" si="65"/>
        <v>7.9632352941176467</v>
      </c>
      <c r="O31" s="221">
        <f t="shared" si="65"/>
        <v>0</v>
      </c>
      <c r="P31" s="222">
        <f t="shared" si="65"/>
        <v>0</v>
      </c>
      <c r="Q31" s="223">
        <f t="shared" si="65"/>
        <v>0</v>
      </c>
      <c r="R31" s="224">
        <f t="shared" si="65"/>
        <v>0</v>
      </c>
      <c r="S31" s="221">
        <f t="shared" si="65"/>
        <v>0</v>
      </c>
      <c r="T31" s="222">
        <f t="shared" si="65"/>
        <v>0</v>
      </c>
      <c r="U31" s="223">
        <f t="shared" si="65"/>
        <v>0</v>
      </c>
      <c r="V31" s="224">
        <f t="shared" si="65"/>
        <v>0</v>
      </c>
      <c r="W31" s="221">
        <f t="shared" si="65"/>
        <v>0</v>
      </c>
      <c r="X31" s="222">
        <f t="shared" si="65"/>
        <v>0</v>
      </c>
      <c r="Y31" s="223">
        <f t="shared" si="65"/>
        <v>0</v>
      </c>
      <c r="Z31" s="224">
        <f t="shared" si="65"/>
        <v>0</v>
      </c>
      <c r="AA31" s="221">
        <f t="shared" si="65"/>
        <v>0</v>
      </c>
      <c r="AB31" s="222">
        <f t="shared" si="65"/>
        <v>0</v>
      </c>
      <c r="AC31" s="223">
        <f t="shared" si="65"/>
        <v>0</v>
      </c>
      <c r="AD31" s="224">
        <f t="shared" si="65"/>
        <v>0</v>
      </c>
      <c r="AE31" s="221">
        <f t="shared" si="65"/>
        <v>0</v>
      </c>
      <c r="AF31" s="222">
        <f t="shared" si="65"/>
        <v>0</v>
      </c>
      <c r="AG31" s="223">
        <f t="shared" si="65"/>
        <v>0</v>
      </c>
      <c r="AH31" s="224">
        <f t="shared" si="65"/>
        <v>0</v>
      </c>
      <c r="AI31" s="221">
        <f t="shared" si="65"/>
        <v>0</v>
      </c>
      <c r="AJ31" s="222">
        <f t="shared" si="65"/>
        <v>0</v>
      </c>
      <c r="AK31" s="223">
        <f t="shared" si="65"/>
        <v>0</v>
      </c>
      <c r="AL31" s="224">
        <f t="shared" si="65"/>
        <v>0</v>
      </c>
      <c r="AM31" s="221">
        <f t="shared" si="65"/>
        <v>0</v>
      </c>
      <c r="AN31" s="223">
        <f t="shared" si="65"/>
        <v>0</v>
      </c>
      <c r="AO31" s="223">
        <f t="shared" si="65"/>
        <v>0</v>
      </c>
      <c r="AP31" s="224">
        <f t="shared" si="65"/>
        <v>0</v>
      </c>
      <c r="AQ31" s="221">
        <f t="shared" si="65"/>
        <v>0</v>
      </c>
      <c r="AR31" s="223">
        <f t="shared" si="65"/>
        <v>0</v>
      </c>
      <c r="AS31" s="223">
        <f t="shared" si="65"/>
        <v>0</v>
      </c>
      <c r="AT31" s="224">
        <f t="shared" si="65"/>
        <v>0</v>
      </c>
      <c r="AU31" s="221">
        <f t="shared" si="65"/>
        <v>0</v>
      </c>
      <c r="AV31" s="223">
        <f t="shared" si="65"/>
        <v>0</v>
      </c>
      <c r="AW31" s="223">
        <f t="shared" si="65"/>
        <v>0</v>
      </c>
      <c r="AX31" s="224">
        <f t="shared" si="65"/>
        <v>0</v>
      </c>
      <c r="AY31" s="265">
        <f t="shared" si="65"/>
        <v>385</v>
      </c>
      <c r="AZ31" s="266">
        <f t="shared" si="65"/>
        <v>236</v>
      </c>
      <c r="BA31" s="266">
        <f t="shared" si="65"/>
        <v>1989.5</v>
      </c>
      <c r="BB31" s="267">
        <f t="shared" si="65"/>
        <v>8.4300847457627111</v>
      </c>
      <c r="BC31" s="225"/>
      <c r="BD31" s="226"/>
    </row>
    <row r="32" spans="2:56" s="74" customFormat="1" ht="6.65" customHeight="1">
      <c r="B32" s="77"/>
      <c r="F32" s="77"/>
      <c r="G32" s="77"/>
      <c r="H32" s="77"/>
      <c r="I32" s="78"/>
      <c r="J32" s="78"/>
      <c r="K32" s="77"/>
      <c r="L32" s="77"/>
      <c r="M32" s="76"/>
      <c r="N32" s="75"/>
      <c r="AR32" s="110"/>
      <c r="AS32" s="110"/>
      <c r="AT32" s="110"/>
    </row>
    <row r="33" spans="2:58" s="71" customFormat="1" ht="18">
      <c r="B33" s="207" t="s">
        <v>133</v>
      </c>
      <c r="C33" s="73"/>
      <c r="D33" s="73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85"/>
      <c r="AS33" s="85"/>
      <c r="AT33" s="85"/>
    </row>
    <row r="34" spans="2:58" s="74" customFormat="1" ht="6.65" customHeight="1" thickBot="1">
      <c r="B34" s="77"/>
      <c r="F34" s="77"/>
      <c r="G34" s="77"/>
      <c r="H34" s="77"/>
      <c r="I34" s="78"/>
      <c r="J34" s="78"/>
      <c r="K34" s="77"/>
      <c r="L34" s="77"/>
      <c r="M34" s="76"/>
      <c r="N34" s="75"/>
      <c r="AR34" s="110"/>
      <c r="AS34" s="110"/>
      <c r="AT34" s="110"/>
    </row>
    <row r="35" spans="2:58" s="70" customFormat="1" ht="14.15" customHeight="1" thickTop="1">
      <c r="B35" s="405" t="s">
        <v>67</v>
      </c>
      <c r="C35" s="402" t="s">
        <v>58</v>
      </c>
      <c r="D35" s="403"/>
      <c r="E35" s="403"/>
      <c r="F35" s="404"/>
      <c r="G35" s="402" t="s">
        <v>59</v>
      </c>
      <c r="H35" s="403"/>
      <c r="I35" s="403"/>
      <c r="J35" s="404"/>
      <c r="K35" s="402" t="s">
        <v>60</v>
      </c>
      <c r="L35" s="403"/>
      <c r="M35" s="403"/>
      <c r="N35" s="404"/>
      <c r="O35" s="402" t="s">
        <v>61</v>
      </c>
      <c r="P35" s="403"/>
      <c r="Q35" s="403"/>
      <c r="R35" s="404"/>
      <c r="S35" s="402" t="s">
        <v>62</v>
      </c>
      <c r="T35" s="403"/>
      <c r="U35" s="403"/>
      <c r="V35" s="404"/>
      <c r="W35" s="402" t="s">
        <v>63</v>
      </c>
      <c r="X35" s="403"/>
      <c r="Y35" s="403"/>
      <c r="Z35" s="404"/>
      <c r="AA35" s="402" t="s">
        <v>64</v>
      </c>
      <c r="AB35" s="403"/>
      <c r="AC35" s="403"/>
      <c r="AD35" s="404"/>
      <c r="AE35" s="402" t="s">
        <v>65</v>
      </c>
      <c r="AF35" s="403"/>
      <c r="AG35" s="403"/>
      <c r="AH35" s="404"/>
      <c r="AI35" s="402" t="s">
        <v>66</v>
      </c>
      <c r="AJ35" s="403"/>
      <c r="AK35" s="403"/>
      <c r="AL35" s="404"/>
      <c r="AM35" s="402" t="s">
        <v>78</v>
      </c>
      <c r="AN35" s="403"/>
      <c r="AO35" s="403"/>
      <c r="AP35" s="404"/>
      <c r="AQ35" s="402" t="s">
        <v>79</v>
      </c>
      <c r="AR35" s="403"/>
      <c r="AS35" s="403"/>
      <c r="AT35" s="404"/>
      <c r="AU35" s="402" t="s">
        <v>80</v>
      </c>
      <c r="AV35" s="403"/>
      <c r="AW35" s="403"/>
      <c r="AX35" s="408"/>
      <c r="AY35" s="409" t="s">
        <v>157</v>
      </c>
      <c r="AZ35" s="410"/>
      <c r="BA35" s="410"/>
      <c r="BB35" s="411"/>
      <c r="BC35" s="399" t="s">
        <v>159</v>
      </c>
      <c r="BD35" s="400"/>
      <c r="BE35" s="400"/>
      <c r="BF35" s="401"/>
    </row>
    <row r="36" spans="2:58" s="69" customFormat="1" ht="42">
      <c r="B36" s="406"/>
      <c r="C36" s="309" t="s">
        <v>57</v>
      </c>
      <c r="D36" s="310" t="s">
        <v>108</v>
      </c>
      <c r="E36" s="310" t="s">
        <v>56</v>
      </c>
      <c r="F36" s="311" t="s">
        <v>55</v>
      </c>
      <c r="G36" s="309" t="s">
        <v>57</v>
      </c>
      <c r="H36" s="310" t="s">
        <v>108</v>
      </c>
      <c r="I36" s="310" t="s">
        <v>56</v>
      </c>
      <c r="J36" s="311" t="s">
        <v>55</v>
      </c>
      <c r="K36" s="309" t="s">
        <v>57</v>
      </c>
      <c r="L36" s="310" t="s">
        <v>108</v>
      </c>
      <c r="M36" s="310" t="s">
        <v>56</v>
      </c>
      <c r="N36" s="311" t="s">
        <v>55</v>
      </c>
      <c r="O36" s="309" t="s">
        <v>57</v>
      </c>
      <c r="P36" s="310" t="s">
        <v>108</v>
      </c>
      <c r="Q36" s="310" t="s">
        <v>56</v>
      </c>
      <c r="R36" s="311" t="s">
        <v>55</v>
      </c>
      <c r="S36" s="309" t="s">
        <v>57</v>
      </c>
      <c r="T36" s="310" t="s">
        <v>108</v>
      </c>
      <c r="U36" s="310" t="s">
        <v>56</v>
      </c>
      <c r="V36" s="311" t="s">
        <v>55</v>
      </c>
      <c r="W36" s="309" t="s">
        <v>57</v>
      </c>
      <c r="X36" s="310" t="s">
        <v>108</v>
      </c>
      <c r="Y36" s="310" t="s">
        <v>56</v>
      </c>
      <c r="Z36" s="311" t="s">
        <v>55</v>
      </c>
      <c r="AA36" s="309" t="s">
        <v>57</v>
      </c>
      <c r="AB36" s="310" t="s">
        <v>108</v>
      </c>
      <c r="AC36" s="310" t="s">
        <v>56</v>
      </c>
      <c r="AD36" s="311" t="s">
        <v>55</v>
      </c>
      <c r="AE36" s="309" t="s">
        <v>57</v>
      </c>
      <c r="AF36" s="310" t="s">
        <v>108</v>
      </c>
      <c r="AG36" s="310" t="s">
        <v>56</v>
      </c>
      <c r="AH36" s="311" t="s">
        <v>55</v>
      </c>
      <c r="AI36" s="309" t="s">
        <v>57</v>
      </c>
      <c r="AJ36" s="310" t="s">
        <v>108</v>
      </c>
      <c r="AK36" s="310" t="s">
        <v>56</v>
      </c>
      <c r="AL36" s="311" t="s">
        <v>55</v>
      </c>
      <c r="AM36" s="309" t="s">
        <v>57</v>
      </c>
      <c r="AN36" s="310" t="s">
        <v>108</v>
      </c>
      <c r="AO36" s="310" t="s">
        <v>56</v>
      </c>
      <c r="AP36" s="311" t="s">
        <v>55</v>
      </c>
      <c r="AQ36" s="309" t="s">
        <v>57</v>
      </c>
      <c r="AR36" s="310" t="s">
        <v>108</v>
      </c>
      <c r="AS36" s="310" t="s">
        <v>56</v>
      </c>
      <c r="AT36" s="311" t="s">
        <v>55</v>
      </c>
      <c r="AU36" s="309" t="s">
        <v>57</v>
      </c>
      <c r="AV36" s="310" t="s">
        <v>108</v>
      </c>
      <c r="AW36" s="310" t="s">
        <v>56</v>
      </c>
      <c r="AX36" s="312" t="s">
        <v>55</v>
      </c>
      <c r="AY36" s="313" t="s">
        <v>112</v>
      </c>
      <c r="AZ36" s="314" t="s">
        <v>113</v>
      </c>
      <c r="BA36" s="314" t="s">
        <v>114</v>
      </c>
      <c r="BB36" s="315" t="s">
        <v>151</v>
      </c>
      <c r="BC36" s="336" t="s">
        <v>112</v>
      </c>
      <c r="BD36" s="337" t="s">
        <v>113</v>
      </c>
      <c r="BE36" s="337" t="s">
        <v>114</v>
      </c>
      <c r="BF36" s="338" t="s">
        <v>160</v>
      </c>
    </row>
    <row r="37" spans="2:58" s="69" customFormat="1" ht="28.5" thickBot="1">
      <c r="B37" s="407"/>
      <c r="C37" s="316"/>
      <c r="D37" s="317"/>
      <c r="E37" s="318"/>
      <c r="F37" s="319"/>
      <c r="G37" s="316"/>
      <c r="H37" s="317"/>
      <c r="I37" s="318"/>
      <c r="J37" s="319"/>
      <c r="K37" s="316"/>
      <c r="L37" s="317"/>
      <c r="M37" s="318"/>
      <c r="N37" s="319"/>
      <c r="O37" s="316"/>
      <c r="P37" s="317"/>
      <c r="Q37" s="318"/>
      <c r="R37" s="319"/>
      <c r="S37" s="316"/>
      <c r="T37" s="317"/>
      <c r="U37" s="318"/>
      <c r="V37" s="319"/>
      <c r="W37" s="316"/>
      <c r="X37" s="317"/>
      <c r="Y37" s="318"/>
      <c r="Z37" s="319"/>
      <c r="AA37" s="316"/>
      <c r="AB37" s="317"/>
      <c r="AC37" s="318"/>
      <c r="AD37" s="319"/>
      <c r="AE37" s="316"/>
      <c r="AF37" s="317"/>
      <c r="AG37" s="318"/>
      <c r="AH37" s="319"/>
      <c r="AI37" s="316"/>
      <c r="AJ37" s="317"/>
      <c r="AK37" s="318"/>
      <c r="AL37" s="319"/>
      <c r="AM37" s="316"/>
      <c r="AN37" s="317"/>
      <c r="AO37" s="318"/>
      <c r="AP37" s="319"/>
      <c r="AQ37" s="316"/>
      <c r="AR37" s="317"/>
      <c r="AS37" s="318"/>
      <c r="AT37" s="319"/>
      <c r="AU37" s="316"/>
      <c r="AV37" s="317"/>
      <c r="AW37" s="318"/>
      <c r="AX37" s="320"/>
      <c r="AY37" s="321" t="s">
        <v>152</v>
      </c>
      <c r="AZ37" s="322" t="s">
        <v>153</v>
      </c>
      <c r="BA37" s="322" t="s">
        <v>154</v>
      </c>
      <c r="BB37" s="323" t="s">
        <v>155</v>
      </c>
      <c r="BC37" s="324" t="s">
        <v>152</v>
      </c>
      <c r="BD37" s="325" t="s">
        <v>153</v>
      </c>
      <c r="BE37" s="325" t="s">
        <v>154</v>
      </c>
      <c r="BF37" s="326" t="s">
        <v>155</v>
      </c>
    </row>
    <row r="38" spans="2:58" s="142" customFormat="1">
      <c r="B38" s="251" t="s">
        <v>54</v>
      </c>
      <c r="C38" s="212">
        <f>SUM(C39,C43,C47,C50)</f>
        <v>131</v>
      </c>
      <c r="D38" s="213">
        <f>SUM(D39,D43,D47,D50)</f>
        <v>87</v>
      </c>
      <c r="E38" s="143">
        <f>SUM(E39,E43,E47,E50)</f>
        <v>830.5</v>
      </c>
      <c r="F38" s="214">
        <f>IFERROR(E38/D38,0)</f>
        <v>9.5459770114942533</v>
      </c>
      <c r="G38" s="212">
        <f>SUM(G39,G43,G47,G50)</f>
        <v>131</v>
      </c>
      <c r="H38" s="213">
        <f>SUM(H39,H43,H47,H50)</f>
        <v>78</v>
      </c>
      <c r="I38" s="143">
        <f>SUM(I39,I43,I47,I50)</f>
        <v>672.5</v>
      </c>
      <c r="J38" s="214">
        <f>IFERROR(I38/H38,0)</f>
        <v>8.6217948717948723</v>
      </c>
      <c r="K38" s="212">
        <f>SUM(K39,K43,K47,K50)</f>
        <v>132</v>
      </c>
      <c r="L38" s="213">
        <f>SUM(L39,L43,L47,L50)</f>
        <v>71</v>
      </c>
      <c r="M38" s="143">
        <f>SUM(M39,M43,M47,M50)</f>
        <v>485.5</v>
      </c>
      <c r="N38" s="214">
        <f>IFERROR(M38/L38,0)</f>
        <v>6.8380281690140849</v>
      </c>
      <c r="O38" s="212">
        <f>SUM(O39,O43,O47,O50)</f>
        <v>131</v>
      </c>
      <c r="P38" s="213">
        <f>SUM(P39,P43,P47,P50)</f>
        <v>82</v>
      </c>
      <c r="Q38" s="143">
        <f>SUM(Q39,Q43,Q47,Q50)</f>
        <v>551</v>
      </c>
      <c r="R38" s="214">
        <f>IFERROR(Q38/P38,0)</f>
        <v>6.7195121951219514</v>
      </c>
      <c r="S38" s="212">
        <f>SUM(S39,S43,S47,S50)</f>
        <v>130</v>
      </c>
      <c r="T38" s="213">
        <f>SUM(T39,T43,T47,T50)</f>
        <v>76</v>
      </c>
      <c r="U38" s="143">
        <f>SUM(U39,U43,U47,U50)</f>
        <v>462</v>
      </c>
      <c r="V38" s="214">
        <f>IFERROR(U38/T38,0)</f>
        <v>6.0789473684210522</v>
      </c>
      <c r="W38" s="212">
        <f>SUM(W39,W43,W47,W50)</f>
        <v>130</v>
      </c>
      <c r="X38" s="213">
        <f>SUM(X39,X43,X47,X50)</f>
        <v>79</v>
      </c>
      <c r="Y38" s="143">
        <f>SUM(Y39,Y43,Y47,Y50)</f>
        <v>704</v>
      </c>
      <c r="Z38" s="214">
        <f>IFERROR(Y38/X38,0)</f>
        <v>8.9113924050632907</v>
      </c>
      <c r="AA38" s="212">
        <f>SUM(AA39,AA43,AA47,AA50)</f>
        <v>130</v>
      </c>
      <c r="AB38" s="213">
        <f>SUM(AB39,AB43,AB47,AB50)</f>
        <v>96</v>
      </c>
      <c r="AC38" s="143">
        <f>SUM(AC39,AC43,AC47,AC50)</f>
        <v>912</v>
      </c>
      <c r="AD38" s="214">
        <f>IFERROR(AC38/AB38,0)</f>
        <v>9.5</v>
      </c>
      <c r="AE38" s="212">
        <f>SUM(AE39,AE43,AE47,AE50)</f>
        <v>131</v>
      </c>
      <c r="AF38" s="213">
        <f>SUM(AF39,AF43,AF47,AF50)</f>
        <v>84</v>
      </c>
      <c r="AG38" s="143">
        <f>SUM(AG39,AG43,AG47,AG50)</f>
        <v>1023</v>
      </c>
      <c r="AH38" s="214">
        <f>IFERROR(AG38/AF38,0)</f>
        <v>12.178571428571429</v>
      </c>
      <c r="AI38" s="212">
        <f>SUM(AI39,AI43,AI47,AI50)</f>
        <v>130</v>
      </c>
      <c r="AJ38" s="213">
        <f>SUM(AJ39,AJ43,AJ47,AJ50)</f>
        <v>89</v>
      </c>
      <c r="AK38" s="143">
        <f>SUM(AK39,AK43,AK47,AK50)</f>
        <v>1465</v>
      </c>
      <c r="AL38" s="214">
        <f>IFERROR(AK38/AJ38,0)</f>
        <v>16.460674157303369</v>
      </c>
      <c r="AM38" s="212">
        <f>SUM(AM39,AM43,AM47,AM50)</f>
        <v>130</v>
      </c>
      <c r="AN38" s="143">
        <f>SUM(AN39,AN43,AN47,AN50)</f>
        <v>95</v>
      </c>
      <c r="AO38" s="143">
        <f>SUM(AO39,AO43,AO47,AO50)</f>
        <v>1349.5</v>
      </c>
      <c r="AP38" s="214">
        <f>IFERROR(AO38/AN38,0)</f>
        <v>14.205263157894738</v>
      </c>
      <c r="AQ38" s="212">
        <f>SUM(AQ39,AQ43,AQ47,AQ50)</f>
        <v>130</v>
      </c>
      <c r="AR38" s="143">
        <f>SUM(AR39,AR43,AR47,AR50)</f>
        <v>87</v>
      </c>
      <c r="AS38" s="143">
        <f>SUM(AS39,AS43,AS47,AS50)</f>
        <v>1001</v>
      </c>
      <c r="AT38" s="214">
        <f>IFERROR(AS38/AR38,0)</f>
        <v>11.505747126436782</v>
      </c>
      <c r="AU38" s="212">
        <f>SUM(AU39,AU43,AU47,AU50)</f>
        <v>131</v>
      </c>
      <c r="AV38" s="143">
        <f>SUM(AV39,AV43,AV47,AV50)</f>
        <v>74</v>
      </c>
      <c r="AW38" s="143">
        <f>SUM(AW39,AW43,AW47,AW50)</f>
        <v>486</v>
      </c>
      <c r="AX38" s="240">
        <f>IFERROR(AW38/AV38,0)</f>
        <v>6.5675675675675675</v>
      </c>
      <c r="AY38" s="274">
        <f t="shared" ref="AY38:BA54" si="66">SUM(C38,G38,K38)</f>
        <v>394</v>
      </c>
      <c r="AZ38" s="275">
        <f t="shared" si="66"/>
        <v>236</v>
      </c>
      <c r="BA38" s="275">
        <f t="shared" si="66"/>
        <v>1988.5</v>
      </c>
      <c r="BB38" s="292">
        <f>IFERROR(BA38/AZ38,0)</f>
        <v>8.4258474576271194</v>
      </c>
      <c r="BC38" s="327">
        <f t="shared" ref="BC38:BE54" si="67">SUM(C38,G38,K38,O38,S38,W38,AA38,AE38,AI38,AM38,AQ38,AU38)</f>
        <v>1567</v>
      </c>
      <c r="BD38" s="328">
        <f t="shared" si="67"/>
        <v>998</v>
      </c>
      <c r="BE38" s="328">
        <f t="shared" si="67"/>
        <v>9942</v>
      </c>
      <c r="BF38" s="329">
        <f>IFERROR(BE38/BD38,0)</f>
        <v>9.96192384769539</v>
      </c>
    </row>
    <row r="39" spans="2:58" s="105" customFormat="1" outlineLevel="1">
      <c r="B39" s="252" t="s">
        <v>48</v>
      </c>
      <c r="C39" s="245">
        <f>SUM(C40:C42)</f>
        <v>31</v>
      </c>
      <c r="D39" s="246">
        <f>SUM(D40:D42)</f>
        <v>28</v>
      </c>
      <c r="E39" s="114">
        <f>SUM(E40:E42)</f>
        <v>316</v>
      </c>
      <c r="F39" s="217">
        <f t="shared" ref="F39:F54" si="68">IFERROR(E39/D39,0)</f>
        <v>11.285714285714286</v>
      </c>
      <c r="G39" s="245">
        <f>SUM(G40:G42)</f>
        <v>31</v>
      </c>
      <c r="H39" s="246">
        <f>SUM(H40:H42)</f>
        <v>27</v>
      </c>
      <c r="I39" s="114">
        <f>SUM(I40:I42)</f>
        <v>196</v>
      </c>
      <c r="J39" s="217">
        <f t="shared" ref="J39:J54" si="69">IFERROR(I39/H39,0)</f>
        <v>7.2592592592592595</v>
      </c>
      <c r="K39" s="245">
        <f>SUM(K40:K42)</f>
        <v>31</v>
      </c>
      <c r="L39" s="246">
        <f>SUM(L40:L42)</f>
        <v>27</v>
      </c>
      <c r="M39" s="114">
        <f>SUM(M40:M42)</f>
        <v>192</v>
      </c>
      <c r="N39" s="217">
        <f t="shared" ref="N39:N54" si="70">IFERROR(M39/L39,0)</f>
        <v>7.1111111111111107</v>
      </c>
      <c r="O39" s="245">
        <f>SUM(O40:O42)</f>
        <v>31</v>
      </c>
      <c r="P39" s="246">
        <f>SUM(P40:P42)</f>
        <v>27</v>
      </c>
      <c r="Q39" s="114">
        <f>SUM(Q40:Q42)</f>
        <v>248</v>
      </c>
      <c r="R39" s="217">
        <f t="shared" ref="R39:R54" si="71">IFERROR(Q39/P39,0)</f>
        <v>9.1851851851851851</v>
      </c>
      <c r="S39" s="245">
        <f>SUM(S40:S42)</f>
        <v>31</v>
      </c>
      <c r="T39" s="246">
        <f>SUM(T40:T42)</f>
        <v>26</v>
      </c>
      <c r="U39" s="114">
        <f>SUM(U40:U42)</f>
        <v>168</v>
      </c>
      <c r="V39" s="217">
        <f t="shared" ref="V39:V54" si="72">IFERROR(U39/T39,0)</f>
        <v>6.4615384615384617</v>
      </c>
      <c r="W39" s="245">
        <f>SUM(W40:W42)</f>
        <v>31</v>
      </c>
      <c r="X39" s="246">
        <f>SUM(X40:X42)</f>
        <v>26</v>
      </c>
      <c r="Y39" s="114">
        <f>SUM(Y40:Y42)</f>
        <v>270.5</v>
      </c>
      <c r="Z39" s="217">
        <f t="shared" ref="Z39:Z54" si="73">IFERROR(Y39/X39,0)</f>
        <v>10.403846153846153</v>
      </c>
      <c r="AA39" s="245">
        <f>SUM(AA40:AA42)</f>
        <v>31</v>
      </c>
      <c r="AB39" s="246">
        <f>SUM(AB40:AB42)</f>
        <v>27</v>
      </c>
      <c r="AC39" s="114">
        <f>SUM(AC40:AC42)</f>
        <v>285</v>
      </c>
      <c r="AD39" s="217">
        <f t="shared" ref="AD39:AD54" si="74">IFERROR(AC39/AB39,0)</f>
        <v>10.555555555555555</v>
      </c>
      <c r="AE39" s="245">
        <f>SUM(AE40:AE42)</f>
        <v>31</v>
      </c>
      <c r="AF39" s="246">
        <f>SUM(AF40:AF42)</f>
        <v>26</v>
      </c>
      <c r="AG39" s="114">
        <f>SUM(AG40:AG42)</f>
        <v>192</v>
      </c>
      <c r="AH39" s="217">
        <f t="shared" ref="AH39:AH54" si="75">IFERROR(AG39/AF39,0)</f>
        <v>7.384615384615385</v>
      </c>
      <c r="AI39" s="245">
        <f>SUM(AI40:AI42)</f>
        <v>31</v>
      </c>
      <c r="AJ39" s="246">
        <f>SUM(AJ40:AJ42)</f>
        <v>26</v>
      </c>
      <c r="AK39" s="114">
        <f>SUM(AK40:AK42)</f>
        <v>281.5</v>
      </c>
      <c r="AL39" s="217">
        <f t="shared" ref="AL39:AL54" si="76">IFERROR(AK39/AJ39,0)</f>
        <v>10.826923076923077</v>
      </c>
      <c r="AM39" s="245">
        <f>SUM(AM40:AM42)</f>
        <v>31</v>
      </c>
      <c r="AN39" s="246">
        <f>SUM(AN40:AN42)</f>
        <v>26</v>
      </c>
      <c r="AO39" s="114">
        <f>SUM(AO40:AO42)</f>
        <v>216.5</v>
      </c>
      <c r="AP39" s="217">
        <f t="shared" ref="AP39:AP54" si="77">IFERROR(AO39/AN39,0)</f>
        <v>8.3269230769230766</v>
      </c>
      <c r="AQ39" s="245">
        <f>SUM(AQ40:AQ42)</f>
        <v>31</v>
      </c>
      <c r="AR39" s="246">
        <f>SUM(AR40:AR42)</f>
        <v>25</v>
      </c>
      <c r="AS39" s="114">
        <f>SUM(AS40:AS42)</f>
        <v>163.5</v>
      </c>
      <c r="AT39" s="217">
        <f t="shared" ref="AT39:AT54" si="78">IFERROR(AS39/AR39,0)</f>
        <v>6.54</v>
      </c>
      <c r="AU39" s="215">
        <f>SUM(AU40:AU42)</f>
        <v>31</v>
      </c>
      <c r="AV39" s="114">
        <f>SUM(AV40:AV42)</f>
        <v>23</v>
      </c>
      <c r="AW39" s="114">
        <f>SUM(AW40:AW42)</f>
        <v>111</v>
      </c>
      <c r="AX39" s="241">
        <f t="shared" ref="AX39:AX54" si="79">IFERROR(AW39/AV39,0)</f>
        <v>4.8260869565217392</v>
      </c>
      <c r="AY39" s="277">
        <f t="shared" si="66"/>
        <v>93</v>
      </c>
      <c r="AZ39" s="278">
        <f t="shared" si="66"/>
        <v>82</v>
      </c>
      <c r="BA39" s="278">
        <f t="shared" si="66"/>
        <v>704</v>
      </c>
      <c r="BB39" s="293">
        <f t="shared" ref="BB39:BB54" si="80">IFERROR(BA39/AZ39,0)</f>
        <v>8.5853658536585371</v>
      </c>
      <c r="BC39" s="330">
        <f t="shared" si="67"/>
        <v>372</v>
      </c>
      <c r="BD39" s="331">
        <f t="shared" si="67"/>
        <v>314</v>
      </c>
      <c r="BE39" s="331">
        <f t="shared" si="67"/>
        <v>2640</v>
      </c>
      <c r="BF39" s="332">
        <f t="shared" ref="BF39:BF54" si="81">IFERROR(BE39/BD39,0)</f>
        <v>8.4076433121019107</v>
      </c>
    </row>
    <row r="40" spans="2:58" outlineLevel="1">
      <c r="B40" s="253" t="s">
        <v>71</v>
      </c>
      <c r="C40" s="218">
        <v>11</v>
      </c>
      <c r="D40" s="219">
        <v>11</v>
      </c>
      <c r="E40" s="115">
        <v>135</v>
      </c>
      <c r="F40" s="220">
        <f t="shared" si="68"/>
        <v>12.272727272727273</v>
      </c>
      <c r="G40" s="218">
        <v>11</v>
      </c>
      <c r="H40" s="219">
        <v>10</v>
      </c>
      <c r="I40" s="115">
        <v>100</v>
      </c>
      <c r="J40" s="220">
        <f t="shared" si="69"/>
        <v>10</v>
      </c>
      <c r="K40" s="218">
        <v>11</v>
      </c>
      <c r="L40" s="219">
        <v>11</v>
      </c>
      <c r="M40" s="115">
        <v>112</v>
      </c>
      <c r="N40" s="220">
        <f t="shared" si="70"/>
        <v>10.181818181818182</v>
      </c>
      <c r="O40" s="218">
        <v>11</v>
      </c>
      <c r="P40" s="219">
        <v>11</v>
      </c>
      <c r="Q40" s="115">
        <v>129</v>
      </c>
      <c r="R40" s="220">
        <f t="shared" si="71"/>
        <v>11.727272727272727</v>
      </c>
      <c r="S40" s="218">
        <v>11</v>
      </c>
      <c r="T40" s="219">
        <v>11</v>
      </c>
      <c r="U40" s="115">
        <f>103.5+1.5</f>
        <v>105</v>
      </c>
      <c r="V40" s="220">
        <f t="shared" si="72"/>
        <v>9.545454545454545</v>
      </c>
      <c r="W40" s="218">
        <v>11</v>
      </c>
      <c r="X40" s="219">
        <v>11</v>
      </c>
      <c r="Y40" s="115">
        <v>183</v>
      </c>
      <c r="Z40" s="220">
        <f t="shared" si="73"/>
        <v>16.636363636363637</v>
      </c>
      <c r="AA40" s="218">
        <v>11</v>
      </c>
      <c r="AB40" s="219">
        <v>11</v>
      </c>
      <c r="AC40" s="307">
        <f>193.5-4</f>
        <v>189.5</v>
      </c>
      <c r="AD40" s="220">
        <f t="shared" si="74"/>
        <v>17.227272727272727</v>
      </c>
      <c r="AE40" s="218">
        <v>11</v>
      </c>
      <c r="AF40" s="219">
        <v>11</v>
      </c>
      <c r="AG40" s="115">
        <v>119</v>
      </c>
      <c r="AH40" s="220">
        <f t="shared" si="75"/>
        <v>10.818181818181818</v>
      </c>
      <c r="AI40" s="218">
        <v>11</v>
      </c>
      <c r="AJ40" s="219">
        <v>11</v>
      </c>
      <c r="AK40" s="115">
        <v>196.5</v>
      </c>
      <c r="AL40" s="220">
        <f t="shared" si="76"/>
        <v>17.863636363636363</v>
      </c>
      <c r="AM40" s="218">
        <v>11</v>
      </c>
      <c r="AN40" s="115">
        <v>11</v>
      </c>
      <c r="AO40" s="115">
        <v>107</v>
      </c>
      <c r="AP40" s="220">
        <f t="shared" si="77"/>
        <v>9.7272727272727266</v>
      </c>
      <c r="AQ40" s="218">
        <v>11</v>
      </c>
      <c r="AR40" s="115">
        <v>10</v>
      </c>
      <c r="AS40" s="115">
        <v>81.5</v>
      </c>
      <c r="AT40" s="220">
        <f t="shared" si="78"/>
        <v>8.15</v>
      </c>
      <c r="AU40" s="218">
        <v>11</v>
      </c>
      <c r="AV40" s="115">
        <v>10</v>
      </c>
      <c r="AW40" s="115">
        <v>60</v>
      </c>
      <c r="AX40" s="242">
        <f t="shared" si="79"/>
        <v>6</v>
      </c>
      <c r="AY40" s="280">
        <f t="shared" si="66"/>
        <v>33</v>
      </c>
      <c r="AZ40" s="281">
        <f t="shared" si="66"/>
        <v>32</v>
      </c>
      <c r="BA40" s="281">
        <f t="shared" si="66"/>
        <v>347</v>
      </c>
      <c r="BB40" s="294">
        <f t="shared" si="80"/>
        <v>10.84375</v>
      </c>
      <c r="BC40" s="333">
        <f t="shared" si="67"/>
        <v>132</v>
      </c>
      <c r="BD40" s="334">
        <f t="shared" si="67"/>
        <v>129</v>
      </c>
      <c r="BE40" s="334">
        <f t="shared" si="67"/>
        <v>1517.5</v>
      </c>
      <c r="BF40" s="335">
        <f t="shared" si="81"/>
        <v>11.763565891472869</v>
      </c>
    </row>
    <row r="41" spans="2:58" outlineLevel="1">
      <c r="B41" s="253" t="s">
        <v>72</v>
      </c>
      <c r="C41" s="218">
        <v>14</v>
      </c>
      <c r="D41" s="219">
        <v>12</v>
      </c>
      <c r="E41" s="115">
        <v>139</v>
      </c>
      <c r="F41" s="220">
        <f t="shared" si="68"/>
        <v>11.583333333333334</v>
      </c>
      <c r="G41" s="218">
        <v>14</v>
      </c>
      <c r="H41" s="219">
        <v>12</v>
      </c>
      <c r="I41" s="115">
        <v>65</v>
      </c>
      <c r="J41" s="220">
        <f t="shared" si="69"/>
        <v>5.416666666666667</v>
      </c>
      <c r="K41" s="218">
        <v>14</v>
      </c>
      <c r="L41" s="219">
        <v>11</v>
      </c>
      <c r="M41" s="115">
        <v>44</v>
      </c>
      <c r="N41" s="220">
        <f t="shared" si="70"/>
        <v>4</v>
      </c>
      <c r="O41" s="218">
        <v>14</v>
      </c>
      <c r="P41" s="219">
        <v>11</v>
      </c>
      <c r="Q41" s="115">
        <v>78</v>
      </c>
      <c r="R41" s="220">
        <f t="shared" si="71"/>
        <v>7.0909090909090908</v>
      </c>
      <c r="S41" s="218">
        <v>14</v>
      </c>
      <c r="T41" s="219">
        <v>11</v>
      </c>
      <c r="U41" s="115">
        <v>42</v>
      </c>
      <c r="V41" s="220">
        <f t="shared" si="72"/>
        <v>3.8181818181818183</v>
      </c>
      <c r="W41" s="218">
        <v>14</v>
      </c>
      <c r="X41" s="219">
        <v>11</v>
      </c>
      <c r="Y41" s="115">
        <v>60.5</v>
      </c>
      <c r="Z41" s="220">
        <f t="shared" si="73"/>
        <v>5.5</v>
      </c>
      <c r="AA41" s="218">
        <v>14</v>
      </c>
      <c r="AB41" s="219">
        <v>11</v>
      </c>
      <c r="AC41" s="115">
        <v>66.5</v>
      </c>
      <c r="AD41" s="220">
        <f t="shared" si="74"/>
        <v>6.0454545454545459</v>
      </c>
      <c r="AE41" s="218">
        <v>14</v>
      </c>
      <c r="AF41" s="219">
        <v>10</v>
      </c>
      <c r="AG41" s="115">
        <v>42</v>
      </c>
      <c r="AH41" s="220">
        <f t="shared" si="75"/>
        <v>4.2</v>
      </c>
      <c r="AI41" s="218">
        <v>14</v>
      </c>
      <c r="AJ41" s="219">
        <v>10</v>
      </c>
      <c r="AK41" s="115">
        <v>52</v>
      </c>
      <c r="AL41" s="220">
        <f t="shared" si="76"/>
        <v>5.2</v>
      </c>
      <c r="AM41" s="218">
        <v>14</v>
      </c>
      <c r="AN41" s="115">
        <v>10</v>
      </c>
      <c r="AO41" s="115">
        <v>77</v>
      </c>
      <c r="AP41" s="220">
        <f t="shared" si="77"/>
        <v>7.7</v>
      </c>
      <c r="AQ41" s="218">
        <v>14</v>
      </c>
      <c r="AR41" s="115">
        <v>10</v>
      </c>
      <c r="AS41" s="115">
        <v>55</v>
      </c>
      <c r="AT41" s="220">
        <f t="shared" si="78"/>
        <v>5.5</v>
      </c>
      <c r="AU41" s="218">
        <v>14</v>
      </c>
      <c r="AV41" s="115">
        <v>7</v>
      </c>
      <c r="AW41" s="115">
        <v>21</v>
      </c>
      <c r="AX41" s="242">
        <f t="shared" si="79"/>
        <v>3</v>
      </c>
      <c r="AY41" s="280">
        <f t="shared" si="66"/>
        <v>42</v>
      </c>
      <c r="AZ41" s="281">
        <f t="shared" si="66"/>
        <v>35</v>
      </c>
      <c r="BA41" s="281">
        <f t="shared" si="66"/>
        <v>248</v>
      </c>
      <c r="BB41" s="294">
        <f t="shared" si="80"/>
        <v>7.0857142857142854</v>
      </c>
      <c r="BC41" s="333">
        <f t="shared" si="67"/>
        <v>168</v>
      </c>
      <c r="BD41" s="334">
        <f t="shared" si="67"/>
        <v>126</v>
      </c>
      <c r="BE41" s="334">
        <f t="shared" si="67"/>
        <v>742</v>
      </c>
      <c r="BF41" s="335">
        <f t="shared" si="81"/>
        <v>5.8888888888888893</v>
      </c>
    </row>
    <row r="42" spans="2:58" outlineLevel="1">
      <c r="B42" s="253" t="s">
        <v>70</v>
      </c>
      <c r="C42" s="218">
        <v>6</v>
      </c>
      <c r="D42" s="219">
        <v>5</v>
      </c>
      <c r="E42" s="115">
        <v>42</v>
      </c>
      <c r="F42" s="220">
        <f t="shared" si="68"/>
        <v>8.4</v>
      </c>
      <c r="G42" s="218">
        <v>6</v>
      </c>
      <c r="H42" s="219">
        <v>5</v>
      </c>
      <c r="I42" s="115">
        <v>31</v>
      </c>
      <c r="J42" s="220">
        <f t="shared" si="69"/>
        <v>6.2</v>
      </c>
      <c r="K42" s="218">
        <v>6</v>
      </c>
      <c r="L42" s="219">
        <v>5</v>
      </c>
      <c r="M42" s="115">
        <v>36</v>
      </c>
      <c r="N42" s="220">
        <f t="shared" si="70"/>
        <v>7.2</v>
      </c>
      <c r="O42" s="218">
        <v>6</v>
      </c>
      <c r="P42" s="219">
        <v>5</v>
      </c>
      <c r="Q42" s="115">
        <v>41</v>
      </c>
      <c r="R42" s="220">
        <f t="shared" si="71"/>
        <v>8.1999999999999993</v>
      </c>
      <c r="S42" s="218">
        <v>6</v>
      </c>
      <c r="T42" s="219">
        <v>4</v>
      </c>
      <c r="U42" s="115">
        <v>21</v>
      </c>
      <c r="V42" s="220">
        <f t="shared" si="72"/>
        <v>5.25</v>
      </c>
      <c r="W42" s="218">
        <v>6</v>
      </c>
      <c r="X42" s="219">
        <v>4</v>
      </c>
      <c r="Y42" s="115">
        <v>27</v>
      </c>
      <c r="Z42" s="220">
        <f t="shared" si="73"/>
        <v>6.75</v>
      </c>
      <c r="AA42" s="218">
        <v>6</v>
      </c>
      <c r="AB42" s="219">
        <v>5</v>
      </c>
      <c r="AC42" s="115">
        <v>29</v>
      </c>
      <c r="AD42" s="220">
        <f t="shared" si="74"/>
        <v>5.8</v>
      </c>
      <c r="AE42" s="218">
        <v>6</v>
      </c>
      <c r="AF42" s="219">
        <v>5</v>
      </c>
      <c r="AG42" s="115">
        <v>31</v>
      </c>
      <c r="AH42" s="220">
        <f t="shared" si="75"/>
        <v>6.2</v>
      </c>
      <c r="AI42" s="218">
        <v>6</v>
      </c>
      <c r="AJ42" s="219">
        <v>5</v>
      </c>
      <c r="AK42" s="115">
        <v>33</v>
      </c>
      <c r="AL42" s="220">
        <f t="shared" si="76"/>
        <v>6.6</v>
      </c>
      <c r="AM42" s="218">
        <v>6</v>
      </c>
      <c r="AN42" s="115">
        <v>5</v>
      </c>
      <c r="AO42" s="115">
        <v>32.5</v>
      </c>
      <c r="AP42" s="220">
        <f t="shared" si="77"/>
        <v>6.5</v>
      </c>
      <c r="AQ42" s="218">
        <v>6</v>
      </c>
      <c r="AR42" s="115">
        <v>5</v>
      </c>
      <c r="AS42" s="115">
        <v>27</v>
      </c>
      <c r="AT42" s="220">
        <f t="shared" si="78"/>
        <v>5.4</v>
      </c>
      <c r="AU42" s="218">
        <v>6</v>
      </c>
      <c r="AV42" s="115">
        <v>6</v>
      </c>
      <c r="AW42" s="115">
        <v>30</v>
      </c>
      <c r="AX42" s="242">
        <f t="shared" si="79"/>
        <v>5</v>
      </c>
      <c r="AY42" s="280">
        <f t="shared" si="66"/>
        <v>18</v>
      </c>
      <c r="AZ42" s="281">
        <f t="shared" si="66"/>
        <v>15</v>
      </c>
      <c r="BA42" s="281">
        <f t="shared" si="66"/>
        <v>109</v>
      </c>
      <c r="BB42" s="294">
        <f t="shared" si="80"/>
        <v>7.2666666666666666</v>
      </c>
      <c r="BC42" s="333">
        <f t="shared" si="67"/>
        <v>72</v>
      </c>
      <c r="BD42" s="334">
        <f t="shared" si="67"/>
        <v>59</v>
      </c>
      <c r="BE42" s="334">
        <f t="shared" si="67"/>
        <v>380.5</v>
      </c>
      <c r="BF42" s="335">
        <f t="shared" si="81"/>
        <v>6.4491525423728815</v>
      </c>
    </row>
    <row r="43" spans="2:58" s="105" customFormat="1" outlineLevel="1">
      <c r="B43" s="252" t="s">
        <v>49</v>
      </c>
      <c r="C43" s="215">
        <f>SUM(C44:C46)</f>
        <v>17</v>
      </c>
      <c r="D43" s="216">
        <f>SUM(D44:D46)</f>
        <v>8</v>
      </c>
      <c r="E43" s="114">
        <f>SUM(E44:E46)</f>
        <v>110</v>
      </c>
      <c r="F43" s="217">
        <f t="shared" si="68"/>
        <v>13.75</v>
      </c>
      <c r="G43" s="215">
        <f>SUM(G44:G46)</f>
        <v>17</v>
      </c>
      <c r="H43" s="216">
        <f>SUM(H44:H46)</f>
        <v>7</v>
      </c>
      <c r="I43" s="114">
        <f>SUM(I44:I46)</f>
        <v>64.5</v>
      </c>
      <c r="J43" s="217">
        <f t="shared" si="69"/>
        <v>9.2142857142857135</v>
      </c>
      <c r="K43" s="215">
        <f>SUM(K44:K46)</f>
        <v>17</v>
      </c>
      <c r="L43" s="216">
        <f>SUM(L44:L46)</f>
        <v>8</v>
      </c>
      <c r="M43" s="114">
        <f>SUM(M44:M46)</f>
        <v>99.5</v>
      </c>
      <c r="N43" s="217">
        <f t="shared" si="70"/>
        <v>12.4375</v>
      </c>
      <c r="O43" s="215">
        <f>SUM(O44:O46)</f>
        <v>17</v>
      </c>
      <c r="P43" s="216">
        <f>SUM(P44:P46)</f>
        <v>7</v>
      </c>
      <c r="Q43" s="114">
        <f>SUM(Q44:Q46)</f>
        <v>34</v>
      </c>
      <c r="R43" s="217">
        <f t="shared" si="71"/>
        <v>4.8571428571428568</v>
      </c>
      <c r="S43" s="215">
        <f>SUM(S44:S46)</f>
        <v>16</v>
      </c>
      <c r="T43" s="216">
        <v>4</v>
      </c>
      <c r="U43" s="114">
        <f>SUM(U44:U46)</f>
        <v>51</v>
      </c>
      <c r="V43" s="217">
        <f t="shared" si="72"/>
        <v>12.75</v>
      </c>
      <c r="W43" s="215">
        <f>SUM(W44:W46)</f>
        <v>16</v>
      </c>
      <c r="X43" s="216">
        <v>7</v>
      </c>
      <c r="Y43" s="114">
        <f>SUM(Y44:Y46)</f>
        <v>36</v>
      </c>
      <c r="Z43" s="217">
        <f t="shared" si="73"/>
        <v>5.1428571428571432</v>
      </c>
      <c r="AA43" s="215">
        <f>SUM(AA44:AA46)</f>
        <v>16</v>
      </c>
      <c r="AB43" s="216">
        <v>8</v>
      </c>
      <c r="AC43" s="114">
        <f>SUM(AC44:AC46)</f>
        <v>61.5</v>
      </c>
      <c r="AD43" s="217">
        <f t="shared" si="74"/>
        <v>7.6875</v>
      </c>
      <c r="AE43" s="215">
        <f>SUM(AE44:AE46)</f>
        <v>16</v>
      </c>
      <c r="AF43" s="216">
        <v>3</v>
      </c>
      <c r="AG43" s="114">
        <f>SUM(AG44:AG46)</f>
        <v>17.5</v>
      </c>
      <c r="AH43" s="217">
        <f t="shared" si="75"/>
        <v>5.833333333333333</v>
      </c>
      <c r="AI43" s="215">
        <f>SUM(AI44:AI46)</f>
        <v>15</v>
      </c>
      <c r="AJ43" s="216">
        <v>6</v>
      </c>
      <c r="AK43" s="114">
        <f>SUM(AK44:AK46)</f>
        <v>40</v>
      </c>
      <c r="AL43" s="217">
        <f t="shared" si="76"/>
        <v>6.666666666666667</v>
      </c>
      <c r="AM43" s="215">
        <f>SUM(AM44:AM46)</f>
        <v>15</v>
      </c>
      <c r="AN43" s="114">
        <v>3</v>
      </c>
      <c r="AO43" s="114">
        <f>SUM(AO44:AO46)</f>
        <v>19</v>
      </c>
      <c r="AP43" s="217">
        <f t="shared" si="77"/>
        <v>6.333333333333333</v>
      </c>
      <c r="AQ43" s="215">
        <f>SUM(AQ44:AQ46)</f>
        <v>15</v>
      </c>
      <c r="AR43" s="114">
        <f>SUM(AR44:AR46)</f>
        <v>3</v>
      </c>
      <c r="AS43" s="114">
        <f>SUM(AS44:AS46)</f>
        <v>17</v>
      </c>
      <c r="AT43" s="217">
        <f t="shared" si="78"/>
        <v>5.666666666666667</v>
      </c>
      <c r="AU43" s="215">
        <f>SUM(AU44:AU46)</f>
        <v>15</v>
      </c>
      <c r="AV43" s="114">
        <f>SUM(AV44:AV46)</f>
        <v>5</v>
      </c>
      <c r="AW43" s="114">
        <f>SUM(AW44:AW46)</f>
        <v>50.5</v>
      </c>
      <c r="AX43" s="241">
        <f t="shared" si="79"/>
        <v>10.1</v>
      </c>
      <c r="AY43" s="277">
        <f t="shared" si="66"/>
        <v>51</v>
      </c>
      <c r="AZ43" s="278">
        <f t="shared" si="66"/>
        <v>23</v>
      </c>
      <c r="BA43" s="278">
        <f t="shared" si="66"/>
        <v>274</v>
      </c>
      <c r="BB43" s="293">
        <f t="shared" si="80"/>
        <v>11.913043478260869</v>
      </c>
      <c r="BC43" s="330">
        <f t="shared" si="67"/>
        <v>192</v>
      </c>
      <c r="BD43" s="331">
        <f t="shared" si="67"/>
        <v>69</v>
      </c>
      <c r="BE43" s="331">
        <f t="shared" si="67"/>
        <v>600.5</v>
      </c>
      <c r="BF43" s="332">
        <f t="shared" si="81"/>
        <v>8.7028985507246368</v>
      </c>
    </row>
    <row r="44" spans="2:58" outlineLevel="1">
      <c r="B44" s="253" t="s">
        <v>147</v>
      </c>
      <c r="C44" s="218">
        <v>6</v>
      </c>
      <c r="D44" s="219">
        <v>2</v>
      </c>
      <c r="E44" s="115">
        <v>13.5</v>
      </c>
      <c r="F44" s="220">
        <f t="shared" si="68"/>
        <v>6.75</v>
      </c>
      <c r="G44" s="218">
        <v>6</v>
      </c>
      <c r="H44" s="219">
        <v>1</v>
      </c>
      <c r="I44" s="115">
        <v>9</v>
      </c>
      <c r="J44" s="220">
        <f t="shared" si="69"/>
        <v>9</v>
      </c>
      <c r="K44" s="218">
        <v>6</v>
      </c>
      <c r="L44" s="219">
        <v>3</v>
      </c>
      <c r="M44" s="115">
        <v>21</v>
      </c>
      <c r="N44" s="220">
        <f t="shared" si="70"/>
        <v>7</v>
      </c>
      <c r="O44" s="218">
        <v>6</v>
      </c>
      <c r="P44" s="219">
        <v>3</v>
      </c>
      <c r="Q44" s="115">
        <v>12</v>
      </c>
      <c r="R44" s="220">
        <f t="shared" si="71"/>
        <v>4</v>
      </c>
      <c r="S44" s="218">
        <v>5</v>
      </c>
      <c r="T44" s="219">
        <v>1</v>
      </c>
      <c r="U44" s="115">
        <v>9</v>
      </c>
      <c r="V44" s="220">
        <f t="shared" si="72"/>
        <v>9</v>
      </c>
      <c r="W44" s="218">
        <v>5</v>
      </c>
      <c r="X44" s="219">
        <v>3</v>
      </c>
      <c r="Y44" s="115">
        <v>11</v>
      </c>
      <c r="Z44" s="220">
        <f t="shared" si="73"/>
        <v>3.6666666666666665</v>
      </c>
      <c r="AA44" s="218">
        <v>5</v>
      </c>
      <c r="AB44" s="219">
        <v>4</v>
      </c>
      <c r="AC44" s="115">
        <v>30.5</v>
      </c>
      <c r="AD44" s="220">
        <f t="shared" si="74"/>
        <v>7.625</v>
      </c>
      <c r="AE44" s="218">
        <v>5</v>
      </c>
      <c r="AF44" s="219">
        <v>2</v>
      </c>
      <c r="AG44" s="115">
        <v>14.5</v>
      </c>
      <c r="AH44" s="220">
        <f t="shared" si="75"/>
        <v>7.25</v>
      </c>
      <c r="AI44" s="218">
        <v>5</v>
      </c>
      <c r="AJ44" s="219">
        <v>3</v>
      </c>
      <c r="AK44" s="115">
        <v>15</v>
      </c>
      <c r="AL44" s="220">
        <f t="shared" si="76"/>
        <v>5</v>
      </c>
      <c r="AM44" s="218">
        <v>5</v>
      </c>
      <c r="AN44" s="115">
        <v>2</v>
      </c>
      <c r="AO44" s="115">
        <v>17</v>
      </c>
      <c r="AP44" s="220">
        <f t="shared" si="77"/>
        <v>8.5</v>
      </c>
      <c r="AQ44" s="218">
        <v>5</v>
      </c>
      <c r="AR44" s="115">
        <v>1</v>
      </c>
      <c r="AS44" s="115">
        <v>9</v>
      </c>
      <c r="AT44" s="220">
        <f t="shared" si="78"/>
        <v>9</v>
      </c>
      <c r="AU44" s="218">
        <v>5</v>
      </c>
      <c r="AV44" s="115">
        <v>2</v>
      </c>
      <c r="AW44" s="115">
        <v>9.5</v>
      </c>
      <c r="AX44" s="242">
        <f t="shared" si="79"/>
        <v>4.75</v>
      </c>
      <c r="AY44" s="280">
        <f t="shared" si="66"/>
        <v>18</v>
      </c>
      <c r="AZ44" s="281">
        <f t="shared" si="66"/>
        <v>6</v>
      </c>
      <c r="BA44" s="281">
        <f t="shared" si="66"/>
        <v>43.5</v>
      </c>
      <c r="BB44" s="294">
        <f t="shared" si="80"/>
        <v>7.25</v>
      </c>
      <c r="BC44" s="333">
        <f t="shared" si="67"/>
        <v>64</v>
      </c>
      <c r="BD44" s="334">
        <f t="shared" si="67"/>
        <v>27</v>
      </c>
      <c r="BE44" s="334">
        <f t="shared" si="67"/>
        <v>171</v>
      </c>
      <c r="BF44" s="335">
        <f t="shared" si="81"/>
        <v>6.333333333333333</v>
      </c>
    </row>
    <row r="45" spans="2:58" outlineLevel="1">
      <c r="B45" s="253" t="s">
        <v>148</v>
      </c>
      <c r="C45" s="218">
        <v>5</v>
      </c>
      <c r="D45" s="219">
        <v>1</v>
      </c>
      <c r="E45" s="115">
        <v>2.5</v>
      </c>
      <c r="F45" s="220">
        <f>IFERROR(E45/D45,0)</f>
        <v>2.5</v>
      </c>
      <c r="G45" s="218">
        <v>5</v>
      </c>
      <c r="H45" s="219">
        <v>3</v>
      </c>
      <c r="I45" s="115">
        <v>11.5</v>
      </c>
      <c r="J45" s="220">
        <f t="shared" si="69"/>
        <v>3.8333333333333335</v>
      </c>
      <c r="K45" s="218">
        <v>5</v>
      </c>
      <c r="L45" s="219">
        <v>1</v>
      </c>
      <c r="M45" s="115">
        <v>12</v>
      </c>
      <c r="N45" s="220">
        <f t="shared" si="70"/>
        <v>12</v>
      </c>
      <c r="O45" s="218">
        <v>5</v>
      </c>
      <c r="P45" s="219">
        <v>1</v>
      </c>
      <c r="Q45" s="115">
        <v>2</v>
      </c>
      <c r="R45" s="220">
        <f t="shared" si="71"/>
        <v>2</v>
      </c>
      <c r="S45" s="218">
        <v>5</v>
      </c>
      <c r="T45" s="219">
        <v>1</v>
      </c>
      <c r="U45" s="115">
        <v>2.5</v>
      </c>
      <c r="V45" s="220">
        <f t="shared" si="72"/>
        <v>2.5</v>
      </c>
      <c r="W45" s="218">
        <v>5</v>
      </c>
      <c r="X45" s="219">
        <v>0</v>
      </c>
      <c r="Y45" s="115">
        <v>0</v>
      </c>
      <c r="Z45" s="220">
        <f t="shared" si="73"/>
        <v>0</v>
      </c>
      <c r="AA45" s="218">
        <v>5</v>
      </c>
      <c r="AB45" s="219">
        <v>2</v>
      </c>
      <c r="AC45" s="115">
        <v>19.5</v>
      </c>
      <c r="AD45" s="220">
        <f t="shared" si="74"/>
        <v>9.75</v>
      </c>
      <c r="AE45" s="218">
        <v>5</v>
      </c>
      <c r="AF45" s="219">
        <v>1</v>
      </c>
      <c r="AG45" s="115">
        <v>3</v>
      </c>
      <c r="AH45" s="220">
        <f t="shared" si="75"/>
        <v>3</v>
      </c>
      <c r="AI45" s="218">
        <v>4</v>
      </c>
      <c r="AJ45" s="219">
        <v>1</v>
      </c>
      <c r="AK45" s="115">
        <v>9</v>
      </c>
      <c r="AL45" s="220">
        <f t="shared" si="76"/>
        <v>9</v>
      </c>
      <c r="AM45" s="218">
        <v>4</v>
      </c>
      <c r="AN45" s="115">
        <v>1</v>
      </c>
      <c r="AO45" s="115">
        <v>2</v>
      </c>
      <c r="AP45" s="220">
        <f t="shared" si="77"/>
        <v>2</v>
      </c>
      <c r="AQ45" s="218">
        <v>4</v>
      </c>
      <c r="AR45" s="115">
        <v>1</v>
      </c>
      <c r="AS45" s="115">
        <v>4</v>
      </c>
      <c r="AT45" s="220">
        <f t="shared" si="78"/>
        <v>4</v>
      </c>
      <c r="AU45" s="218">
        <v>4</v>
      </c>
      <c r="AV45" s="115">
        <v>1</v>
      </c>
      <c r="AW45" s="115">
        <v>2.5</v>
      </c>
      <c r="AX45" s="220">
        <f t="shared" si="79"/>
        <v>2.5</v>
      </c>
      <c r="AY45" s="280">
        <f t="shared" si="66"/>
        <v>15</v>
      </c>
      <c r="AZ45" s="281">
        <f t="shared" si="66"/>
        <v>5</v>
      </c>
      <c r="BA45" s="281">
        <f t="shared" si="66"/>
        <v>26</v>
      </c>
      <c r="BB45" s="294">
        <f t="shared" si="80"/>
        <v>5.2</v>
      </c>
      <c r="BC45" s="333">
        <f t="shared" si="67"/>
        <v>56</v>
      </c>
      <c r="BD45" s="334">
        <f t="shared" si="67"/>
        <v>14</v>
      </c>
      <c r="BE45" s="334">
        <f t="shared" si="67"/>
        <v>70.5</v>
      </c>
      <c r="BF45" s="335">
        <f t="shared" si="81"/>
        <v>5.0357142857142856</v>
      </c>
    </row>
    <row r="46" spans="2:58" outlineLevel="1">
      <c r="B46" s="253" t="s">
        <v>69</v>
      </c>
      <c r="C46" s="218">
        <v>6</v>
      </c>
      <c r="D46" s="219">
        <v>5</v>
      </c>
      <c r="E46" s="115">
        <v>94</v>
      </c>
      <c r="F46" s="220">
        <f t="shared" si="68"/>
        <v>18.8</v>
      </c>
      <c r="G46" s="218">
        <v>6</v>
      </c>
      <c r="H46" s="219">
        <v>3</v>
      </c>
      <c r="I46" s="115">
        <v>44</v>
      </c>
      <c r="J46" s="220">
        <f t="shared" si="69"/>
        <v>14.666666666666666</v>
      </c>
      <c r="K46" s="218">
        <v>6</v>
      </c>
      <c r="L46" s="219">
        <v>4</v>
      </c>
      <c r="M46" s="115">
        <v>66.5</v>
      </c>
      <c r="N46" s="220">
        <f t="shared" si="70"/>
        <v>16.625</v>
      </c>
      <c r="O46" s="218">
        <v>6</v>
      </c>
      <c r="P46" s="219">
        <v>3</v>
      </c>
      <c r="Q46" s="115">
        <v>20</v>
      </c>
      <c r="R46" s="220">
        <f t="shared" si="71"/>
        <v>6.666666666666667</v>
      </c>
      <c r="S46" s="218">
        <v>6</v>
      </c>
      <c r="T46" s="219">
        <v>2</v>
      </c>
      <c r="U46" s="115">
        <v>39.5</v>
      </c>
      <c r="V46" s="220">
        <f t="shared" si="72"/>
        <v>19.75</v>
      </c>
      <c r="W46" s="218">
        <v>6</v>
      </c>
      <c r="X46" s="219">
        <v>4</v>
      </c>
      <c r="Y46" s="115">
        <v>25</v>
      </c>
      <c r="Z46" s="220">
        <f t="shared" si="73"/>
        <v>6.25</v>
      </c>
      <c r="AA46" s="218">
        <v>6</v>
      </c>
      <c r="AB46" s="219">
        <v>2</v>
      </c>
      <c r="AC46" s="115">
        <v>11.5</v>
      </c>
      <c r="AD46" s="220">
        <f t="shared" si="74"/>
        <v>5.75</v>
      </c>
      <c r="AE46" s="218">
        <v>6</v>
      </c>
      <c r="AF46" s="219">
        <v>0</v>
      </c>
      <c r="AG46" s="115">
        <v>0</v>
      </c>
      <c r="AH46" s="220">
        <f t="shared" si="75"/>
        <v>0</v>
      </c>
      <c r="AI46" s="218">
        <v>6</v>
      </c>
      <c r="AJ46" s="219">
        <v>2</v>
      </c>
      <c r="AK46" s="115">
        <v>16</v>
      </c>
      <c r="AL46" s="220">
        <f t="shared" si="76"/>
        <v>8</v>
      </c>
      <c r="AM46" s="218">
        <v>6</v>
      </c>
      <c r="AN46" s="115">
        <v>0</v>
      </c>
      <c r="AO46" s="115">
        <v>0</v>
      </c>
      <c r="AP46" s="220">
        <f t="shared" si="77"/>
        <v>0</v>
      </c>
      <c r="AQ46" s="218">
        <v>6</v>
      </c>
      <c r="AR46" s="115">
        <v>1</v>
      </c>
      <c r="AS46" s="115">
        <v>4</v>
      </c>
      <c r="AT46" s="220">
        <f t="shared" si="78"/>
        <v>4</v>
      </c>
      <c r="AU46" s="218">
        <v>6</v>
      </c>
      <c r="AV46" s="115">
        <v>2</v>
      </c>
      <c r="AW46" s="115">
        <v>38.5</v>
      </c>
      <c r="AX46" s="242">
        <f t="shared" si="79"/>
        <v>19.25</v>
      </c>
      <c r="AY46" s="280">
        <f t="shared" si="66"/>
        <v>18</v>
      </c>
      <c r="AZ46" s="281">
        <f t="shared" si="66"/>
        <v>12</v>
      </c>
      <c r="BA46" s="281">
        <f t="shared" si="66"/>
        <v>204.5</v>
      </c>
      <c r="BB46" s="294">
        <f t="shared" si="80"/>
        <v>17.041666666666668</v>
      </c>
      <c r="BC46" s="333">
        <f t="shared" si="67"/>
        <v>72</v>
      </c>
      <c r="BD46" s="334">
        <f t="shared" si="67"/>
        <v>28</v>
      </c>
      <c r="BE46" s="334">
        <f t="shared" si="67"/>
        <v>359</v>
      </c>
      <c r="BF46" s="335">
        <f t="shared" si="81"/>
        <v>12.821428571428571</v>
      </c>
    </row>
    <row r="47" spans="2:58" s="105" customFormat="1" outlineLevel="1">
      <c r="B47" s="252" t="s">
        <v>50</v>
      </c>
      <c r="C47" s="215">
        <f>SUM(C48:C49)</f>
        <v>64</v>
      </c>
      <c r="D47" s="216">
        <f>SUM(D48:D49)</f>
        <v>48</v>
      </c>
      <c r="E47" s="114">
        <f>SUM(E48:E49)</f>
        <v>399</v>
      </c>
      <c r="F47" s="217">
        <f t="shared" si="68"/>
        <v>8.3125</v>
      </c>
      <c r="G47" s="215">
        <f>SUM(G48:G49)</f>
        <v>64</v>
      </c>
      <c r="H47" s="216">
        <f>SUM(H48:H49)</f>
        <v>40</v>
      </c>
      <c r="I47" s="114">
        <f>SUM(I48:I49)</f>
        <v>386.5</v>
      </c>
      <c r="J47" s="217">
        <f t="shared" si="69"/>
        <v>9.6624999999999996</v>
      </c>
      <c r="K47" s="215">
        <f>SUM(K48:K49)</f>
        <v>64</v>
      </c>
      <c r="L47" s="216">
        <f>SUM(L48:L49)</f>
        <v>34</v>
      </c>
      <c r="M47" s="114">
        <f>SUM(M48:M49)</f>
        <v>176.5</v>
      </c>
      <c r="N47" s="217">
        <f t="shared" si="70"/>
        <v>5.1911764705882355</v>
      </c>
      <c r="O47" s="215">
        <f>SUM(O48:O49)</f>
        <v>64</v>
      </c>
      <c r="P47" s="216">
        <f>SUM(P48:P49)</f>
        <v>41</v>
      </c>
      <c r="Q47" s="114">
        <f>SUM(Q48:Q49)</f>
        <v>245.5</v>
      </c>
      <c r="R47" s="217">
        <f t="shared" si="71"/>
        <v>5.9878048780487809</v>
      </c>
      <c r="S47" s="215">
        <f>SUM(S48:S49)</f>
        <v>64</v>
      </c>
      <c r="T47" s="216">
        <v>39</v>
      </c>
      <c r="U47" s="114">
        <f>SUM(U48:U49)</f>
        <v>214.5</v>
      </c>
      <c r="V47" s="217">
        <f t="shared" si="72"/>
        <v>5.5</v>
      </c>
      <c r="W47" s="215">
        <f>SUM(W48:W49)</f>
        <v>64</v>
      </c>
      <c r="X47" s="216">
        <v>44</v>
      </c>
      <c r="Y47" s="114">
        <f>SUM(Y48:Y49)</f>
        <v>389.5</v>
      </c>
      <c r="Z47" s="217">
        <f t="shared" si="73"/>
        <v>8.8522727272727266</v>
      </c>
      <c r="AA47" s="215">
        <f>SUM(AA48:AA49)</f>
        <v>64</v>
      </c>
      <c r="AB47" s="216">
        <v>55</v>
      </c>
      <c r="AC47" s="114">
        <f>SUM(AC48:AC49)</f>
        <v>538</v>
      </c>
      <c r="AD47" s="217">
        <f t="shared" si="74"/>
        <v>9.7818181818181813</v>
      </c>
      <c r="AE47" s="215">
        <f>SUM(AE48:AE49)</f>
        <v>65</v>
      </c>
      <c r="AF47" s="216">
        <v>49</v>
      </c>
      <c r="AG47" s="114">
        <f>SUM(AG48:AG49)</f>
        <v>773</v>
      </c>
      <c r="AH47" s="217">
        <f t="shared" si="75"/>
        <v>15.775510204081632</v>
      </c>
      <c r="AI47" s="215">
        <f>SUM(AI48:AI49)</f>
        <v>65</v>
      </c>
      <c r="AJ47" s="216">
        <v>54</v>
      </c>
      <c r="AK47" s="114">
        <f>SUM(AK48:AK49)</f>
        <v>1136</v>
      </c>
      <c r="AL47" s="217">
        <f t="shared" si="76"/>
        <v>21.037037037037038</v>
      </c>
      <c r="AM47" s="215">
        <f>SUM(AM48:AM49)</f>
        <v>65</v>
      </c>
      <c r="AN47" s="114">
        <v>56</v>
      </c>
      <c r="AO47" s="114">
        <f>SUM(AO48:AO49)</f>
        <v>1057</v>
      </c>
      <c r="AP47" s="217">
        <f t="shared" si="77"/>
        <v>18.875</v>
      </c>
      <c r="AQ47" s="215">
        <f>SUM(AQ48:AQ49)</f>
        <v>65</v>
      </c>
      <c r="AR47" s="114">
        <f>SUM(AR48:AR49)</f>
        <v>54</v>
      </c>
      <c r="AS47" s="114">
        <f>SUM(AS48:AS49)</f>
        <v>808.5</v>
      </c>
      <c r="AT47" s="217">
        <f t="shared" si="78"/>
        <v>14.972222222222221</v>
      </c>
      <c r="AU47" s="215">
        <f>SUM(AU48:AU49)</f>
        <v>66</v>
      </c>
      <c r="AV47" s="114">
        <f>SUM(AV48:AV49)</f>
        <v>37</v>
      </c>
      <c r="AW47" s="114">
        <f>SUM(AW48:AW49)</f>
        <v>262.5</v>
      </c>
      <c r="AX47" s="241">
        <f t="shared" si="79"/>
        <v>7.0945945945945947</v>
      </c>
      <c r="AY47" s="277">
        <f t="shared" si="66"/>
        <v>192</v>
      </c>
      <c r="AZ47" s="278">
        <f t="shared" si="66"/>
        <v>122</v>
      </c>
      <c r="BA47" s="278">
        <f t="shared" si="66"/>
        <v>962</v>
      </c>
      <c r="BB47" s="293">
        <f t="shared" si="80"/>
        <v>7.8852459016393439</v>
      </c>
      <c r="BC47" s="330">
        <f t="shared" si="67"/>
        <v>774</v>
      </c>
      <c r="BD47" s="331">
        <f t="shared" si="67"/>
        <v>551</v>
      </c>
      <c r="BE47" s="331">
        <f t="shared" si="67"/>
        <v>6386.5</v>
      </c>
      <c r="BF47" s="332">
        <f t="shared" si="81"/>
        <v>11.590744101633394</v>
      </c>
    </row>
    <row r="48" spans="2:58" outlineLevel="1">
      <c r="B48" s="253" t="s">
        <v>68</v>
      </c>
      <c r="C48" s="218">
        <v>56</v>
      </c>
      <c r="D48" s="219">
        <v>42</v>
      </c>
      <c r="E48" s="115">
        <v>366</v>
      </c>
      <c r="F48" s="220">
        <f t="shared" si="68"/>
        <v>8.7142857142857135</v>
      </c>
      <c r="G48" s="218">
        <v>56</v>
      </c>
      <c r="H48" s="219">
        <v>35</v>
      </c>
      <c r="I48" s="115">
        <v>358</v>
      </c>
      <c r="J48" s="220">
        <f t="shared" si="69"/>
        <v>10.228571428571428</v>
      </c>
      <c r="K48" s="218">
        <v>56</v>
      </c>
      <c r="L48" s="219">
        <v>30</v>
      </c>
      <c r="M48" s="115">
        <f>157.5+8</f>
        <v>165.5</v>
      </c>
      <c r="N48" s="220">
        <f t="shared" si="70"/>
        <v>5.5166666666666666</v>
      </c>
      <c r="O48" s="218">
        <v>56</v>
      </c>
      <c r="P48" s="219">
        <v>37</v>
      </c>
      <c r="Q48" s="115">
        <v>235</v>
      </c>
      <c r="R48" s="220">
        <f t="shared" si="71"/>
        <v>6.3513513513513518</v>
      </c>
      <c r="S48" s="218">
        <v>57</v>
      </c>
      <c r="T48" s="219">
        <v>35</v>
      </c>
      <c r="U48" s="115">
        <v>196</v>
      </c>
      <c r="V48" s="220">
        <f t="shared" si="72"/>
        <v>5.6</v>
      </c>
      <c r="W48" s="218">
        <v>57</v>
      </c>
      <c r="X48" s="219">
        <v>40</v>
      </c>
      <c r="Y48" s="115">
        <v>375</v>
      </c>
      <c r="Z48" s="220">
        <f t="shared" si="73"/>
        <v>9.375</v>
      </c>
      <c r="AA48" s="218">
        <v>57</v>
      </c>
      <c r="AB48" s="219">
        <v>52</v>
      </c>
      <c r="AC48" s="115">
        <v>524.5</v>
      </c>
      <c r="AD48" s="220">
        <f t="shared" si="74"/>
        <v>10.086538461538462</v>
      </c>
      <c r="AE48" s="218">
        <v>57</v>
      </c>
      <c r="AF48" s="219">
        <v>44</v>
      </c>
      <c r="AG48" s="115">
        <v>739.5</v>
      </c>
      <c r="AH48" s="220">
        <f t="shared" si="75"/>
        <v>16.806818181818183</v>
      </c>
      <c r="AI48" s="218">
        <v>57</v>
      </c>
      <c r="AJ48" s="219">
        <v>49</v>
      </c>
      <c r="AK48" s="115">
        <v>1113.5</v>
      </c>
      <c r="AL48" s="220">
        <f t="shared" si="76"/>
        <v>22.724489795918366</v>
      </c>
      <c r="AM48" s="218">
        <v>57</v>
      </c>
      <c r="AN48" s="115">
        <v>50</v>
      </c>
      <c r="AO48" s="115">
        <v>1022.5</v>
      </c>
      <c r="AP48" s="220">
        <f t="shared" si="77"/>
        <v>20.45</v>
      </c>
      <c r="AQ48" s="218">
        <v>57</v>
      </c>
      <c r="AR48" s="115">
        <v>47</v>
      </c>
      <c r="AS48" s="115">
        <v>782</v>
      </c>
      <c r="AT48" s="220">
        <f t="shared" si="78"/>
        <v>16.638297872340427</v>
      </c>
      <c r="AU48" s="218">
        <v>58</v>
      </c>
      <c r="AV48" s="115">
        <v>30</v>
      </c>
      <c r="AW48" s="115">
        <v>232</v>
      </c>
      <c r="AX48" s="242">
        <f t="shared" si="79"/>
        <v>7.7333333333333334</v>
      </c>
      <c r="AY48" s="280">
        <f t="shared" si="66"/>
        <v>168</v>
      </c>
      <c r="AZ48" s="281">
        <f t="shared" si="66"/>
        <v>107</v>
      </c>
      <c r="BA48" s="281">
        <f t="shared" si="66"/>
        <v>889.5</v>
      </c>
      <c r="BB48" s="294">
        <f t="shared" si="80"/>
        <v>8.3130841121495322</v>
      </c>
      <c r="BC48" s="333">
        <f t="shared" si="67"/>
        <v>681</v>
      </c>
      <c r="BD48" s="334">
        <f t="shared" si="67"/>
        <v>491</v>
      </c>
      <c r="BE48" s="334">
        <f t="shared" si="67"/>
        <v>6109.5</v>
      </c>
      <c r="BF48" s="335">
        <f t="shared" si="81"/>
        <v>12.442973523421589</v>
      </c>
    </row>
    <row r="49" spans="2:58" outlineLevel="1">
      <c r="B49" s="253" t="s">
        <v>73</v>
      </c>
      <c r="C49" s="218">
        <v>8</v>
      </c>
      <c r="D49" s="219">
        <v>6</v>
      </c>
      <c r="E49" s="115">
        <v>33</v>
      </c>
      <c r="F49" s="220">
        <f t="shared" si="68"/>
        <v>5.5</v>
      </c>
      <c r="G49" s="218">
        <v>8</v>
      </c>
      <c r="H49" s="219">
        <v>5</v>
      </c>
      <c r="I49" s="115">
        <v>28.5</v>
      </c>
      <c r="J49" s="220">
        <f t="shared" si="69"/>
        <v>5.7</v>
      </c>
      <c r="K49" s="218">
        <v>8</v>
      </c>
      <c r="L49" s="219">
        <v>4</v>
      </c>
      <c r="M49" s="115">
        <v>11</v>
      </c>
      <c r="N49" s="220">
        <f t="shared" si="70"/>
        <v>2.75</v>
      </c>
      <c r="O49" s="218">
        <v>8</v>
      </c>
      <c r="P49" s="219">
        <v>4</v>
      </c>
      <c r="Q49" s="115">
        <v>10.5</v>
      </c>
      <c r="R49" s="220">
        <f t="shared" si="71"/>
        <v>2.625</v>
      </c>
      <c r="S49" s="218">
        <v>7</v>
      </c>
      <c r="T49" s="219">
        <v>4</v>
      </c>
      <c r="U49" s="115">
        <v>18.5</v>
      </c>
      <c r="V49" s="220">
        <f t="shared" si="72"/>
        <v>4.625</v>
      </c>
      <c r="W49" s="218">
        <v>7</v>
      </c>
      <c r="X49" s="219">
        <v>4</v>
      </c>
      <c r="Y49" s="115">
        <v>14.5</v>
      </c>
      <c r="Z49" s="220">
        <f t="shared" si="73"/>
        <v>3.625</v>
      </c>
      <c r="AA49" s="218">
        <v>7</v>
      </c>
      <c r="AB49" s="219">
        <v>3</v>
      </c>
      <c r="AC49" s="115">
        <v>13.5</v>
      </c>
      <c r="AD49" s="220">
        <f t="shared" si="74"/>
        <v>4.5</v>
      </c>
      <c r="AE49" s="218">
        <v>8</v>
      </c>
      <c r="AF49" s="219">
        <v>5</v>
      </c>
      <c r="AG49" s="115">
        <v>33.5</v>
      </c>
      <c r="AH49" s="220">
        <f t="shared" si="75"/>
        <v>6.7</v>
      </c>
      <c r="AI49" s="218">
        <v>8</v>
      </c>
      <c r="AJ49" s="219">
        <v>5</v>
      </c>
      <c r="AK49" s="115">
        <v>22.5</v>
      </c>
      <c r="AL49" s="220">
        <f t="shared" si="76"/>
        <v>4.5</v>
      </c>
      <c r="AM49" s="218">
        <v>8</v>
      </c>
      <c r="AN49" s="115">
        <v>6</v>
      </c>
      <c r="AO49" s="115">
        <v>34.5</v>
      </c>
      <c r="AP49" s="220">
        <f t="shared" si="77"/>
        <v>5.75</v>
      </c>
      <c r="AQ49" s="218">
        <v>8</v>
      </c>
      <c r="AR49" s="115">
        <v>7</v>
      </c>
      <c r="AS49" s="115">
        <v>26.5</v>
      </c>
      <c r="AT49" s="220">
        <f t="shared" si="78"/>
        <v>3.7857142857142856</v>
      </c>
      <c r="AU49" s="218">
        <v>8</v>
      </c>
      <c r="AV49" s="115">
        <v>7</v>
      </c>
      <c r="AW49" s="115">
        <v>30.5</v>
      </c>
      <c r="AX49" s="242">
        <f t="shared" si="79"/>
        <v>4.3571428571428568</v>
      </c>
      <c r="AY49" s="280">
        <f t="shared" si="66"/>
        <v>24</v>
      </c>
      <c r="AZ49" s="281">
        <f t="shared" si="66"/>
        <v>15</v>
      </c>
      <c r="BA49" s="281">
        <f t="shared" si="66"/>
        <v>72.5</v>
      </c>
      <c r="BB49" s="294">
        <f t="shared" si="80"/>
        <v>4.833333333333333</v>
      </c>
      <c r="BC49" s="333">
        <f t="shared" si="67"/>
        <v>93</v>
      </c>
      <c r="BD49" s="334">
        <f t="shared" si="67"/>
        <v>60</v>
      </c>
      <c r="BE49" s="334">
        <f t="shared" si="67"/>
        <v>277</v>
      </c>
      <c r="BF49" s="335">
        <f t="shared" si="81"/>
        <v>4.6166666666666663</v>
      </c>
    </row>
    <row r="50" spans="2:58" s="105" customFormat="1" outlineLevel="1">
      <c r="B50" s="252" t="s">
        <v>51</v>
      </c>
      <c r="C50" s="215">
        <f>SUM(C51:C54)</f>
        <v>19</v>
      </c>
      <c r="D50" s="216">
        <v>3</v>
      </c>
      <c r="E50" s="114">
        <f>SUM(E51:E54)</f>
        <v>5.5</v>
      </c>
      <c r="F50" s="217">
        <f t="shared" si="68"/>
        <v>1.8333333333333333</v>
      </c>
      <c r="G50" s="215">
        <f>SUM(G51:G54)</f>
        <v>19</v>
      </c>
      <c r="H50" s="216">
        <v>4</v>
      </c>
      <c r="I50" s="114">
        <f>SUM(I51:I54)</f>
        <v>25.5</v>
      </c>
      <c r="J50" s="217">
        <f t="shared" si="69"/>
        <v>6.375</v>
      </c>
      <c r="K50" s="215">
        <f t="shared" ref="K50" si="82">SUM(K51:K54)</f>
        <v>20</v>
      </c>
      <c r="L50" s="216">
        <v>2</v>
      </c>
      <c r="M50" s="114">
        <f t="shared" ref="M50" si="83">SUM(M51:M54)</f>
        <v>17.5</v>
      </c>
      <c r="N50" s="217">
        <f t="shared" si="70"/>
        <v>8.75</v>
      </c>
      <c r="O50" s="215">
        <f t="shared" ref="O50" si="84">SUM(O51:O54)</f>
        <v>19</v>
      </c>
      <c r="P50" s="216">
        <v>7</v>
      </c>
      <c r="Q50" s="114">
        <f>SUM(Q51:Q54)</f>
        <v>23.5</v>
      </c>
      <c r="R50" s="217">
        <f t="shared" si="71"/>
        <v>3.3571428571428572</v>
      </c>
      <c r="S50" s="215">
        <f t="shared" ref="S50" si="85">SUM(S51:S54)</f>
        <v>19</v>
      </c>
      <c r="T50" s="216">
        <v>7</v>
      </c>
      <c r="U50" s="114">
        <f t="shared" ref="U50" si="86">SUM(U51:U54)</f>
        <v>28.5</v>
      </c>
      <c r="V50" s="217">
        <f t="shared" si="72"/>
        <v>4.0714285714285712</v>
      </c>
      <c r="W50" s="215">
        <f t="shared" ref="W50" si="87">SUM(W51:W54)</f>
        <v>19</v>
      </c>
      <c r="X50" s="216">
        <v>2</v>
      </c>
      <c r="Y50" s="114">
        <f t="shared" ref="Y50" si="88">SUM(Y51:Y54)</f>
        <v>8</v>
      </c>
      <c r="Z50" s="217">
        <f t="shared" si="73"/>
        <v>4</v>
      </c>
      <c r="AA50" s="215">
        <f t="shared" ref="AA50" si="89">SUM(AA51:AA54)</f>
        <v>19</v>
      </c>
      <c r="AB50" s="216">
        <v>6</v>
      </c>
      <c r="AC50" s="114">
        <f>SUM(AC51:AC54)</f>
        <v>27.5</v>
      </c>
      <c r="AD50" s="217">
        <f t="shared" si="74"/>
        <v>4.583333333333333</v>
      </c>
      <c r="AE50" s="215">
        <f t="shared" ref="AE50" si="90">SUM(AE51:AE54)</f>
        <v>19</v>
      </c>
      <c r="AF50" s="216">
        <v>6</v>
      </c>
      <c r="AG50" s="114">
        <f t="shared" ref="AG50" si="91">SUM(AG51:AG54)</f>
        <v>40.5</v>
      </c>
      <c r="AH50" s="217">
        <f t="shared" si="75"/>
        <v>6.75</v>
      </c>
      <c r="AI50" s="215">
        <f t="shared" ref="AI50" si="92">SUM(AI51:AI54)</f>
        <v>19</v>
      </c>
      <c r="AJ50" s="216">
        <v>3</v>
      </c>
      <c r="AK50" s="114">
        <f t="shared" ref="AK50" si="93">SUM(AK51:AK54)</f>
        <v>7.5</v>
      </c>
      <c r="AL50" s="217">
        <f t="shared" si="76"/>
        <v>2.5</v>
      </c>
      <c r="AM50" s="215">
        <f t="shared" ref="AM50" si="94">SUM(AM51:AM54)</f>
        <v>19</v>
      </c>
      <c r="AN50" s="114">
        <v>10</v>
      </c>
      <c r="AO50" s="114">
        <f t="shared" ref="AO50" si="95">SUM(AO51:AO54)</f>
        <v>57</v>
      </c>
      <c r="AP50" s="217">
        <f t="shared" si="77"/>
        <v>5.7</v>
      </c>
      <c r="AQ50" s="215">
        <f t="shared" ref="AQ50" si="96">SUM(AQ51:AQ54)</f>
        <v>19</v>
      </c>
      <c r="AR50" s="114">
        <f>SUM(AR51:AR54)</f>
        <v>5</v>
      </c>
      <c r="AS50" s="114">
        <f t="shared" ref="AS50" si="97">SUM(AS51:AS54)</f>
        <v>12</v>
      </c>
      <c r="AT50" s="217">
        <f t="shared" si="78"/>
        <v>2.4</v>
      </c>
      <c r="AU50" s="215">
        <f t="shared" ref="AU50:AW50" si="98">SUM(AU51:AU54)</f>
        <v>19</v>
      </c>
      <c r="AV50" s="114">
        <f t="shared" si="98"/>
        <v>9</v>
      </c>
      <c r="AW50" s="114">
        <f t="shared" si="98"/>
        <v>62</v>
      </c>
      <c r="AX50" s="241">
        <f t="shared" si="79"/>
        <v>6.8888888888888893</v>
      </c>
      <c r="AY50" s="277">
        <f t="shared" si="66"/>
        <v>58</v>
      </c>
      <c r="AZ50" s="278">
        <f t="shared" si="66"/>
        <v>9</v>
      </c>
      <c r="BA50" s="278">
        <f t="shared" si="66"/>
        <v>48.5</v>
      </c>
      <c r="BB50" s="293">
        <f t="shared" si="80"/>
        <v>5.3888888888888893</v>
      </c>
      <c r="BC50" s="330">
        <f t="shared" si="67"/>
        <v>229</v>
      </c>
      <c r="BD50" s="331">
        <f t="shared" si="67"/>
        <v>64</v>
      </c>
      <c r="BE50" s="331">
        <f t="shared" si="67"/>
        <v>315</v>
      </c>
      <c r="BF50" s="332">
        <f t="shared" si="81"/>
        <v>4.921875</v>
      </c>
    </row>
    <row r="51" spans="2:58" outlineLevel="1">
      <c r="B51" s="253" t="s">
        <v>74</v>
      </c>
      <c r="C51" s="218">
        <v>5</v>
      </c>
      <c r="D51" s="219">
        <v>0</v>
      </c>
      <c r="E51" s="115">
        <v>0</v>
      </c>
      <c r="F51" s="220">
        <f t="shared" si="68"/>
        <v>0</v>
      </c>
      <c r="G51" s="218">
        <v>5</v>
      </c>
      <c r="H51" s="219">
        <v>2</v>
      </c>
      <c r="I51" s="115">
        <v>10</v>
      </c>
      <c r="J51" s="220">
        <f t="shared" si="69"/>
        <v>5</v>
      </c>
      <c r="K51" s="218">
        <v>5</v>
      </c>
      <c r="L51" s="219">
        <v>0</v>
      </c>
      <c r="M51" s="115">
        <v>0</v>
      </c>
      <c r="N51" s="220">
        <f t="shared" si="70"/>
        <v>0</v>
      </c>
      <c r="O51" s="218">
        <v>5</v>
      </c>
      <c r="P51" s="219">
        <v>5</v>
      </c>
      <c r="Q51" s="115">
        <v>20</v>
      </c>
      <c r="R51" s="220">
        <f t="shared" si="71"/>
        <v>4</v>
      </c>
      <c r="S51" s="218">
        <v>5</v>
      </c>
      <c r="T51" s="219">
        <v>5</v>
      </c>
      <c r="U51" s="115">
        <v>19</v>
      </c>
      <c r="V51" s="220">
        <f t="shared" si="72"/>
        <v>3.8</v>
      </c>
      <c r="W51" s="218">
        <v>5</v>
      </c>
      <c r="X51" s="219">
        <v>1</v>
      </c>
      <c r="Y51" s="115">
        <v>3.5</v>
      </c>
      <c r="Z51" s="220">
        <f t="shared" si="73"/>
        <v>3.5</v>
      </c>
      <c r="AA51" s="218">
        <v>5</v>
      </c>
      <c r="AB51" s="219">
        <v>1</v>
      </c>
      <c r="AC51" s="115">
        <v>8</v>
      </c>
      <c r="AD51" s="220">
        <f t="shared" si="74"/>
        <v>8</v>
      </c>
      <c r="AE51" s="218">
        <v>5</v>
      </c>
      <c r="AF51" s="219">
        <v>1</v>
      </c>
      <c r="AG51" s="115">
        <v>1.5</v>
      </c>
      <c r="AH51" s="220">
        <f t="shared" si="75"/>
        <v>1.5</v>
      </c>
      <c r="AI51" s="218">
        <v>5</v>
      </c>
      <c r="AJ51" s="219">
        <v>2</v>
      </c>
      <c r="AK51" s="115">
        <v>4</v>
      </c>
      <c r="AL51" s="220">
        <f t="shared" si="76"/>
        <v>2</v>
      </c>
      <c r="AM51" s="218">
        <v>5</v>
      </c>
      <c r="AN51" s="115">
        <v>5</v>
      </c>
      <c r="AO51" s="115">
        <v>27</v>
      </c>
      <c r="AP51" s="220">
        <f t="shared" si="77"/>
        <v>5.4</v>
      </c>
      <c r="AQ51" s="218">
        <v>5</v>
      </c>
      <c r="AR51" s="115">
        <v>3</v>
      </c>
      <c r="AS51" s="115">
        <v>4.5</v>
      </c>
      <c r="AT51" s="220">
        <f t="shared" si="78"/>
        <v>1.5</v>
      </c>
      <c r="AU51" s="218">
        <v>5</v>
      </c>
      <c r="AV51" s="115">
        <v>5</v>
      </c>
      <c r="AW51" s="307">
        <f>32+3</f>
        <v>35</v>
      </c>
      <c r="AX51" s="242">
        <f t="shared" si="79"/>
        <v>7</v>
      </c>
      <c r="AY51" s="280">
        <f t="shared" si="66"/>
        <v>15</v>
      </c>
      <c r="AZ51" s="281">
        <f t="shared" si="66"/>
        <v>2</v>
      </c>
      <c r="BA51" s="281">
        <f t="shared" si="66"/>
        <v>10</v>
      </c>
      <c r="BB51" s="294">
        <f t="shared" si="80"/>
        <v>5</v>
      </c>
      <c r="BC51" s="333">
        <f t="shared" si="67"/>
        <v>60</v>
      </c>
      <c r="BD51" s="334">
        <f t="shared" si="67"/>
        <v>30</v>
      </c>
      <c r="BE51" s="334">
        <f t="shared" si="67"/>
        <v>132.5</v>
      </c>
      <c r="BF51" s="335">
        <f t="shared" si="81"/>
        <v>4.416666666666667</v>
      </c>
    </row>
    <row r="52" spans="2:58" outlineLevel="1">
      <c r="B52" s="253" t="s">
        <v>77</v>
      </c>
      <c r="C52" s="218">
        <v>3</v>
      </c>
      <c r="D52" s="219">
        <v>0</v>
      </c>
      <c r="E52" s="115">
        <v>0</v>
      </c>
      <c r="F52" s="220">
        <f t="shared" si="68"/>
        <v>0</v>
      </c>
      <c r="G52" s="218">
        <v>3</v>
      </c>
      <c r="H52" s="219">
        <v>0</v>
      </c>
      <c r="I52" s="115">
        <v>0</v>
      </c>
      <c r="J52" s="220">
        <f t="shared" si="69"/>
        <v>0</v>
      </c>
      <c r="K52" s="218">
        <v>4</v>
      </c>
      <c r="L52" s="219">
        <v>0</v>
      </c>
      <c r="M52" s="115">
        <v>0</v>
      </c>
      <c r="N52" s="220">
        <f t="shared" si="70"/>
        <v>0</v>
      </c>
      <c r="O52" s="218">
        <v>3</v>
      </c>
      <c r="P52" s="219">
        <v>0</v>
      </c>
      <c r="Q52" s="115">
        <v>0</v>
      </c>
      <c r="R52" s="220">
        <f t="shared" si="71"/>
        <v>0</v>
      </c>
      <c r="S52" s="218">
        <v>3</v>
      </c>
      <c r="T52" s="219">
        <v>0</v>
      </c>
      <c r="U52" s="115">
        <v>0</v>
      </c>
      <c r="V52" s="220">
        <f t="shared" si="72"/>
        <v>0</v>
      </c>
      <c r="W52" s="218">
        <v>3</v>
      </c>
      <c r="X52" s="219">
        <v>0</v>
      </c>
      <c r="Y52" s="115">
        <v>0</v>
      </c>
      <c r="Z52" s="220">
        <f t="shared" si="73"/>
        <v>0</v>
      </c>
      <c r="AA52" s="218">
        <v>3</v>
      </c>
      <c r="AB52" s="219">
        <v>0</v>
      </c>
      <c r="AC52" s="115">
        <v>0</v>
      </c>
      <c r="AD52" s="220">
        <f t="shared" si="74"/>
        <v>0</v>
      </c>
      <c r="AE52" s="218">
        <v>3</v>
      </c>
      <c r="AF52" s="219">
        <v>0</v>
      </c>
      <c r="AG52" s="115">
        <v>0</v>
      </c>
      <c r="AH52" s="220">
        <f t="shared" si="75"/>
        <v>0</v>
      </c>
      <c r="AI52" s="218">
        <v>3</v>
      </c>
      <c r="AJ52" s="219">
        <v>0</v>
      </c>
      <c r="AK52" s="115">
        <v>0</v>
      </c>
      <c r="AL52" s="220">
        <f t="shared" si="76"/>
        <v>0</v>
      </c>
      <c r="AM52" s="218">
        <v>3</v>
      </c>
      <c r="AN52" s="115">
        <v>0</v>
      </c>
      <c r="AO52" s="115">
        <v>0</v>
      </c>
      <c r="AP52" s="220">
        <f t="shared" si="77"/>
        <v>0</v>
      </c>
      <c r="AQ52" s="218">
        <v>3</v>
      </c>
      <c r="AR52" s="115">
        <v>0</v>
      </c>
      <c r="AS52" s="115">
        <v>0</v>
      </c>
      <c r="AT52" s="220">
        <f t="shared" si="78"/>
        <v>0</v>
      </c>
      <c r="AU52" s="218">
        <v>3</v>
      </c>
      <c r="AV52" s="115">
        <v>0</v>
      </c>
      <c r="AW52" s="115">
        <v>0</v>
      </c>
      <c r="AX52" s="242">
        <f t="shared" si="79"/>
        <v>0</v>
      </c>
      <c r="AY52" s="280">
        <f t="shared" si="66"/>
        <v>10</v>
      </c>
      <c r="AZ52" s="281">
        <f t="shared" si="66"/>
        <v>0</v>
      </c>
      <c r="BA52" s="281">
        <f t="shared" si="66"/>
        <v>0</v>
      </c>
      <c r="BB52" s="294">
        <f t="shared" si="80"/>
        <v>0</v>
      </c>
      <c r="BC52" s="333">
        <f t="shared" si="67"/>
        <v>37</v>
      </c>
      <c r="BD52" s="334">
        <f t="shared" si="67"/>
        <v>0</v>
      </c>
      <c r="BE52" s="334">
        <f t="shared" si="67"/>
        <v>0</v>
      </c>
      <c r="BF52" s="335">
        <f t="shared" si="81"/>
        <v>0</v>
      </c>
    </row>
    <row r="53" spans="2:58" outlineLevel="1">
      <c r="B53" s="253" t="s">
        <v>76</v>
      </c>
      <c r="C53" s="218">
        <v>6</v>
      </c>
      <c r="D53" s="219">
        <v>0</v>
      </c>
      <c r="E53" s="115">
        <v>0</v>
      </c>
      <c r="F53" s="220">
        <f t="shared" si="68"/>
        <v>0</v>
      </c>
      <c r="G53" s="218">
        <v>6</v>
      </c>
      <c r="H53" s="219">
        <v>0</v>
      </c>
      <c r="I53" s="115">
        <v>0</v>
      </c>
      <c r="J53" s="220">
        <f t="shared" si="69"/>
        <v>0</v>
      </c>
      <c r="K53" s="218">
        <v>6</v>
      </c>
      <c r="L53" s="219">
        <v>0</v>
      </c>
      <c r="M53" s="115">
        <v>0</v>
      </c>
      <c r="N53" s="220">
        <f t="shared" si="70"/>
        <v>0</v>
      </c>
      <c r="O53" s="218">
        <v>6</v>
      </c>
      <c r="P53" s="219">
        <v>0</v>
      </c>
      <c r="Q53" s="115">
        <v>0</v>
      </c>
      <c r="R53" s="220">
        <f t="shared" si="71"/>
        <v>0</v>
      </c>
      <c r="S53" s="218">
        <v>6</v>
      </c>
      <c r="T53" s="219">
        <v>0</v>
      </c>
      <c r="U53" s="115">
        <v>0</v>
      </c>
      <c r="V53" s="220">
        <f t="shared" si="72"/>
        <v>0</v>
      </c>
      <c r="W53" s="218">
        <v>6</v>
      </c>
      <c r="X53" s="219">
        <v>0</v>
      </c>
      <c r="Y53" s="115">
        <v>0</v>
      </c>
      <c r="Z53" s="220">
        <f t="shared" si="73"/>
        <v>0</v>
      </c>
      <c r="AA53" s="218">
        <v>6</v>
      </c>
      <c r="AB53" s="219">
        <v>1</v>
      </c>
      <c r="AC53" s="115">
        <v>4</v>
      </c>
      <c r="AD53" s="220">
        <f t="shared" si="74"/>
        <v>4</v>
      </c>
      <c r="AE53" s="218">
        <v>6</v>
      </c>
      <c r="AF53" s="219">
        <v>0</v>
      </c>
      <c r="AG53" s="115">
        <v>0</v>
      </c>
      <c r="AH53" s="220">
        <f t="shared" si="75"/>
        <v>0</v>
      </c>
      <c r="AI53" s="218">
        <v>6</v>
      </c>
      <c r="AJ53" s="219">
        <v>0</v>
      </c>
      <c r="AK53" s="115">
        <v>0</v>
      </c>
      <c r="AL53" s="220">
        <f t="shared" si="76"/>
        <v>0</v>
      </c>
      <c r="AM53" s="218">
        <v>6</v>
      </c>
      <c r="AN53" s="115">
        <v>1</v>
      </c>
      <c r="AO53" s="115">
        <v>4</v>
      </c>
      <c r="AP53" s="220">
        <f t="shared" si="77"/>
        <v>4</v>
      </c>
      <c r="AQ53" s="218">
        <v>6</v>
      </c>
      <c r="AR53" s="115">
        <v>1</v>
      </c>
      <c r="AS53" s="115">
        <v>6</v>
      </c>
      <c r="AT53" s="220">
        <f t="shared" si="78"/>
        <v>6</v>
      </c>
      <c r="AU53" s="218">
        <v>6</v>
      </c>
      <c r="AV53" s="115">
        <v>2</v>
      </c>
      <c r="AW53" s="115">
        <v>9</v>
      </c>
      <c r="AX53" s="242">
        <f t="shared" si="79"/>
        <v>4.5</v>
      </c>
      <c r="AY53" s="280">
        <f t="shared" si="66"/>
        <v>18</v>
      </c>
      <c r="AZ53" s="281">
        <f t="shared" si="66"/>
        <v>0</v>
      </c>
      <c r="BA53" s="281">
        <f t="shared" si="66"/>
        <v>0</v>
      </c>
      <c r="BB53" s="294">
        <f t="shared" si="80"/>
        <v>0</v>
      </c>
      <c r="BC53" s="333">
        <f t="shared" si="67"/>
        <v>72</v>
      </c>
      <c r="BD53" s="334">
        <f t="shared" si="67"/>
        <v>5</v>
      </c>
      <c r="BE53" s="334">
        <f t="shared" si="67"/>
        <v>23</v>
      </c>
      <c r="BF53" s="335">
        <f t="shared" si="81"/>
        <v>4.5999999999999996</v>
      </c>
    </row>
    <row r="54" spans="2:58" outlineLevel="1">
      <c r="B54" s="253" t="s">
        <v>75</v>
      </c>
      <c r="C54" s="218">
        <v>5</v>
      </c>
      <c r="D54" s="219">
        <v>3</v>
      </c>
      <c r="E54" s="115">
        <v>5.5</v>
      </c>
      <c r="F54" s="220">
        <f t="shared" si="68"/>
        <v>1.8333333333333333</v>
      </c>
      <c r="G54" s="218">
        <v>5</v>
      </c>
      <c r="H54" s="219">
        <v>2</v>
      </c>
      <c r="I54" s="115">
        <v>15.5</v>
      </c>
      <c r="J54" s="220">
        <f t="shared" si="69"/>
        <v>7.75</v>
      </c>
      <c r="K54" s="218">
        <v>5</v>
      </c>
      <c r="L54" s="219">
        <v>2</v>
      </c>
      <c r="M54" s="115">
        <v>17.5</v>
      </c>
      <c r="N54" s="220">
        <f t="shared" si="70"/>
        <v>8.75</v>
      </c>
      <c r="O54" s="218">
        <v>5</v>
      </c>
      <c r="P54" s="219">
        <v>2</v>
      </c>
      <c r="Q54" s="115">
        <v>3.5</v>
      </c>
      <c r="R54" s="220">
        <f t="shared" si="71"/>
        <v>1.75</v>
      </c>
      <c r="S54" s="218">
        <v>5</v>
      </c>
      <c r="T54" s="219">
        <v>2</v>
      </c>
      <c r="U54" s="115">
        <v>9.5</v>
      </c>
      <c r="V54" s="220">
        <f t="shared" si="72"/>
        <v>4.75</v>
      </c>
      <c r="W54" s="218">
        <v>5</v>
      </c>
      <c r="X54" s="219">
        <v>1</v>
      </c>
      <c r="Y54" s="115">
        <v>4.5</v>
      </c>
      <c r="Z54" s="220">
        <f t="shared" si="73"/>
        <v>4.5</v>
      </c>
      <c r="AA54" s="218">
        <v>5</v>
      </c>
      <c r="AB54" s="219">
        <v>4</v>
      </c>
      <c r="AC54" s="115">
        <v>15.5</v>
      </c>
      <c r="AD54" s="220">
        <f t="shared" si="74"/>
        <v>3.875</v>
      </c>
      <c r="AE54" s="218">
        <v>5</v>
      </c>
      <c r="AF54" s="219">
        <v>5</v>
      </c>
      <c r="AG54" s="115">
        <v>39</v>
      </c>
      <c r="AH54" s="220">
        <f t="shared" si="75"/>
        <v>7.8</v>
      </c>
      <c r="AI54" s="218">
        <v>5</v>
      </c>
      <c r="AJ54" s="219">
        <v>1</v>
      </c>
      <c r="AK54" s="115">
        <v>3.5</v>
      </c>
      <c r="AL54" s="220">
        <f t="shared" si="76"/>
        <v>3.5</v>
      </c>
      <c r="AM54" s="218">
        <v>5</v>
      </c>
      <c r="AN54" s="115">
        <v>4</v>
      </c>
      <c r="AO54" s="115">
        <v>26</v>
      </c>
      <c r="AP54" s="220">
        <f t="shared" si="77"/>
        <v>6.5</v>
      </c>
      <c r="AQ54" s="218">
        <v>5</v>
      </c>
      <c r="AR54" s="115">
        <v>1</v>
      </c>
      <c r="AS54" s="115">
        <v>1.5</v>
      </c>
      <c r="AT54" s="220">
        <f t="shared" si="78"/>
        <v>1.5</v>
      </c>
      <c r="AU54" s="218">
        <v>5</v>
      </c>
      <c r="AV54" s="115">
        <v>2</v>
      </c>
      <c r="AW54" s="115">
        <v>18</v>
      </c>
      <c r="AX54" s="242">
        <f t="shared" si="79"/>
        <v>9</v>
      </c>
      <c r="AY54" s="280">
        <f t="shared" si="66"/>
        <v>15</v>
      </c>
      <c r="AZ54" s="281">
        <f t="shared" si="66"/>
        <v>7</v>
      </c>
      <c r="BA54" s="281">
        <f t="shared" si="66"/>
        <v>38.5</v>
      </c>
      <c r="BB54" s="294">
        <f t="shared" si="80"/>
        <v>5.5</v>
      </c>
      <c r="BC54" s="333">
        <f t="shared" si="67"/>
        <v>60</v>
      </c>
      <c r="BD54" s="334">
        <f t="shared" si="67"/>
        <v>29</v>
      </c>
      <c r="BE54" s="334">
        <f t="shared" si="67"/>
        <v>159.5</v>
      </c>
      <c r="BF54" s="335">
        <f t="shared" si="81"/>
        <v>5.5</v>
      </c>
    </row>
    <row r="55" spans="2:58" s="106" customFormat="1" ht="14.5" thickBot="1">
      <c r="B55" s="254" t="s">
        <v>53</v>
      </c>
      <c r="C55" s="221">
        <f>C38</f>
        <v>131</v>
      </c>
      <c r="D55" s="222">
        <f t="shared" ref="D55:BF55" si="99">D38</f>
        <v>87</v>
      </c>
      <c r="E55" s="223">
        <f t="shared" si="99"/>
        <v>830.5</v>
      </c>
      <c r="F55" s="224">
        <f t="shared" si="99"/>
        <v>9.5459770114942533</v>
      </c>
      <c r="G55" s="221">
        <f t="shared" si="99"/>
        <v>131</v>
      </c>
      <c r="H55" s="222">
        <f t="shared" si="99"/>
        <v>78</v>
      </c>
      <c r="I55" s="223">
        <f t="shared" si="99"/>
        <v>672.5</v>
      </c>
      <c r="J55" s="224">
        <f t="shared" si="99"/>
        <v>8.6217948717948723</v>
      </c>
      <c r="K55" s="221">
        <f t="shared" si="99"/>
        <v>132</v>
      </c>
      <c r="L55" s="222">
        <f t="shared" si="99"/>
        <v>71</v>
      </c>
      <c r="M55" s="223">
        <f t="shared" si="99"/>
        <v>485.5</v>
      </c>
      <c r="N55" s="224">
        <f t="shared" si="99"/>
        <v>6.8380281690140849</v>
      </c>
      <c r="O55" s="221">
        <f t="shared" si="99"/>
        <v>131</v>
      </c>
      <c r="P55" s="222">
        <f t="shared" si="99"/>
        <v>82</v>
      </c>
      <c r="Q55" s="223">
        <f t="shared" si="99"/>
        <v>551</v>
      </c>
      <c r="R55" s="224">
        <f t="shared" si="99"/>
        <v>6.7195121951219514</v>
      </c>
      <c r="S55" s="221">
        <f t="shared" si="99"/>
        <v>130</v>
      </c>
      <c r="T55" s="222">
        <f t="shared" si="99"/>
        <v>76</v>
      </c>
      <c r="U55" s="223">
        <f t="shared" si="99"/>
        <v>462</v>
      </c>
      <c r="V55" s="224">
        <f t="shared" si="99"/>
        <v>6.0789473684210522</v>
      </c>
      <c r="W55" s="221">
        <f t="shared" si="99"/>
        <v>130</v>
      </c>
      <c r="X55" s="222">
        <f t="shared" si="99"/>
        <v>79</v>
      </c>
      <c r="Y55" s="223">
        <f t="shared" si="99"/>
        <v>704</v>
      </c>
      <c r="Z55" s="224">
        <f t="shared" si="99"/>
        <v>8.9113924050632907</v>
      </c>
      <c r="AA55" s="221">
        <f t="shared" si="99"/>
        <v>130</v>
      </c>
      <c r="AB55" s="222">
        <f t="shared" si="99"/>
        <v>96</v>
      </c>
      <c r="AC55" s="223">
        <f t="shared" si="99"/>
        <v>912</v>
      </c>
      <c r="AD55" s="224">
        <f t="shared" si="99"/>
        <v>9.5</v>
      </c>
      <c r="AE55" s="221">
        <f t="shared" si="99"/>
        <v>131</v>
      </c>
      <c r="AF55" s="222">
        <f t="shared" si="99"/>
        <v>84</v>
      </c>
      <c r="AG55" s="223">
        <f t="shared" si="99"/>
        <v>1023</v>
      </c>
      <c r="AH55" s="224">
        <f t="shared" si="99"/>
        <v>12.178571428571429</v>
      </c>
      <c r="AI55" s="221">
        <f t="shared" si="99"/>
        <v>130</v>
      </c>
      <c r="AJ55" s="222">
        <f t="shared" si="99"/>
        <v>89</v>
      </c>
      <c r="AK55" s="223">
        <f t="shared" si="99"/>
        <v>1465</v>
      </c>
      <c r="AL55" s="224">
        <f t="shared" si="99"/>
        <v>16.460674157303369</v>
      </c>
      <c r="AM55" s="221">
        <f t="shared" si="99"/>
        <v>130</v>
      </c>
      <c r="AN55" s="223">
        <f t="shared" si="99"/>
        <v>95</v>
      </c>
      <c r="AO55" s="223">
        <f t="shared" si="99"/>
        <v>1349.5</v>
      </c>
      <c r="AP55" s="224">
        <f t="shared" si="99"/>
        <v>14.205263157894738</v>
      </c>
      <c r="AQ55" s="221">
        <f t="shared" si="99"/>
        <v>130</v>
      </c>
      <c r="AR55" s="223">
        <f t="shared" si="99"/>
        <v>87</v>
      </c>
      <c r="AS55" s="223">
        <f t="shared" si="99"/>
        <v>1001</v>
      </c>
      <c r="AT55" s="224">
        <f t="shared" si="99"/>
        <v>11.505747126436782</v>
      </c>
      <c r="AU55" s="221">
        <f t="shared" si="99"/>
        <v>131</v>
      </c>
      <c r="AV55" s="223">
        <f t="shared" si="99"/>
        <v>74</v>
      </c>
      <c r="AW55" s="223">
        <f t="shared" si="99"/>
        <v>486</v>
      </c>
      <c r="AX55" s="224">
        <f t="shared" si="99"/>
        <v>6.5675675675675675</v>
      </c>
      <c r="AY55" s="265">
        <f t="shared" si="99"/>
        <v>394</v>
      </c>
      <c r="AZ55" s="266">
        <f t="shared" si="99"/>
        <v>236</v>
      </c>
      <c r="BA55" s="266">
        <f t="shared" si="99"/>
        <v>1988.5</v>
      </c>
      <c r="BB55" s="267">
        <f t="shared" si="99"/>
        <v>8.4258474576271194</v>
      </c>
      <c r="BC55" s="339">
        <f t="shared" si="99"/>
        <v>1567</v>
      </c>
      <c r="BD55" s="340">
        <f t="shared" si="99"/>
        <v>998</v>
      </c>
      <c r="BE55" s="340">
        <f t="shared" si="99"/>
        <v>9942</v>
      </c>
      <c r="BF55" s="341">
        <f t="shared" si="99"/>
        <v>9.96192384769539</v>
      </c>
    </row>
    <row r="56" spans="2:58" s="74" customFormat="1" ht="6.65" customHeight="1">
      <c r="B56" s="77"/>
      <c r="F56" s="77"/>
      <c r="G56" s="77"/>
      <c r="H56" s="77"/>
      <c r="I56" s="78"/>
      <c r="J56" s="78"/>
      <c r="K56" s="77"/>
      <c r="L56" s="77"/>
      <c r="M56" s="76"/>
      <c r="N56" s="75"/>
      <c r="AR56" s="110"/>
      <c r="AS56" s="110"/>
      <c r="AT56" s="110"/>
    </row>
    <row r="57" spans="2:58" s="71" customFormat="1" ht="18">
      <c r="B57" s="302" t="s">
        <v>134</v>
      </c>
      <c r="C57" s="73"/>
      <c r="D57" s="73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85"/>
      <c r="AS57" s="85"/>
      <c r="AT57" s="85"/>
    </row>
    <row r="58" spans="2:58" s="74" customFormat="1" ht="6.65" customHeight="1" thickBot="1">
      <c r="B58" s="77"/>
      <c r="F58" s="77"/>
      <c r="G58" s="77"/>
      <c r="H58" s="77"/>
      <c r="I58" s="78"/>
      <c r="J58" s="78"/>
      <c r="K58" s="77"/>
      <c r="L58" s="77"/>
      <c r="M58" s="76"/>
      <c r="N58" s="75"/>
      <c r="AR58" s="110"/>
      <c r="AS58" s="110"/>
      <c r="AT58" s="110"/>
    </row>
    <row r="59" spans="2:58" ht="14.15" customHeight="1" thickTop="1">
      <c r="B59" s="405" t="s">
        <v>67</v>
      </c>
      <c r="C59" s="402" t="s">
        <v>135</v>
      </c>
      <c r="D59" s="403"/>
      <c r="E59" s="403"/>
      <c r="F59" s="404"/>
      <c r="G59" s="402" t="s">
        <v>136</v>
      </c>
      <c r="H59" s="403"/>
      <c r="I59" s="403"/>
      <c r="J59" s="404"/>
      <c r="K59" s="402" t="s">
        <v>137</v>
      </c>
      <c r="L59" s="403"/>
      <c r="M59" s="403"/>
      <c r="N59" s="404"/>
      <c r="O59" s="402" t="s">
        <v>138</v>
      </c>
      <c r="P59" s="403"/>
      <c r="Q59" s="403"/>
      <c r="R59" s="404"/>
      <c r="S59" s="402" t="s">
        <v>139</v>
      </c>
      <c r="T59" s="403"/>
      <c r="U59" s="403"/>
      <c r="V59" s="404"/>
      <c r="W59" s="402" t="s">
        <v>140</v>
      </c>
      <c r="X59" s="403"/>
      <c r="Y59" s="403"/>
      <c r="Z59" s="404"/>
      <c r="AA59" s="402" t="s">
        <v>141</v>
      </c>
      <c r="AB59" s="403"/>
      <c r="AC59" s="403"/>
      <c r="AD59" s="404"/>
      <c r="AE59" s="402" t="s">
        <v>142</v>
      </c>
      <c r="AF59" s="403"/>
      <c r="AG59" s="403"/>
      <c r="AH59" s="404"/>
      <c r="AI59" s="402" t="s">
        <v>143</v>
      </c>
      <c r="AJ59" s="403"/>
      <c r="AK59" s="403"/>
      <c r="AL59" s="404"/>
      <c r="AM59" s="402" t="s">
        <v>144</v>
      </c>
      <c r="AN59" s="403"/>
      <c r="AO59" s="403"/>
      <c r="AP59" s="404"/>
      <c r="AQ59" s="402" t="s">
        <v>145</v>
      </c>
      <c r="AR59" s="403"/>
      <c r="AS59" s="403"/>
      <c r="AT59" s="404"/>
      <c r="AU59" s="402" t="s">
        <v>146</v>
      </c>
      <c r="AV59" s="403"/>
      <c r="AW59" s="403"/>
      <c r="AX59" s="408"/>
      <c r="AY59" s="409" t="s">
        <v>158</v>
      </c>
      <c r="AZ59" s="410"/>
      <c r="BA59" s="410"/>
      <c r="BB59" s="411"/>
    </row>
    <row r="60" spans="2:58" s="69" customFormat="1" ht="56.5" thickBot="1">
      <c r="B60" s="407"/>
      <c r="C60" s="208" t="s">
        <v>57</v>
      </c>
      <c r="D60" s="209" t="s">
        <v>108</v>
      </c>
      <c r="E60" s="209" t="s">
        <v>56</v>
      </c>
      <c r="F60" s="210" t="s">
        <v>55</v>
      </c>
      <c r="G60" s="208" t="s">
        <v>57</v>
      </c>
      <c r="H60" s="209" t="s">
        <v>108</v>
      </c>
      <c r="I60" s="209" t="s">
        <v>56</v>
      </c>
      <c r="J60" s="210" t="s">
        <v>55</v>
      </c>
      <c r="K60" s="208" t="s">
        <v>57</v>
      </c>
      <c r="L60" s="209" t="s">
        <v>108</v>
      </c>
      <c r="M60" s="209" t="s">
        <v>56</v>
      </c>
      <c r="N60" s="210" t="s">
        <v>55</v>
      </c>
      <c r="O60" s="208" t="s">
        <v>57</v>
      </c>
      <c r="P60" s="209" t="s">
        <v>108</v>
      </c>
      <c r="Q60" s="209" t="s">
        <v>56</v>
      </c>
      <c r="R60" s="210" t="s">
        <v>55</v>
      </c>
      <c r="S60" s="208" t="s">
        <v>57</v>
      </c>
      <c r="T60" s="209" t="s">
        <v>108</v>
      </c>
      <c r="U60" s="209" t="s">
        <v>56</v>
      </c>
      <c r="V60" s="210" t="s">
        <v>55</v>
      </c>
      <c r="W60" s="208" t="s">
        <v>57</v>
      </c>
      <c r="X60" s="209" t="s">
        <v>108</v>
      </c>
      <c r="Y60" s="209" t="s">
        <v>56</v>
      </c>
      <c r="Z60" s="210" t="s">
        <v>55</v>
      </c>
      <c r="AA60" s="208" t="s">
        <v>57</v>
      </c>
      <c r="AB60" s="209" t="s">
        <v>108</v>
      </c>
      <c r="AC60" s="209" t="s">
        <v>56</v>
      </c>
      <c r="AD60" s="210" t="s">
        <v>55</v>
      </c>
      <c r="AE60" s="208" t="s">
        <v>57</v>
      </c>
      <c r="AF60" s="209" t="s">
        <v>108</v>
      </c>
      <c r="AG60" s="209" t="s">
        <v>56</v>
      </c>
      <c r="AH60" s="210" t="s">
        <v>55</v>
      </c>
      <c r="AI60" s="208" t="s">
        <v>57</v>
      </c>
      <c r="AJ60" s="209" t="s">
        <v>108</v>
      </c>
      <c r="AK60" s="209" t="s">
        <v>56</v>
      </c>
      <c r="AL60" s="210" t="s">
        <v>55</v>
      </c>
      <c r="AM60" s="208" t="s">
        <v>57</v>
      </c>
      <c r="AN60" s="209" t="s">
        <v>108</v>
      </c>
      <c r="AO60" s="209" t="s">
        <v>56</v>
      </c>
      <c r="AP60" s="210" t="s">
        <v>55</v>
      </c>
      <c r="AQ60" s="208" t="s">
        <v>57</v>
      </c>
      <c r="AR60" s="209" t="s">
        <v>108</v>
      </c>
      <c r="AS60" s="209" t="s">
        <v>56</v>
      </c>
      <c r="AT60" s="210" t="s">
        <v>55</v>
      </c>
      <c r="AU60" s="208" t="s">
        <v>57</v>
      </c>
      <c r="AV60" s="209" t="s">
        <v>108</v>
      </c>
      <c r="AW60" s="209" t="s">
        <v>56</v>
      </c>
      <c r="AX60" s="211" t="s">
        <v>55</v>
      </c>
      <c r="AY60" s="259" t="s">
        <v>112</v>
      </c>
      <c r="AZ60" s="260" t="s">
        <v>113</v>
      </c>
      <c r="BA60" s="260" t="s">
        <v>114</v>
      </c>
      <c r="BB60" s="261" t="s">
        <v>115</v>
      </c>
    </row>
    <row r="61" spans="2:58" s="142" customFormat="1">
      <c r="B61" s="255" t="s">
        <v>54</v>
      </c>
      <c r="C61" s="227">
        <f t="shared" ref="C61:AH61" si="100">IFERROR(C14/C38,0)</f>
        <v>0.96946564885496178</v>
      </c>
      <c r="D61" s="141">
        <f t="shared" si="100"/>
        <v>0.97701149425287359</v>
      </c>
      <c r="E61" s="141">
        <f t="shared" si="100"/>
        <v>0.68693558097531604</v>
      </c>
      <c r="F61" s="141">
        <f t="shared" si="100"/>
        <v>0.70309877111591168</v>
      </c>
      <c r="G61" s="227">
        <f t="shared" si="100"/>
        <v>0.98473282442748089</v>
      </c>
      <c r="H61" s="141">
        <f t="shared" si="100"/>
        <v>1.0641025641025641</v>
      </c>
      <c r="I61" s="141">
        <f t="shared" si="100"/>
        <v>1.3048327137546469</v>
      </c>
      <c r="J61" s="228">
        <f t="shared" si="100"/>
        <v>1.2262283334079811</v>
      </c>
      <c r="K61" s="227">
        <f t="shared" si="100"/>
        <v>0.97727272727272729</v>
      </c>
      <c r="L61" s="141">
        <f t="shared" si="100"/>
        <v>0.95774647887323938</v>
      </c>
      <c r="M61" s="141">
        <f t="shared" si="100"/>
        <v>1.1153450051493305</v>
      </c>
      <c r="N61" s="228">
        <f t="shared" si="100"/>
        <v>1.1645514024353303</v>
      </c>
      <c r="O61" s="227">
        <f t="shared" si="100"/>
        <v>0</v>
      </c>
      <c r="P61" s="141">
        <f t="shared" si="100"/>
        <v>0</v>
      </c>
      <c r="Q61" s="141">
        <f t="shared" si="100"/>
        <v>0</v>
      </c>
      <c r="R61" s="228">
        <f t="shared" si="100"/>
        <v>0</v>
      </c>
      <c r="S61" s="227">
        <f t="shared" si="100"/>
        <v>0</v>
      </c>
      <c r="T61" s="141">
        <f t="shared" si="100"/>
        <v>0</v>
      </c>
      <c r="U61" s="141">
        <f t="shared" si="100"/>
        <v>0</v>
      </c>
      <c r="V61" s="228">
        <f t="shared" si="100"/>
        <v>0</v>
      </c>
      <c r="W61" s="227">
        <f t="shared" si="100"/>
        <v>0</v>
      </c>
      <c r="X61" s="141">
        <f t="shared" si="100"/>
        <v>0</v>
      </c>
      <c r="Y61" s="141">
        <f t="shared" si="100"/>
        <v>0</v>
      </c>
      <c r="Z61" s="228">
        <f t="shared" si="100"/>
        <v>0</v>
      </c>
      <c r="AA61" s="227">
        <f t="shared" si="100"/>
        <v>0</v>
      </c>
      <c r="AB61" s="141">
        <f t="shared" si="100"/>
        <v>0</v>
      </c>
      <c r="AC61" s="141">
        <f t="shared" si="100"/>
        <v>0</v>
      </c>
      <c r="AD61" s="228">
        <f t="shared" si="100"/>
        <v>0</v>
      </c>
      <c r="AE61" s="227">
        <f t="shared" si="100"/>
        <v>0</v>
      </c>
      <c r="AF61" s="141">
        <f t="shared" si="100"/>
        <v>0</v>
      </c>
      <c r="AG61" s="141">
        <f t="shared" si="100"/>
        <v>0</v>
      </c>
      <c r="AH61" s="228">
        <f t="shared" si="100"/>
        <v>0</v>
      </c>
      <c r="AI61" s="227">
        <f t="shared" ref="AI61:BB61" si="101">IFERROR(AI14/AI38,0)</f>
        <v>0</v>
      </c>
      <c r="AJ61" s="141">
        <f t="shared" si="101"/>
        <v>0</v>
      </c>
      <c r="AK61" s="141">
        <f t="shared" si="101"/>
        <v>0</v>
      </c>
      <c r="AL61" s="228">
        <f t="shared" si="101"/>
        <v>0</v>
      </c>
      <c r="AM61" s="227">
        <f t="shared" si="101"/>
        <v>0</v>
      </c>
      <c r="AN61" s="141">
        <f t="shared" si="101"/>
        <v>0</v>
      </c>
      <c r="AO61" s="141">
        <f t="shared" si="101"/>
        <v>0</v>
      </c>
      <c r="AP61" s="228">
        <f t="shared" si="101"/>
        <v>0</v>
      </c>
      <c r="AQ61" s="227">
        <f t="shared" si="101"/>
        <v>0</v>
      </c>
      <c r="AR61" s="141">
        <f t="shared" si="101"/>
        <v>0</v>
      </c>
      <c r="AS61" s="141">
        <f t="shared" si="101"/>
        <v>0</v>
      </c>
      <c r="AT61" s="228">
        <f t="shared" si="101"/>
        <v>0</v>
      </c>
      <c r="AU61" s="227">
        <f t="shared" si="101"/>
        <v>0</v>
      </c>
      <c r="AV61" s="141">
        <f t="shared" si="101"/>
        <v>0</v>
      </c>
      <c r="AW61" s="141">
        <f t="shared" si="101"/>
        <v>0</v>
      </c>
      <c r="AX61" s="229">
        <f t="shared" si="101"/>
        <v>0</v>
      </c>
      <c r="AY61" s="283">
        <f t="shared" si="101"/>
        <v>0.97715736040609136</v>
      </c>
      <c r="AZ61" s="284">
        <f t="shared" si="101"/>
        <v>1</v>
      </c>
      <c r="BA61" s="284">
        <f t="shared" si="101"/>
        <v>1.0005028916268544</v>
      </c>
      <c r="BB61" s="285">
        <f t="shared" si="101"/>
        <v>1.0005028916268541</v>
      </c>
    </row>
    <row r="62" spans="2:58" s="105" customFormat="1" outlineLevel="1">
      <c r="B62" s="256" t="s">
        <v>48</v>
      </c>
      <c r="C62" s="230">
        <f t="shared" ref="C62:AH62" si="102">IFERROR(C15/C39,0)</f>
        <v>1</v>
      </c>
      <c r="D62" s="124">
        <f t="shared" si="102"/>
        <v>0.8571428571428571</v>
      </c>
      <c r="E62" s="124">
        <f t="shared" si="102"/>
        <v>0.68354430379746833</v>
      </c>
      <c r="F62" s="231">
        <f t="shared" si="102"/>
        <v>0.79746835443037967</v>
      </c>
      <c r="G62" s="230">
        <f t="shared" si="102"/>
        <v>1</v>
      </c>
      <c r="H62" s="124">
        <f t="shared" si="102"/>
        <v>0.7407407407407407</v>
      </c>
      <c r="I62" s="124">
        <f t="shared" si="102"/>
        <v>0.9107142857142857</v>
      </c>
      <c r="J62" s="231">
        <f t="shared" si="102"/>
        <v>1.2294642857142857</v>
      </c>
      <c r="K62" s="230">
        <f t="shared" si="102"/>
        <v>1.032258064516129</v>
      </c>
      <c r="L62" s="124">
        <f t="shared" si="102"/>
        <v>0.62962962962962965</v>
      </c>
      <c r="M62" s="124">
        <f t="shared" si="102"/>
        <v>0.8203125</v>
      </c>
      <c r="N62" s="231">
        <f t="shared" si="102"/>
        <v>1.3028492647058825</v>
      </c>
      <c r="O62" s="230">
        <f t="shared" si="102"/>
        <v>0</v>
      </c>
      <c r="P62" s="124">
        <f t="shared" si="102"/>
        <v>0</v>
      </c>
      <c r="Q62" s="124">
        <f t="shared" si="102"/>
        <v>0</v>
      </c>
      <c r="R62" s="231">
        <f t="shared" si="102"/>
        <v>0</v>
      </c>
      <c r="S62" s="230">
        <f t="shared" si="102"/>
        <v>0</v>
      </c>
      <c r="T62" s="124">
        <f t="shared" si="102"/>
        <v>0</v>
      </c>
      <c r="U62" s="124">
        <f t="shared" si="102"/>
        <v>0</v>
      </c>
      <c r="V62" s="231">
        <f t="shared" si="102"/>
        <v>0</v>
      </c>
      <c r="W62" s="230">
        <f t="shared" si="102"/>
        <v>0</v>
      </c>
      <c r="X62" s="124">
        <f t="shared" si="102"/>
        <v>0</v>
      </c>
      <c r="Y62" s="124">
        <f t="shared" si="102"/>
        <v>0</v>
      </c>
      <c r="Z62" s="231">
        <f t="shared" si="102"/>
        <v>0</v>
      </c>
      <c r="AA62" s="230">
        <f t="shared" si="102"/>
        <v>0</v>
      </c>
      <c r="AB62" s="124">
        <f t="shared" si="102"/>
        <v>0</v>
      </c>
      <c r="AC62" s="124">
        <f t="shared" si="102"/>
        <v>0</v>
      </c>
      <c r="AD62" s="231">
        <f t="shared" si="102"/>
        <v>0</v>
      </c>
      <c r="AE62" s="230">
        <f t="shared" si="102"/>
        <v>0</v>
      </c>
      <c r="AF62" s="124">
        <f t="shared" si="102"/>
        <v>0</v>
      </c>
      <c r="AG62" s="124">
        <f t="shared" si="102"/>
        <v>0</v>
      </c>
      <c r="AH62" s="231">
        <f t="shared" si="102"/>
        <v>0</v>
      </c>
      <c r="AI62" s="230">
        <f t="shared" ref="AI62:BB62" si="103">IFERROR(AI15/AI39,0)</f>
        <v>0</v>
      </c>
      <c r="AJ62" s="124">
        <f t="shared" si="103"/>
        <v>0</v>
      </c>
      <c r="AK62" s="124">
        <f t="shared" si="103"/>
        <v>0</v>
      </c>
      <c r="AL62" s="231">
        <f t="shared" si="103"/>
        <v>0</v>
      </c>
      <c r="AM62" s="230">
        <f t="shared" si="103"/>
        <v>0</v>
      </c>
      <c r="AN62" s="124">
        <f t="shared" si="103"/>
        <v>0</v>
      </c>
      <c r="AO62" s="124">
        <f t="shared" si="103"/>
        <v>0</v>
      </c>
      <c r="AP62" s="231">
        <f t="shared" si="103"/>
        <v>0</v>
      </c>
      <c r="AQ62" s="230">
        <f t="shared" si="103"/>
        <v>0</v>
      </c>
      <c r="AR62" s="124">
        <f t="shared" si="103"/>
        <v>0</v>
      </c>
      <c r="AS62" s="124">
        <f t="shared" si="103"/>
        <v>0</v>
      </c>
      <c r="AT62" s="231">
        <f t="shared" si="103"/>
        <v>0</v>
      </c>
      <c r="AU62" s="230">
        <f t="shared" si="103"/>
        <v>0</v>
      </c>
      <c r="AV62" s="124">
        <f t="shared" si="103"/>
        <v>0</v>
      </c>
      <c r="AW62" s="124">
        <f t="shared" si="103"/>
        <v>0</v>
      </c>
      <c r="AX62" s="232">
        <f t="shared" si="103"/>
        <v>0</v>
      </c>
      <c r="AY62" s="286">
        <f t="shared" si="103"/>
        <v>1.010752688172043</v>
      </c>
      <c r="AZ62" s="287">
        <f t="shared" si="103"/>
        <v>0.74390243902439024</v>
      </c>
      <c r="BA62" s="287">
        <f t="shared" si="103"/>
        <v>0.78409090909090906</v>
      </c>
      <c r="BB62" s="288">
        <f t="shared" si="103"/>
        <v>1.0540238450074515</v>
      </c>
    </row>
    <row r="63" spans="2:58" outlineLevel="1">
      <c r="B63" s="257" t="s">
        <v>71</v>
      </c>
      <c r="C63" s="233">
        <f t="shared" ref="C63:AH63" si="104">IFERROR(C16/C40,0)</f>
        <v>1</v>
      </c>
      <c r="D63" s="125">
        <f t="shared" si="104"/>
        <v>0.72727272727272729</v>
      </c>
      <c r="E63" s="125">
        <f t="shared" si="104"/>
        <v>0.73333333333333328</v>
      </c>
      <c r="F63" s="234">
        <f t="shared" si="104"/>
        <v>1.0083333333333333</v>
      </c>
      <c r="G63" s="233">
        <f t="shared" si="104"/>
        <v>1</v>
      </c>
      <c r="H63" s="125">
        <f t="shared" si="104"/>
        <v>0.8</v>
      </c>
      <c r="I63" s="125">
        <f t="shared" si="104"/>
        <v>1.0149999999999999</v>
      </c>
      <c r="J63" s="234">
        <f t="shared" si="104"/>
        <v>1.26875</v>
      </c>
      <c r="K63" s="233">
        <f t="shared" si="104"/>
        <v>1.0909090909090908</v>
      </c>
      <c r="L63" s="125">
        <f t="shared" si="104"/>
        <v>0.81818181818181823</v>
      </c>
      <c r="M63" s="125">
        <f t="shared" si="104"/>
        <v>1.0982142857142858</v>
      </c>
      <c r="N63" s="234">
        <f t="shared" si="104"/>
        <v>1.3422619047619047</v>
      </c>
      <c r="O63" s="233">
        <f t="shared" si="104"/>
        <v>0</v>
      </c>
      <c r="P63" s="125">
        <f t="shared" si="104"/>
        <v>0</v>
      </c>
      <c r="Q63" s="125">
        <f t="shared" si="104"/>
        <v>0</v>
      </c>
      <c r="R63" s="234">
        <f t="shared" si="104"/>
        <v>0</v>
      </c>
      <c r="S63" s="233">
        <f t="shared" si="104"/>
        <v>0</v>
      </c>
      <c r="T63" s="125">
        <f t="shared" si="104"/>
        <v>0</v>
      </c>
      <c r="U63" s="125">
        <f t="shared" si="104"/>
        <v>0</v>
      </c>
      <c r="V63" s="234">
        <f t="shared" si="104"/>
        <v>0</v>
      </c>
      <c r="W63" s="233">
        <f t="shared" si="104"/>
        <v>0</v>
      </c>
      <c r="X63" s="125">
        <f t="shared" si="104"/>
        <v>0</v>
      </c>
      <c r="Y63" s="125">
        <f t="shared" si="104"/>
        <v>0</v>
      </c>
      <c r="Z63" s="234">
        <f t="shared" si="104"/>
        <v>0</v>
      </c>
      <c r="AA63" s="233">
        <f t="shared" si="104"/>
        <v>0</v>
      </c>
      <c r="AB63" s="125">
        <f t="shared" si="104"/>
        <v>0</v>
      </c>
      <c r="AC63" s="125">
        <f t="shared" si="104"/>
        <v>0</v>
      </c>
      <c r="AD63" s="234">
        <f t="shared" si="104"/>
        <v>0</v>
      </c>
      <c r="AE63" s="233">
        <f t="shared" si="104"/>
        <v>0</v>
      </c>
      <c r="AF63" s="125">
        <f t="shared" si="104"/>
        <v>0</v>
      </c>
      <c r="AG63" s="125">
        <f t="shared" si="104"/>
        <v>0</v>
      </c>
      <c r="AH63" s="234">
        <f t="shared" si="104"/>
        <v>0</v>
      </c>
      <c r="AI63" s="233">
        <f t="shared" ref="AI63:BB63" si="105">IFERROR(AI16/AI40,0)</f>
        <v>0</v>
      </c>
      <c r="AJ63" s="125">
        <f t="shared" si="105"/>
        <v>0</v>
      </c>
      <c r="AK63" s="125">
        <f t="shared" si="105"/>
        <v>0</v>
      </c>
      <c r="AL63" s="234">
        <f t="shared" si="105"/>
        <v>0</v>
      </c>
      <c r="AM63" s="233">
        <f t="shared" si="105"/>
        <v>0</v>
      </c>
      <c r="AN63" s="125">
        <f t="shared" si="105"/>
        <v>0</v>
      </c>
      <c r="AO63" s="125">
        <f t="shared" si="105"/>
        <v>0</v>
      </c>
      <c r="AP63" s="234">
        <f t="shared" si="105"/>
        <v>0</v>
      </c>
      <c r="AQ63" s="233">
        <f t="shared" si="105"/>
        <v>0</v>
      </c>
      <c r="AR63" s="125">
        <f t="shared" si="105"/>
        <v>0</v>
      </c>
      <c r="AS63" s="125">
        <f t="shared" si="105"/>
        <v>0</v>
      </c>
      <c r="AT63" s="234">
        <f t="shared" si="105"/>
        <v>0</v>
      </c>
      <c r="AU63" s="233">
        <f t="shared" si="105"/>
        <v>0</v>
      </c>
      <c r="AV63" s="125">
        <f t="shared" si="105"/>
        <v>0</v>
      </c>
      <c r="AW63" s="125">
        <f t="shared" si="105"/>
        <v>0</v>
      </c>
      <c r="AX63" s="235">
        <f t="shared" si="105"/>
        <v>0</v>
      </c>
      <c r="AY63" s="289">
        <f t="shared" si="105"/>
        <v>1.0303030303030303</v>
      </c>
      <c r="AZ63" s="290">
        <f t="shared" si="105"/>
        <v>0.78125</v>
      </c>
      <c r="BA63" s="290">
        <f t="shared" si="105"/>
        <v>0.93227665706051877</v>
      </c>
      <c r="BB63" s="291">
        <f t="shared" si="105"/>
        <v>1.193314121037464</v>
      </c>
    </row>
    <row r="64" spans="2:58" outlineLevel="1">
      <c r="B64" s="257" t="s">
        <v>72</v>
      </c>
      <c r="C64" s="233">
        <f t="shared" ref="C64:AH64" si="106">IFERROR(C17/C41,0)</f>
        <v>1</v>
      </c>
      <c r="D64" s="125">
        <f t="shared" si="106"/>
        <v>0.83333333333333337</v>
      </c>
      <c r="E64" s="125">
        <f t="shared" si="106"/>
        <v>0.45683453237410071</v>
      </c>
      <c r="F64" s="234">
        <f t="shared" si="106"/>
        <v>0.54820143884892081</v>
      </c>
      <c r="G64" s="233">
        <f t="shared" si="106"/>
        <v>1</v>
      </c>
      <c r="H64" s="125">
        <f t="shared" si="106"/>
        <v>0.5</v>
      </c>
      <c r="I64" s="125">
        <f t="shared" si="106"/>
        <v>0.67692307692307696</v>
      </c>
      <c r="J64" s="234">
        <f t="shared" si="106"/>
        <v>1.3538461538461537</v>
      </c>
      <c r="K64" s="233">
        <f t="shared" si="106"/>
        <v>1</v>
      </c>
      <c r="L64" s="125">
        <f t="shared" si="106"/>
        <v>0.36363636363636365</v>
      </c>
      <c r="M64" s="125">
        <f t="shared" si="106"/>
        <v>0.40909090909090912</v>
      </c>
      <c r="N64" s="234">
        <f t="shared" si="106"/>
        <v>1.125</v>
      </c>
      <c r="O64" s="233">
        <f t="shared" si="106"/>
        <v>0</v>
      </c>
      <c r="P64" s="125">
        <f t="shared" si="106"/>
        <v>0</v>
      </c>
      <c r="Q64" s="125">
        <f t="shared" si="106"/>
        <v>0</v>
      </c>
      <c r="R64" s="234">
        <f t="shared" si="106"/>
        <v>0</v>
      </c>
      <c r="S64" s="233">
        <f t="shared" si="106"/>
        <v>0</v>
      </c>
      <c r="T64" s="125">
        <f t="shared" si="106"/>
        <v>0</v>
      </c>
      <c r="U64" s="125">
        <f t="shared" si="106"/>
        <v>0</v>
      </c>
      <c r="V64" s="234">
        <f t="shared" si="106"/>
        <v>0</v>
      </c>
      <c r="W64" s="233">
        <f t="shared" si="106"/>
        <v>0</v>
      </c>
      <c r="X64" s="125">
        <f t="shared" si="106"/>
        <v>0</v>
      </c>
      <c r="Y64" s="125">
        <f t="shared" si="106"/>
        <v>0</v>
      </c>
      <c r="Z64" s="234">
        <f t="shared" si="106"/>
        <v>0</v>
      </c>
      <c r="AA64" s="233">
        <f t="shared" si="106"/>
        <v>0</v>
      </c>
      <c r="AB64" s="125">
        <f t="shared" si="106"/>
        <v>0</v>
      </c>
      <c r="AC64" s="125">
        <f t="shared" si="106"/>
        <v>0</v>
      </c>
      <c r="AD64" s="234">
        <f t="shared" si="106"/>
        <v>0</v>
      </c>
      <c r="AE64" s="233">
        <f t="shared" si="106"/>
        <v>0</v>
      </c>
      <c r="AF64" s="125">
        <f t="shared" si="106"/>
        <v>0</v>
      </c>
      <c r="AG64" s="125">
        <f t="shared" si="106"/>
        <v>0</v>
      </c>
      <c r="AH64" s="234">
        <f t="shared" si="106"/>
        <v>0</v>
      </c>
      <c r="AI64" s="233">
        <f t="shared" ref="AI64:BB64" si="107">IFERROR(AI17/AI41,0)</f>
        <v>0</v>
      </c>
      <c r="AJ64" s="125">
        <f t="shared" si="107"/>
        <v>0</v>
      </c>
      <c r="AK64" s="125">
        <f t="shared" si="107"/>
        <v>0</v>
      </c>
      <c r="AL64" s="234">
        <f t="shared" si="107"/>
        <v>0</v>
      </c>
      <c r="AM64" s="233">
        <f t="shared" si="107"/>
        <v>0</v>
      </c>
      <c r="AN64" s="125">
        <f t="shared" si="107"/>
        <v>0</v>
      </c>
      <c r="AO64" s="125">
        <f t="shared" si="107"/>
        <v>0</v>
      </c>
      <c r="AP64" s="234">
        <f t="shared" si="107"/>
        <v>0</v>
      </c>
      <c r="AQ64" s="233">
        <f t="shared" si="107"/>
        <v>0</v>
      </c>
      <c r="AR64" s="125">
        <f t="shared" si="107"/>
        <v>0</v>
      </c>
      <c r="AS64" s="125">
        <f t="shared" si="107"/>
        <v>0</v>
      </c>
      <c r="AT64" s="234">
        <f t="shared" si="107"/>
        <v>0</v>
      </c>
      <c r="AU64" s="233">
        <f t="shared" si="107"/>
        <v>0</v>
      </c>
      <c r="AV64" s="125">
        <f t="shared" si="107"/>
        <v>0</v>
      </c>
      <c r="AW64" s="125">
        <f t="shared" si="107"/>
        <v>0</v>
      </c>
      <c r="AX64" s="235">
        <f t="shared" si="107"/>
        <v>0</v>
      </c>
      <c r="AY64" s="289">
        <f t="shared" si="107"/>
        <v>1</v>
      </c>
      <c r="AZ64" s="290">
        <f t="shared" si="107"/>
        <v>0.5714285714285714</v>
      </c>
      <c r="BA64" s="290">
        <f t="shared" si="107"/>
        <v>0.50604838709677424</v>
      </c>
      <c r="BB64" s="291">
        <f t="shared" si="107"/>
        <v>0.88558467741935498</v>
      </c>
    </row>
    <row r="65" spans="1:56" outlineLevel="1">
      <c r="B65" s="257" t="s">
        <v>70</v>
      </c>
      <c r="C65" s="233">
        <f t="shared" ref="C65:AH65" si="108">IFERROR(C18/C42,0)</f>
        <v>1</v>
      </c>
      <c r="D65" s="125">
        <f t="shared" si="108"/>
        <v>1.2</v>
      </c>
      <c r="E65" s="125">
        <f t="shared" si="108"/>
        <v>1.2738095238095237</v>
      </c>
      <c r="F65" s="234">
        <f t="shared" si="108"/>
        <v>1.0615079365079363</v>
      </c>
      <c r="G65" s="233">
        <f t="shared" si="108"/>
        <v>1</v>
      </c>
      <c r="H65" s="125">
        <f t="shared" si="108"/>
        <v>1.2</v>
      </c>
      <c r="I65" s="125">
        <f t="shared" si="108"/>
        <v>1.064516129032258</v>
      </c>
      <c r="J65" s="234">
        <f t="shared" si="108"/>
        <v>0.88709677419354838</v>
      </c>
      <c r="K65" s="233">
        <f t="shared" si="108"/>
        <v>1</v>
      </c>
      <c r="L65" s="125">
        <f t="shared" si="108"/>
        <v>0.8</v>
      </c>
      <c r="M65" s="125">
        <f t="shared" si="108"/>
        <v>0.45833333333333331</v>
      </c>
      <c r="N65" s="234">
        <f t="shared" si="108"/>
        <v>0.57291666666666663</v>
      </c>
      <c r="O65" s="233">
        <f t="shared" si="108"/>
        <v>0</v>
      </c>
      <c r="P65" s="125">
        <f t="shared" si="108"/>
        <v>0</v>
      </c>
      <c r="Q65" s="125">
        <f t="shared" si="108"/>
        <v>0</v>
      </c>
      <c r="R65" s="234">
        <f t="shared" si="108"/>
        <v>0</v>
      </c>
      <c r="S65" s="233">
        <f t="shared" si="108"/>
        <v>0</v>
      </c>
      <c r="T65" s="125">
        <f t="shared" si="108"/>
        <v>0</v>
      </c>
      <c r="U65" s="125">
        <f t="shared" si="108"/>
        <v>0</v>
      </c>
      <c r="V65" s="234">
        <f t="shared" si="108"/>
        <v>0</v>
      </c>
      <c r="W65" s="233">
        <f t="shared" si="108"/>
        <v>0</v>
      </c>
      <c r="X65" s="125">
        <f t="shared" si="108"/>
        <v>0</v>
      </c>
      <c r="Y65" s="125">
        <f t="shared" si="108"/>
        <v>0</v>
      </c>
      <c r="Z65" s="234">
        <f t="shared" si="108"/>
        <v>0</v>
      </c>
      <c r="AA65" s="233">
        <f t="shared" si="108"/>
        <v>0</v>
      </c>
      <c r="AB65" s="125">
        <f t="shared" si="108"/>
        <v>0</v>
      </c>
      <c r="AC65" s="125">
        <f t="shared" si="108"/>
        <v>0</v>
      </c>
      <c r="AD65" s="234">
        <f t="shared" si="108"/>
        <v>0</v>
      </c>
      <c r="AE65" s="233">
        <f t="shared" si="108"/>
        <v>0</v>
      </c>
      <c r="AF65" s="125">
        <f t="shared" si="108"/>
        <v>0</v>
      </c>
      <c r="AG65" s="125">
        <f t="shared" si="108"/>
        <v>0</v>
      </c>
      <c r="AH65" s="234">
        <f t="shared" si="108"/>
        <v>0</v>
      </c>
      <c r="AI65" s="233">
        <f t="shared" ref="AI65:BB65" si="109">IFERROR(AI18/AI42,0)</f>
        <v>0</v>
      </c>
      <c r="AJ65" s="125">
        <f t="shared" si="109"/>
        <v>0</v>
      </c>
      <c r="AK65" s="125">
        <f t="shared" si="109"/>
        <v>0</v>
      </c>
      <c r="AL65" s="234">
        <f t="shared" si="109"/>
        <v>0</v>
      </c>
      <c r="AM65" s="233">
        <f t="shared" si="109"/>
        <v>0</v>
      </c>
      <c r="AN65" s="125">
        <f t="shared" si="109"/>
        <v>0</v>
      </c>
      <c r="AO65" s="125">
        <f t="shared" si="109"/>
        <v>0</v>
      </c>
      <c r="AP65" s="234">
        <f t="shared" si="109"/>
        <v>0</v>
      </c>
      <c r="AQ65" s="233">
        <f t="shared" si="109"/>
        <v>0</v>
      </c>
      <c r="AR65" s="125">
        <f t="shared" si="109"/>
        <v>0</v>
      </c>
      <c r="AS65" s="125">
        <f t="shared" si="109"/>
        <v>0</v>
      </c>
      <c r="AT65" s="234">
        <f t="shared" si="109"/>
        <v>0</v>
      </c>
      <c r="AU65" s="233">
        <f t="shared" si="109"/>
        <v>0</v>
      </c>
      <c r="AV65" s="125">
        <f t="shared" si="109"/>
        <v>0</v>
      </c>
      <c r="AW65" s="125">
        <f t="shared" si="109"/>
        <v>0</v>
      </c>
      <c r="AX65" s="235">
        <f t="shared" si="109"/>
        <v>0</v>
      </c>
      <c r="AY65" s="289">
        <f t="shared" si="109"/>
        <v>1</v>
      </c>
      <c r="AZ65" s="290">
        <f t="shared" si="109"/>
        <v>1.0666666666666667</v>
      </c>
      <c r="BA65" s="290">
        <f t="shared" si="109"/>
        <v>0.94495412844036697</v>
      </c>
      <c r="BB65" s="291">
        <f t="shared" si="109"/>
        <v>0.88589449541284404</v>
      </c>
    </row>
    <row r="66" spans="1:56" s="105" customFormat="1" outlineLevel="1">
      <c r="B66" s="256" t="s">
        <v>49</v>
      </c>
      <c r="C66" s="230">
        <f t="shared" ref="C66:AH66" si="110">IFERROR(C19/C43,0)</f>
        <v>0.82352941176470584</v>
      </c>
      <c r="D66" s="124">
        <f t="shared" si="110"/>
        <v>0.375</v>
      </c>
      <c r="E66" s="124">
        <f t="shared" si="110"/>
        <v>0.37272727272727274</v>
      </c>
      <c r="F66" s="231">
        <f t="shared" si="110"/>
        <v>0.9939393939393939</v>
      </c>
      <c r="G66" s="230">
        <f t="shared" si="110"/>
        <v>0.82352941176470584</v>
      </c>
      <c r="H66" s="124">
        <f t="shared" si="110"/>
        <v>0.42857142857142855</v>
      </c>
      <c r="I66" s="124">
        <f t="shared" si="110"/>
        <v>0.47286821705426357</v>
      </c>
      <c r="J66" s="231">
        <f t="shared" si="110"/>
        <v>1.103359173126615</v>
      </c>
      <c r="K66" s="230">
        <f t="shared" si="110"/>
        <v>0.82352941176470584</v>
      </c>
      <c r="L66" s="124">
        <f t="shared" si="110"/>
        <v>0.875</v>
      </c>
      <c r="M66" s="124">
        <f t="shared" si="110"/>
        <v>0.69849246231155782</v>
      </c>
      <c r="N66" s="231">
        <f t="shared" si="110"/>
        <v>0.79827709978463746</v>
      </c>
      <c r="O66" s="230">
        <f t="shared" si="110"/>
        <v>0</v>
      </c>
      <c r="P66" s="124">
        <f t="shared" si="110"/>
        <v>0</v>
      </c>
      <c r="Q66" s="124">
        <f t="shared" si="110"/>
        <v>0</v>
      </c>
      <c r="R66" s="231">
        <f t="shared" si="110"/>
        <v>0</v>
      </c>
      <c r="S66" s="230">
        <f t="shared" si="110"/>
        <v>0</v>
      </c>
      <c r="T66" s="124">
        <f t="shared" si="110"/>
        <v>0</v>
      </c>
      <c r="U66" s="124">
        <f t="shared" si="110"/>
        <v>0</v>
      </c>
      <c r="V66" s="231">
        <f t="shared" si="110"/>
        <v>0</v>
      </c>
      <c r="W66" s="230">
        <f t="shared" si="110"/>
        <v>0</v>
      </c>
      <c r="X66" s="124">
        <f t="shared" si="110"/>
        <v>0</v>
      </c>
      <c r="Y66" s="124">
        <f t="shared" si="110"/>
        <v>0</v>
      </c>
      <c r="Z66" s="231">
        <f t="shared" si="110"/>
        <v>0</v>
      </c>
      <c r="AA66" s="230">
        <f t="shared" si="110"/>
        <v>0</v>
      </c>
      <c r="AB66" s="124">
        <f t="shared" si="110"/>
        <v>0</v>
      </c>
      <c r="AC66" s="124">
        <f t="shared" si="110"/>
        <v>0</v>
      </c>
      <c r="AD66" s="231">
        <f t="shared" si="110"/>
        <v>0</v>
      </c>
      <c r="AE66" s="230">
        <f t="shared" si="110"/>
        <v>0</v>
      </c>
      <c r="AF66" s="124">
        <f t="shared" si="110"/>
        <v>0</v>
      </c>
      <c r="AG66" s="124">
        <f t="shared" si="110"/>
        <v>0</v>
      </c>
      <c r="AH66" s="231">
        <f t="shared" si="110"/>
        <v>0</v>
      </c>
      <c r="AI66" s="230">
        <f t="shared" ref="AI66:BB66" si="111">IFERROR(AI19/AI43,0)</f>
        <v>0</v>
      </c>
      <c r="AJ66" s="124">
        <f t="shared" si="111"/>
        <v>0</v>
      </c>
      <c r="AK66" s="124">
        <f t="shared" si="111"/>
        <v>0</v>
      </c>
      <c r="AL66" s="231">
        <f t="shared" si="111"/>
        <v>0</v>
      </c>
      <c r="AM66" s="230">
        <f t="shared" si="111"/>
        <v>0</v>
      </c>
      <c r="AN66" s="124">
        <f t="shared" si="111"/>
        <v>0</v>
      </c>
      <c r="AO66" s="124">
        <f t="shared" si="111"/>
        <v>0</v>
      </c>
      <c r="AP66" s="231">
        <f t="shared" si="111"/>
        <v>0</v>
      </c>
      <c r="AQ66" s="230">
        <f t="shared" si="111"/>
        <v>0</v>
      </c>
      <c r="AR66" s="124">
        <f t="shared" si="111"/>
        <v>0</v>
      </c>
      <c r="AS66" s="124">
        <f t="shared" si="111"/>
        <v>0</v>
      </c>
      <c r="AT66" s="231">
        <f t="shared" si="111"/>
        <v>0</v>
      </c>
      <c r="AU66" s="230">
        <f t="shared" si="111"/>
        <v>0</v>
      </c>
      <c r="AV66" s="124">
        <f t="shared" si="111"/>
        <v>0</v>
      </c>
      <c r="AW66" s="124">
        <f t="shared" si="111"/>
        <v>0</v>
      </c>
      <c r="AX66" s="232">
        <f t="shared" si="111"/>
        <v>0</v>
      </c>
      <c r="AY66" s="286">
        <f t="shared" si="111"/>
        <v>0.82352941176470584</v>
      </c>
      <c r="AZ66" s="287">
        <f t="shared" si="111"/>
        <v>0.56521739130434778</v>
      </c>
      <c r="BA66" s="287">
        <f t="shared" si="111"/>
        <v>0.51459854014598538</v>
      </c>
      <c r="BB66" s="288">
        <f t="shared" si="111"/>
        <v>0.91044357102751272</v>
      </c>
    </row>
    <row r="67" spans="1:56" outlineLevel="1">
      <c r="B67" s="257" t="s">
        <v>147</v>
      </c>
      <c r="C67" s="233">
        <f t="shared" ref="C67:AH67" si="112">IFERROR(C20/C44,0)</f>
        <v>0.66666666666666663</v>
      </c>
      <c r="D67" s="125">
        <f t="shared" si="112"/>
        <v>0.5</v>
      </c>
      <c r="E67" s="125">
        <f t="shared" si="112"/>
        <v>0.88888888888888884</v>
      </c>
      <c r="F67" s="234">
        <f t="shared" si="112"/>
        <v>1.7777777777777777</v>
      </c>
      <c r="G67" s="233">
        <f t="shared" si="112"/>
        <v>0.66666666666666663</v>
      </c>
      <c r="H67" s="125">
        <f t="shared" si="112"/>
        <v>1</v>
      </c>
      <c r="I67" s="125">
        <f t="shared" si="112"/>
        <v>0.77777777777777779</v>
      </c>
      <c r="J67" s="234">
        <f t="shared" si="112"/>
        <v>0.77777777777777779</v>
      </c>
      <c r="K67" s="233">
        <f t="shared" si="112"/>
        <v>0.66666666666666663</v>
      </c>
      <c r="L67" s="125">
        <f t="shared" si="112"/>
        <v>0.33333333333333331</v>
      </c>
      <c r="M67" s="125">
        <f t="shared" si="112"/>
        <v>0.14285714285714285</v>
      </c>
      <c r="N67" s="234">
        <f t="shared" si="112"/>
        <v>0.42857142857142855</v>
      </c>
      <c r="O67" s="233">
        <f t="shared" si="112"/>
        <v>0</v>
      </c>
      <c r="P67" s="125">
        <f t="shared" si="112"/>
        <v>0</v>
      </c>
      <c r="Q67" s="125">
        <f t="shared" si="112"/>
        <v>0</v>
      </c>
      <c r="R67" s="234">
        <f t="shared" si="112"/>
        <v>0</v>
      </c>
      <c r="S67" s="233">
        <f t="shared" si="112"/>
        <v>0</v>
      </c>
      <c r="T67" s="125">
        <f t="shared" si="112"/>
        <v>0</v>
      </c>
      <c r="U67" s="125">
        <f t="shared" si="112"/>
        <v>0</v>
      </c>
      <c r="V67" s="234">
        <f t="shared" si="112"/>
        <v>0</v>
      </c>
      <c r="W67" s="233">
        <f t="shared" si="112"/>
        <v>0</v>
      </c>
      <c r="X67" s="125">
        <f t="shared" si="112"/>
        <v>0</v>
      </c>
      <c r="Y67" s="125">
        <f t="shared" si="112"/>
        <v>0</v>
      </c>
      <c r="Z67" s="234">
        <f t="shared" si="112"/>
        <v>0</v>
      </c>
      <c r="AA67" s="233">
        <f t="shared" si="112"/>
        <v>0</v>
      </c>
      <c r="AB67" s="125">
        <f t="shared" si="112"/>
        <v>0</v>
      </c>
      <c r="AC67" s="125">
        <f t="shared" si="112"/>
        <v>0</v>
      </c>
      <c r="AD67" s="234">
        <f t="shared" si="112"/>
        <v>0</v>
      </c>
      <c r="AE67" s="233">
        <f t="shared" si="112"/>
        <v>0</v>
      </c>
      <c r="AF67" s="125">
        <f t="shared" si="112"/>
        <v>0</v>
      </c>
      <c r="AG67" s="125">
        <f t="shared" si="112"/>
        <v>0</v>
      </c>
      <c r="AH67" s="234">
        <f t="shared" si="112"/>
        <v>0</v>
      </c>
      <c r="AI67" s="233">
        <f t="shared" ref="AI67:BB67" si="113">IFERROR(AI20/AI44,0)</f>
        <v>0</v>
      </c>
      <c r="AJ67" s="125">
        <f t="shared" si="113"/>
        <v>0</v>
      </c>
      <c r="AK67" s="125">
        <f t="shared" si="113"/>
        <v>0</v>
      </c>
      <c r="AL67" s="234">
        <f t="shared" si="113"/>
        <v>0</v>
      </c>
      <c r="AM67" s="233">
        <f t="shared" si="113"/>
        <v>0</v>
      </c>
      <c r="AN67" s="125">
        <f t="shared" si="113"/>
        <v>0</v>
      </c>
      <c r="AO67" s="125">
        <f t="shared" si="113"/>
        <v>0</v>
      </c>
      <c r="AP67" s="234">
        <f t="shared" si="113"/>
        <v>0</v>
      </c>
      <c r="AQ67" s="233">
        <f t="shared" si="113"/>
        <v>0</v>
      </c>
      <c r="AR67" s="125">
        <f t="shared" si="113"/>
        <v>0</v>
      </c>
      <c r="AS67" s="125">
        <f t="shared" si="113"/>
        <v>0</v>
      </c>
      <c r="AT67" s="234">
        <f t="shared" si="113"/>
        <v>0</v>
      </c>
      <c r="AU67" s="233">
        <f t="shared" si="113"/>
        <v>0</v>
      </c>
      <c r="AV67" s="125">
        <f t="shared" si="113"/>
        <v>0</v>
      </c>
      <c r="AW67" s="125">
        <f t="shared" si="113"/>
        <v>0</v>
      </c>
      <c r="AX67" s="235">
        <f t="shared" si="113"/>
        <v>0</v>
      </c>
      <c r="AY67" s="289">
        <f t="shared" si="113"/>
        <v>0.66666666666666663</v>
      </c>
      <c r="AZ67" s="290">
        <f t="shared" si="113"/>
        <v>0.5</v>
      </c>
      <c r="BA67" s="290">
        <f t="shared" si="113"/>
        <v>0.50574712643678166</v>
      </c>
      <c r="BB67" s="291">
        <f t="shared" si="113"/>
        <v>1.0114942528735631</v>
      </c>
    </row>
    <row r="68" spans="1:56" outlineLevel="1">
      <c r="B68" s="257" t="s">
        <v>148</v>
      </c>
      <c r="C68" s="233">
        <f t="shared" ref="C68:AH68" si="114">IFERROR(C21/C45,0)</f>
        <v>0.8</v>
      </c>
      <c r="D68" s="125">
        <f t="shared" si="114"/>
        <v>0</v>
      </c>
      <c r="E68" s="125">
        <f t="shared" si="114"/>
        <v>0</v>
      </c>
      <c r="F68" s="234">
        <f t="shared" si="114"/>
        <v>0</v>
      </c>
      <c r="G68" s="233">
        <f t="shared" si="114"/>
        <v>0.8</v>
      </c>
      <c r="H68" s="125">
        <f t="shared" si="114"/>
        <v>0.33333333333333331</v>
      </c>
      <c r="I68" s="125">
        <f t="shared" si="114"/>
        <v>0.2608695652173913</v>
      </c>
      <c r="J68" s="234">
        <f t="shared" si="114"/>
        <v>0.78260869565217384</v>
      </c>
      <c r="K68" s="233">
        <f t="shared" si="114"/>
        <v>0.8</v>
      </c>
      <c r="L68" s="125">
        <f t="shared" si="114"/>
        <v>1</v>
      </c>
      <c r="M68" s="125">
        <f t="shared" si="114"/>
        <v>0.5</v>
      </c>
      <c r="N68" s="234">
        <f t="shared" si="114"/>
        <v>0</v>
      </c>
      <c r="O68" s="233">
        <f t="shared" si="114"/>
        <v>0</v>
      </c>
      <c r="P68" s="125">
        <f t="shared" si="114"/>
        <v>0</v>
      </c>
      <c r="Q68" s="125">
        <f t="shared" si="114"/>
        <v>0</v>
      </c>
      <c r="R68" s="234">
        <f t="shared" si="114"/>
        <v>0</v>
      </c>
      <c r="S68" s="233">
        <f t="shared" si="114"/>
        <v>0</v>
      </c>
      <c r="T68" s="125">
        <f t="shared" si="114"/>
        <v>0</v>
      </c>
      <c r="U68" s="125">
        <f t="shared" si="114"/>
        <v>0</v>
      </c>
      <c r="V68" s="234">
        <f t="shared" si="114"/>
        <v>0</v>
      </c>
      <c r="W68" s="233">
        <f t="shared" si="114"/>
        <v>0</v>
      </c>
      <c r="X68" s="125">
        <f t="shared" si="114"/>
        <v>0</v>
      </c>
      <c r="Y68" s="125">
        <f t="shared" si="114"/>
        <v>0</v>
      </c>
      <c r="Z68" s="234">
        <f t="shared" si="114"/>
        <v>0</v>
      </c>
      <c r="AA68" s="233">
        <f t="shared" si="114"/>
        <v>0</v>
      </c>
      <c r="AB68" s="125">
        <f t="shared" si="114"/>
        <v>0</v>
      </c>
      <c r="AC68" s="125">
        <f t="shared" si="114"/>
        <v>0</v>
      </c>
      <c r="AD68" s="234">
        <f t="shared" si="114"/>
        <v>0</v>
      </c>
      <c r="AE68" s="233">
        <f t="shared" si="114"/>
        <v>0</v>
      </c>
      <c r="AF68" s="125">
        <f t="shared" si="114"/>
        <v>0</v>
      </c>
      <c r="AG68" s="125">
        <f t="shared" si="114"/>
        <v>0</v>
      </c>
      <c r="AH68" s="234">
        <f t="shared" si="114"/>
        <v>0</v>
      </c>
      <c r="AI68" s="233">
        <f t="shared" ref="AI68:BB68" si="115">IFERROR(AI21/AI45,0)</f>
        <v>0</v>
      </c>
      <c r="AJ68" s="125">
        <f t="shared" si="115"/>
        <v>0</v>
      </c>
      <c r="AK68" s="125">
        <f t="shared" si="115"/>
        <v>0</v>
      </c>
      <c r="AL68" s="234">
        <f t="shared" si="115"/>
        <v>0</v>
      </c>
      <c r="AM68" s="233">
        <f t="shared" si="115"/>
        <v>0</v>
      </c>
      <c r="AN68" s="125">
        <f t="shared" si="115"/>
        <v>0</v>
      </c>
      <c r="AO68" s="125">
        <f t="shared" si="115"/>
        <v>0</v>
      </c>
      <c r="AP68" s="234">
        <f t="shared" si="115"/>
        <v>0</v>
      </c>
      <c r="AQ68" s="233">
        <f t="shared" si="115"/>
        <v>0</v>
      </c>
      <c r="AR68" s="125">
        <f t="shared" si="115"/>
        <v>0</v>
      </c>
      <c r="AS68" s="125">
        <f t="shared" si="115"/>
        <v>0</v>
      </c>
      <c r="AT68" s="234">
        <f t="shared" si="115"/>
        <v>0</v>
      </c>
      <c r="AU68" s="233">
        <f t="shared" si="115"/>
        <v>0</v>
      </c>
      <c r="AV68" s="125">
        <f t="shared" si="115"/>
        <v>0</v>
      </c>
      <c r="AW68" s="125">
        <f t="shared" si="115"/>
        <v>0</v>
      </c>
      <c r="AX68" s="235">
        <f t="shared" si="115"/>
        <v>0</v>
      </c>
      <c r="AY68" s="289">
        <f t="shared" si="115"/>
        <v>0.8</v>
      </c>
      <c r="AZ68" s="290">
        <f t="shared" si="115"/>
        <v>0.4</v>
      </c>
      <c r="BA68" s="290">
        <f t="shared" si="115"/>
        <v>0.34615384615384615</v>
      </c>
      <c r="BB68" s="291">
        <f t="shared" si="115"/>
        <v>0.86538461538461531</v>
      </c>
    </row>
    <row r="69" spans="1:56" outlineLevel="1">
      <c r="B69" s="257" t="s">
        <v>69</v>
      </c>
      <c r="C69" s="233">
        <f t="shared" ref="C69:AH69" si="116">IFERROR(C22/C46,0)</f>
        <v>1</v>
      </c>
      <c r="D69" s="125">
        <f t="shared" si="116"/>
        <v>0.4</v>
      </c>
      <c r="E69" s="125">
        <f t="shared" si="116"/>
        <v>0.30851063829787234</v>
      </c>
      <c r="F69" s="234">
        <f t="shared" si="116"/>
        <v>0.77127659574468077</v>
      </c>
      <c r="G69" s="233">
        <f t="shared" si="116"/>
        <v>1</v>
      </c>
      <c r="H69" s="125">
        <f t="shared" si="116"/>
        <v>0.33333333333333331</v>
      </c>
      <c r="I69" s="125">
        <f t="shared" si="116"/>
        <v>0.46590909090909088</v>
      </c>
      <c r="J69" s="234">
        <f t="shared" si="116"/>
        <v>1.3977272727272727</v>
      </c>
      <c r="K69" s="233">
        <f t="shared" si="116"/>
        <v>1</v>
      </c>
      <c r="L69" s="125">
        <f t="shared" si="116"/>
        <v>1.25</v>
      </c>
      <c r="M69" s="125">
        <f t="shared" si="116"/>
        <v>0.90977443609022557</v>
      </c>
      <c r="N69" s="234">
        <f t="shared" si="116"/>
        <v>0.72781954887218048</v>
      </c>
      <c r="O69" s="233">
        <f t="shared" si="116"/>
        <v>0</v>
      </c>
      <c r="P69" s="125">
        <f t="shared" si="116"/>
        <v>0</v>
      </c>
      <c r="Q69" s="125">
        <f t="shared" si="116"/>
        <v>0</v>
      </c>
      <c r="R69" s="234">
        <f t="shared" si="116"/>
        <v>0</v>
      </c>
      <c r="S69" s="233">
        <f t="shared" si="116"/>
        <v>0</v>
      </c>
      <c r="T69" s="125">
        <f t="shared" si="116"/>
        <v>0</v>
      </c>
      <c r="U69" s="125">
        <f t="shared" si="116"/>
        <v>0</v>
      </c>
      <c r="V69" s="234">
        <f t="shared" si="116"/>
        <v>0</v>
      </c>
      <c r="W69" s="233">
        <f t="shared" si="116"/>
        <v>0</v>
      </c>
      <c r="X69" s="125">
        <f t="shared" si="116"/>
        <v>0</v>
      </c>
      <c r="Y69" s="125">
        <f t="shared" si="116"/>
        <v>0</v>
      </c>
      <c r="Z69" s="234">
        <f t="shared" si="116"/>
        <v>0</v>
      </c>
      <c r="AA69" s="233">
        <f t="shared" si="116"/>
        <v>0</v>
      </c>
      <c r="AB69" s="125">
        <f t="shared" si="116"/>
        <v>0</v>
      </c>
      <c r="AC69" s="125">
        <f t="shared" si="116"/>
        <v>0</v>
      </c>
      <c r="AD69" s="234">
        <f t="shared" si="116"/>
        <v>0</v>
      </c>
      <c r="AE69" s="233">
        <f t="shared" si="116"/>
        <v>0</v>
      </c>
      <c r="AF69" s="125">
        <f t="shared" si="116"/>
        <v>0</v>
      </c>
      <c r="AG69" s="125">
        <f t="shared" si="116"/>
        <v>0</v>
      </c>
      <c r="AH69" s="234">
        <f t="shared" si="116"/>
        <v>0</v>
      </c>
      <c r="AI69" s="233">
        <f t="shared" ref="AI69:BB69" si="117">IFERROR(AI22/AI46,0)</f>
        <v>0</v>
      </c>
      <c r="AJ69" s="125">
        <f t="shared" si="117"/>
        <v>0</v>
      </c>
      <c r="AK69" s="125">
        <f t="shared" si="117"/>
        <v>0</v>
      </c>
      <c r="AL69" s="234">
        <f t="shared" si="117"/>
        <v>0</v>
      </c>
      <c r="AM69" s="233">
        <f t="shared" si="117"/>
        <v>0</v>
      </c>
      <c r="AN69" s="125">
        <f t="shared" si="117"/>
        <v>0</v>
      </c>
      <c r="AO69" s="125">
        <f t="shared" si="117"/>
        <v>0</v>
      </c>
      <c r="AP69" s="234">
        <f t="shared" si="117"/>
        <v>0</v>
      </c>
      <c r="AQ69" s="233">
        <f t="shared" si="117"/>
        <v>0</v>
      </c>
      <c r="AR69" s="125">
        <f t="shared" si="117"/>
        <v>0</v>
      </c>
      <c r="AS69" s="125">
        <f t="shared" si="117"/>
        <v>0</v>
      </c>
      <c r="AT69" s="234">
        <f t="shared" si="117"/>
        <v>0</v>
      </c>
      <c r="AU69" s="233">
        <f t="shared" si="117"/>
        <v>0</v>
      </c>
      <c r="AV69" s="125">
        <f t="shared" si="117"/>
        <v>0</v>
      </c>
      <c r="AW69" s="125">
        <f t="shared" si="117"/>
        <v>0</v>
      </c>
      <c r="AX69" s="235">
        <f t="shared" si="117"/>
        <v>0</v>
      </c>
      <c r="AY69" s="289">
        <f t="shared" si="117"/>
        <v>1</v>
      </c>
      <c r="AZ69" s="290">
        <f t="shared" si="117"/>
        <v>0.66666666666666663</v>
      </c>
      <c r="BA69" s="290">
        <f t="shared" si="117"/>
        <v>0.53789731051344747</v>
      </c>
      <c r="BB69" s="291">
        <f t="shared" si="117"/>
        <v>0.80684596577017109</v>
      </c>
    </row>
    <row r="70" spans="1:56" s="105" customFormat="1" outlineLevel="1">
      <c r="B70" s="256" t="s">
        <v>50</v>
      </c>
      <c r="C70" s="230">
        <f t="shared" ref="C70:AH70" si="118">IFERROR(C23/C47,0)</f>
        <v>1</v>
      </c>
      <c r="D70" s="124">
        <f t="shared" si="118"/>
        <v>1.0208333333333333</v>
      </c>
      <c r="E70" s="124">
        <f t="shared" si="118"/>
        <v>0.67543859649122806</v>
      </c>
      <c r="F70" s="231">
        <f t="shared" si="118"/>
        <v>0.66165413533834583</v>
      </c>
      <c r="G70" s="230">
        <f t="shared" si="118"/>
        <v>1</v>
      </c>
      <c r="H70" s="124">
        <f t="shared" si="118"/>
        <v>1.25</v>
      </c>
      <c r="I70" s="124">
        <f t="shared" si="118"/>
        <v>1.4864165588615783</v>
      </c>
      <c r="J70" s="231">
        <f t="shared" si="118"/>
        <v>1.1891332470892626</v>
      </c>
      <c r="K70" s="230">
        <f t="shared" si="118"/>
        <v>0.984375</v>
      </c>
      <c r="L70" s="124">
        <f t="shared" si="118"/>
        <v>1.2352941176470589</v>
      </c>
      <c r="M70" s="124">
        <f t="shared" si="118"/>
        <v>1.7223796033994334</v>
      </c>
      <c r="N70" s="231">
        <f t="shared" si="118"/>
        <v>1.3943072979900175</v>
      </c>
      <c r="O70" s="230">
        <f t="shared" si="118"/>
        <v>0</v>
      </c>
      <c r="P70" s="124">
        <f t="shared" si="118"/>
        <v>0</v>
      </c>
      <c r="Q70" s="124">
        <f t="shared" si="118"/>
        <v>0</v>
      </c>
      <c r="R70" s="231">
        <f t="shared" si="118"/>
        <v>0</v>
      </c>
      <c r="S70" s="230">
        <f t="shared" si="118"/>
        <v>0</v>
      </c>
      <c r="T70" s="124">
        <f t="shared" si="118"/>
        <v>0</v>
      </c>
      <c r="U70" s="124">
        <f t="shared" si="118"/>
        <v>0</v>
      </c>
      <c r="V70" s="231">
        <f t="shared" si="118"/>
        <v>0</v>
      </c>
      <c r="W70" s="230">
        <f t="shared" si="118"/>
        <v>0</v>
      </c>
      <c r="X70" s="124">
        <f t="shared" si="118"/>
        <v>0</v>
      </c>
      <c r="Y70" s="124">
        <f t="shared" si="118"/>
        <v>0</v>
      </c>
      <c r="Z70" s="231">
        <f t="shared" si="118"/>
        <v>0</v>
      </c>
      <c r="AA70" s="230">
        <f t="shared" si="118"/>
        <v>0</v>
      </c>
      <c r="AB70" s="124">
        <f t="shared" si="118"/>
        <v>0</v>
      </c>
      <c r="AC70" s="124">
        <f t="shared" si="118"/>
        <v>0</v>
      </c>
      <c r="AD70" s="231">
        <f t="shared" si="118"/>
        <v>0</v>
      </c>
      <c r="AE70" s="230">
        <f t="shared" si="118"/>
        <v>0</v>
      </c>
      <c r="AF70" s="124">
        <f t="shared" si="118"/>
        <v>0</v>
      </c>
      <c r="AG70" s="124">
        <f t="shared" si="118"/>
        <v>0</v>
      </c>
      <c r="AH70" s="231">
        <f t="shared" si="118"/>
        <v>0</v>
      </c>
      <c r="AI70" s="230">
        <f t="shared" ref="AI70:BB70" si="119">IFERROR(AI23/AI47,0)</f>
        <v>0</v>
      </c>
      <c r="AJ70" s="124">
        <f t="shared" si="119"/>
        <v>0</v>
      </c>
      <c r="AK70" s="124">
        <f t="shared" si="119"/>
        <v>0</v>
      </c>
      <c r="AL70" s="231">
        <f t="shared" si="119"/>
        <v>0</v>
      </c>
      <c r="AM70" s="230">
        <f t="shared" si="119"/>
        <v>0</v>
      </c>
      <c r="AN70" s="124">
        <f t="shared" si="119"/>
        <v>0</v>
      </c>
      <c r="AO70" s="124">
        <f t="shared" si="119"/>
        <v>0</v>
      </c>
      <c r="AP70" s="231">
        <f t="shared" si="119"/>
        <v>0</v>
      </c>
      <c r="AQ70" s="230">
        <f t="shared" si="119"/>
        <v>0</v>
      </c>
      <c r="AR70" s="124">
        <f t="shared" si="119"/>
        <v>0</v>
      </c>
      <c r="AS70" s="124">
        <f t="shared" si="119"/>
        <v>0</v>
      </c>
      <c r="AT70" s="231">
        <f t="shared" si="119"/>
        <v>0</v>
      </c>
      <c r="AU70" s="230">
        <f t="shared" si="119"/>
        <v>0</v>
      </c>
      <c r="AV70" s="124">
        <f t="shared" si="119"/>
        <v>0</v>
      </c>
      <c r="AW70" s="124">
        <f t="shared" si="119"/>
        <v>0</v>
      </c>
      <c r="AX70" s="232">
        <f t="shared" si="119"/>
        <v>0</v>
      </c>
      <c r="AY70" s="286">
        <f t="shared" si="119"/>
        <v>0.99479166666666663</v>
      </c>
      <c r="AZ70" s="287">
        <f t="shared" si="119"/>
        <v>1.1557377049180328</v>
      </c>
      <c r="BA70" s="287">
        <f t="shared" si="119"/>
        <v>1.1933471933471933</v>
      </c>
      <c r="BB70" s="288">
        <f t="shared" si="119"/>
        <v>1.032541543179841</v>
      </c>
    </row>
    <row r="71" spans="1:56" outlineLevel="1">
      <c r="B71" s="257" t="s">
        <v>68</v>
      </c>
      <c r="C71" s="233">
        <f t="shared" ref="C71:AH71" si="120">IFERROR(C24/C48,0)</f>
        <v>1.0178571428571428</v>
      </c>
      <c r="D71" s="125">
        <f t="shared" si="120"/>
        <v>1</v>
      </c>
      <c r="E71" s="125">
        <f t="shared" si="120"/>
        <v>0.6598360655737705</v>
      </c>
      <c r="F71" s="234">
        <f t="shared" si="120"/>
        <v>0.6598360655737705</v>
      </c>
      <c r="G71" s="233">
        <f t="shared" si="120"/>
        <v>1.0178571428571428</v>
      </c>
      <c r="H71" s="125">
        <f t="shared" si="120"/>
        <v>1.2285714285714286</v>
      </c>
      <c r="I71" s="125">
        <f t="shared" si="120"/>
        <v>1.5363128491620113</v>
      </c>
      <c r="J71" s="234">
        <f t="shared" si="120"/>
        <v>1.2504872028062883</v>
      </c>
      <c r="K71" s="233">
        <f t="shared" si="120"/>
        <v>1</v>
      </c>
      <c r="L71" s="125">
        <f t="shared" si="120"/>
        <v>1.2666666666666666</v>
      </c>
      <c r="M71" s="125">
        <f t="shared" si="120"/>
        <v>1.7885196374622356</v>
      </c>
      <c r="N71" s="234">
        <f t="shared" si="120"/>
        <v>1.4119891874701862</v>
      </c>
      <c r="O71" s="233">
        <f t="shared" si="120"/>
        <v>0</v>
      </c>
      <c r="P71" s="125">
        <f t="shared" si="120"/>
        <v>0</v>
      </c>
      <c r="Q71" s="125">
        <f t="shared" si="120"/>
        <v>0</v>
      </c>
      <c r="R71" s="234">
        <f t="shared" si="120"/>
        <v>0</v>
      </c>
      <c r="S71" s="233">
        <f t="shared" si="120"/>
        <v>0</v>
      </c>
      <c r="T71" s="125">
        <f t="shared" si="120"/>
        <v>0</v>
      </c>
      <c r="U71" s="125">
        <f t="shared" si="120"/>
        <v>0</v>
      </c>
      <c r="V71" s="234">
        <f t="shared" si="120"/>
        <v>0</v>
      </c>
      <c r="W71" s="233">
        <f t="shared" si="120"/>
        <v>0</v>
      </c>
      <c r="X71" s="125">
        <f t="shared" si="120"/>
        <v>0</v>
      </c>
      <c r="Y71" s="125">
        <f t="shared" si="120"/>
        <v>0</v>
      </c>
      <c r="Z71" s="234">
        <f t="shared" si="120"/>
        <v>0</v>
      </c>
      <c r="AA71" s="233">
        <f t="shared" si="120"/>
        <v>0</v>
      </c>
      <c r="AB71" s="125">
        <f t="shared" si="120"/>
        <v>0</v>
      </c>
      <c r="AC71" s="125">
        <f t="shared" si="120"/>
        <v>0</v>
      </c>
      <c r="AD71" s="234">
        <f t="shared" si="120"/>
        <v>0</v>
      </c>
      <c r="AE71" s="233">
        <f t="shared" si="120"/>
        <v>0</v>
      </c>
      <c r="AF71" s="125">
        <f t="shared" si="120"/>
        <v>0</v>
      </c>
      <c r="AG71" s="125">
        <f t="shared" si="120"/>
        <v>0</v>
      </c>
      <c r="AH71" s="234">
        <f t="shared" si="120"/>
        <v>0</v>
      </c>
      <c r="AI71" s="233">
        <f t="shared" ref="AI71:BB71" si="121">IFERROR(AI24/AI48,0)</f>
        <v>0</v>
      </c>
      <c r="AJ71" s="125">
        <f t="shared" si="121"/>
        <v>0</v>
      </c>
      <c r="AK71" s="125">
        <f t="shared" si="121"/>
        <v>0</v>
      </c>
      <c r="AL71" s="234">
        <f t="shared" si="121"/>
        <v>0</v>
      </c>
      <c r="AM71" s="233">
        <f t="shared" si="121"/>
        <v>0</v>
      </c>
      <c r="AN71" s="125">
        <f t="shared" si="121"/>
        <v>0</v>
      </c>
      <c r="AO71" s="125">
        <f t="shared" si="121"/>
        <v>0</v>
      </c>
      <c r="AP71" s="234">
        <f t="shared" si="121"/>
        <v>0</v>
      </c>
      <c r="AQ71" s="233">
        <f t="shared" si="121"/>
        <v>0</v>
      </c>
      <c r="AR71" s="125">
        <f t="shared" si="121"/>
        <v>0</v>
      </c>
      <c r="AS71" s="125">
        <f t="shared" si="121"/>
        <v>0</v>
      </c>
      <c r="AT71" s="234">
        <f t="shared" si="121"/>
        <v>0</v>
      </c>
      <c r="AU71" s="233">
        <f t="shared" si="121"/>
        <v>0</v>
      </c>
      <c r="AV71" s="125">
        <f t="shared" si="121"/>
        <v>0</v>
      </c>
      <c r="AW71" s="125">
        <f t="shared" si="121"/>
        <v>0</v>
      </c>
      <c r="AX71" s="235">
        <f t="shared" si="121"/>
        <v>0</v>
      </c>
      <c r="AY71" s="289">
        <f t="shared" si="121"/>
        <v>1.0119047619047619</v>
      </c>
      <c r="AZ71" s="290">
        <f t="shared" si="121"/>
        <v>1.1495327102803738</v>
      </c>
      <c r="BA71" s="290">
        <f t="shared" si="121"/>
        <v>1.2225969645868466</v>
      </c>
      <c r="BB71" s="291">
        <f t="shared" si="121"/>
        <v>1.0635599610633544</v>
      </c>
    </row>
    <row r="72" spans="1:56" outlineLevel="1">
      <c r="B72" s="257" t="s">
        <v>73</v>
      </c>
      <c r="C72" s="233">
        <f t="shared" ref="C72:AH72" si="122">IFERROR(C25/C49,0)</f>
        <v>0.875</v>
      </c>
      <c r="D72" s="125">
        <f t="shared" si="122"/>
        <v>1.1666666666666667</v>
      </c>
      <c r="E72" s="125">
        <f t="shared" si="122"/>
        <v>0.84848484848484851</v>
      </c>
      <c r="F72" s="234">
        <f t="shared" si="122"/>
        <v>0.72727272727272729</v>
      </c>
      <c r="G72" s="233">
        <f t="shared" si="122"/>
        <v>0.875</v>
      </c>
      <c r="H72" s="125">
        <f t="shared" si="122"/>
        <v>1.4</v>
      </c>
      <c r="I72" s="125">
        <f t="shared" si="122"/>
        <v>0.85964912280701755</v>
      </c>
      <c r="J72" s="234">
        <f t="shared" si="122"/>
        <v>0.61403508771929827</v>
      </c>
      <c r="K72" s="233">
        <f t="shared" si="122"/>
        <v>0.875</v>
      </c>
      <c r="L72" s="125">
        <f t="shared" si="122"/>
        <v>1</v>
      </c>
      <c r="M72" s="125">
        <f t="shared" si="122"/>
        <v>0.72727272727272729</v>
      </c>
      <c r="N72" s="234">
        <f t="shared" si="122"/>
        <v>0.72727272727272729</v>
      </c>
      <c r="O72" s="233">
        <f t="shared" si="122"/>
        <v>0</v>
      </c>
      <c r="P72" s="125">
        <f t="shared" si="122"/>
        <v>0</v>
      </c>
      <c r="Q72" s="125">
        <f t="shared" si="122"/>
        <v>0</v>
      </c>
      <c r="R72" s="234">
        <f t="shared" si="122"/>
        <v>0</v>
      </c>
      <c r="S72" s="233">
        <f t="shared" si="122"/>
        <v>0</v>
      </c>
      <c r="T72" s="125">
        <f t="shared" si="122"/>
        <v>0</v>
      </c>
      <c r="U72" s="125">
        <f t="shared" si="122"/>
        <v>0</v>
      </c>
      <c r="V72" s="234">
        <f t="shared" si="122"/>
        <v>0</v>
      </c>
      <c r="W72" s="233">
        <f t="shared" si="122"/>
        <v>0</v>
      </c>
      <c r="X72" s="125">
        <f t="shared" si="122"/>
        <v>0</v>
      </c>
      <c r="Y72" s="125">
        <f t="shared" si="122"/>
        <v>0</v>
      </c>
      <c r="Z72" s="234">
        <f t="shared" si="122"/>
        <v>0</v>
      </c>
      <c r="AA72" s="233">
        <f t="shared" si="122"/>
        <v>0</v>
      </c>
      <c r="AB72" s="125">
        <f t="shared" si="122"/>
        <v>0</v>
      </c>
      <c r="AC72" s="125">
        <f t="shared" si="122"/>
        <v>0</v>
      </c>
      <c r="AD72" s="234">
        <f t="shared" si="122"/>
        <v>0</v>
      </c>
      <c r="AE72" s="233">
        <f t="shared" si="122"/>
        <v>0</v>
      </c>
      <c r="AF72" s="125">
        <f t="shared" si="122"/>
        <v>0</v>
      </c>
      <c r="AG72" s="125">
        <f t="shared" si="122"/>
        <v>0</v>
      </c>
      <c r="AH72" s="234">
        <f t="shared" si="122"/>
        <v>0</v>
      </c>
      <c r="AI72" s="233">
        <f t="shared" ref="AI72:BB72" si="123">IFERROR(AI25/AI49,0)</f>
        <v>0</v>
      </c>
      <c r="AJ72" s="125">
        <f t="shared" si="123"/>
        <v>0</v>
      </c>
      <c r="AK72" s="125">
        <f t="shared" si="123"/>
        <v>0</v>
      </c>
      <c r="AL72" s="234">
        <f t="shared" si="123"/>
        <v>0</v>
      </c>
      <c r="AM72" s="233">
        <f t="shared" si="123"/>
        <v>0</v>
      </c>
      <c r="AN72" s="125">
        <f t="shared" si="123"/>
        <v>0</v>
      </c>
      <c r="AO72" s="125">
        <f t="shared" si="123"/>
        <v>0</v>
      </c>
      <c r="AP72" s="234">
        <f t="shared" si="123"/>
        <v>0</v>
      </c>
      <c r="AQ72" s="233">
        <f t="shared" si="123"/>
        <v>0</v>
      </c>
      <c r="AR72" s="125">
        <f t="shared" si="123"/>
        <v>0</v>
      </c>
      <c r="AS72" s="125">
        <f t="shared" si="123"/>
        <v>0</v>
      </c>
      <c r="AT72" s="234">
        <f t="shared" si="123"/>
        <v>0</v>
      </c>
      <c r="AU72" s="233">
        <f t="shared" si="123"/>
        <v>0</v>
      </c>
      <c r="AV72" s="125">
        <f t="shared" si="123"/>
        <v>0</v>
      </c>
      <c r="AW72" s="125">
        <f t="shared" si="123"/>
        <v>0</v>
      </c>
      <c r="AX72" s="235">
        <f t="shared" si="123"/>
        <v>0</v>
      </c>
      <c r="AY72" s="289">
        <f t="shared" si="123"/>
        <v>0.875</v>
      </c>
      <c r="AZ72" s="290">
        <f t="shared" si="123"/>
        <v>1.2</v>
      </c>
      <c r="BA72" s="290">
        <f t="shared" si="123"/>
        <v>0.83448275862068966</v>
      </c>
      <c r="BB72" s="291">
        <f t="shared" si="123"/>
        <v>0.69540229885057481</v>
      </c>
    </row>
    <row r="73" spans="1:56" s="105" customFormat="1" outlineLevel="1">
      <c r="B73" s="256" t="s">
        <v>51</v>
      </c>
      <c r="C73" s="230">
        <f t="shared" ref="C73:AH73" si="124">IFERROR(C26/C50,0)</f>
        <v>0.94736842105263153</v>
      </c>
      <c r="D73" s="124">
        <f t="shared" si="124"/>
        <v>3</v>
      </c>
      <c r="E73" s="124">
        <f t="shared" si="124"/>
        <v>8</v>
      </c>
      <c r="F73" s="231">
        <f t="shared" si="124"/>
        <v>2.666666666666667</v>
      </c>
      <c r="G73" s="230">
        <f t="shared" si="124"/>
        <v>1.0526315789473684</v>
      </c>
      <c r="H73" s="124">
        <f t="shared" si="124"/>
        <v>2.5</v>
      </c>
      <c r="I73" s="124">
        <f t="shared" si="124"/>
        <v>3.6862745098039214</v>
      </c>
      <c r="J73" s="231">
        <f t="shared" si="124"/>
        <v>1.4745098039215687</v>
      </c>
      <c r="K73" s="230">
        <f t="shared" si="124"/>
        <v>1</v>
      </c>
      <c r="L73" s="124">
        <f t="shared" si="124"/>
        <v>1</v>
      </c>
      <c r="M73" s="124">
        <f t="shared" si="124"/>
        <v>0.6</v>
      </c>
      <c r="N73" s="231">
        <f t="shared" si="124"/>
        <v>0.6</v>
      </c>
      <c r="O73" s="230">
        <f t="shared" si="124"/>
        <v>0</v>
      </c>
      <c r="P73" s="124">
        <f t="shared" si="124"/>
        <v>0</v>
      </c>
      <c r="Q73" s="124">
        <f t="shared" si="124"/>
        <v>0</v>
      </c>
      <c r="R73" s="231">
        <f t="shared" si="124"/>
        <v>0</v>
      </c>
      <c r="S73" s="230">
        <f t="shared" si="124"/>
        <v>0</v>
      </c>
      <c r="T73" s="124">
        <f t="shared" si="124"/>
        <v>0</v>
      </c>
      <c r="U73" s="124">
        <f t="shared" si="124"/>
        <v>0</v>
      </c>
      <c r="V73" s="231">
        <f t="shared" si="124"/>
        <v>0</v>
      </c>
      <c r="W73" s="230">
        <f t="shared" si="124"/>
        <v>0</v>
      </c>
      <c r="X73" s="124">
        <f t="shared" si="124"/>
        <v>0</v>
      </c>
      <c r="Y73" s="124">
        <f t="shared" si="124"/>
        <v>0</v>
      </c>
      <c r="Z73" s="231">
        <f t="shared" si="124"/>
        <v>0</v>
      </c>
      <c r="AA73" s="230">
        <f t="shared" si="124"/>
        <v>0</v>
      </c>
      <c r="AB73" s="124">
        <f t="shared" si="124"/>
        <v>0</v>
      </c>
      <c r="AC73" s="124">
        <f t="shared" si="124"/>
        <v>0</v>
      </c>
      <c r="AD73" s="231">
        <f t="shared" si="124"/>
        <v>0</v>
      </c>
      <c r="AE73" s="230">
        <f t="shared" si="124"/>
        <v>0</v>
      </c>
      <c r="AF73" s="124">
        <f t="shared" si="124"/>
        <v>0</v>
      </c>
      <c r="AG73" s="124">
        <f t="shared" si="124"/>
        <v>0</v>
      </c>
      <c r="AH73" s="231">
        <f t="shared" si="124"/>
        <v>0</v>
      </c>
      <c r="AI73" s="230">
        <f t="shared" ref="AI73:BB73" si="125">IFERROR(AI26/AI50,0)</f>
        <v>0</v>
      </c>
      <c r="AJ73" s="124">
        <f t="shared" si="125"/>
        <v>0</v>
      </c>
      <c r="AK73" s="124">
        <f t="shared" si="125"/>
        <v>0</v>
      </c>
      <c r="AL73" s="231">
        <f t="shared" si="125"/>
        <v>0</v>
      </c>
      <c r="AM73" s="230">
        <f t="shared" si="125"/>
        <v>0</v>
      </c>
      <c r="AN73" s="124">
        <f t="shared" si="125"/>
        <v>0</v>
      </c>
      <c r="AO73" s="124">
        <f t="shared" si="125"/>
        <v>0</v>
      </c>
      <c r="AP73" s="231">
        <f t="shared" si="125"/>
        <v>0</v>
      </c>
      <c r="AQ73" s="230">
        <f t="shared" si="125"/>
        <v>0</v>
      </c>
      <c r="AR73" s="124">
        <f t="shared" si="125"/>
        <v>0</v>
      </c>
      <c r="AS73" s="124">
        <f t="shared" si="125"/>
        <v>0</v>
      </c>
      <c r="AT73" s="231">
        <f t="shared" si="125"/>
        <v>0</v>
      </c>
      <c r="AU73" s="230">
        <f t="shared" si="125"/>
        <v>0</v>
      </c>
      <c r="AV73" s="124">
        <f t="shared" si="125"/>
        <v>0</v>
      </c>
      <c r="AW73" s="124">
        <f t="shared" si="125"/>
        <v>0</v>
      </c>
      <c r="AX73" s="232">
        <f t="shared" si="125"/>
        <v>0</v>
      </c>
      <c r="AY73" s="286">
        <f t="shared" si="125"/>
        <v>1</v>
      </c>
      <c r="AZ73" s="287">
        <f t="shared" si="125"/>
        <v>2.3333333333333335</v>
      </c>
      <c r="BA73" s="287">
        <f t="shared" si="125"/>
        <v>3.0618556701030926</v>
      </c>
      <c r="BB73" s="288">
        <f t="shared" si="125"/>
        <v>1.312223858615611</v>
      </c>
    </row>
    <row r="74" spans="1:56" outlineLevel="1">
      <c r="B74" s="257" t="s">
        <v>74</v>
      </c>
      <c r="C74" s="233">
        <f t="shared" ref="C74:AH74" si="126">IFERROR(C27/C51,0)</f>
        <v>1</v>
      </c>
      <c r="D74" s="125">
        <f t="shared" si="126"/>
        <v>0</v>
      </c>
      <c r="E74" s="125">
        <f t="shared" si="126"/>
        <v>0</v>
      </c>
      <c r="F74" s="234">
        <f t="shared" si="126"/>
        <v>0</v>
      </c>
      <c r="G74" s="233">
        <f t="shared" si="126"/>
        <v>1.4</v>
      </c>
      <c r="H74" s="125">
        <f t="shared" si="126"/>
        <v>1.5</v>
      </c>
      <c r="I74" s="125">
        <f t="shared" si="126"/>
        <v>1.1000000000000001</v>
      </c>
      <c r="J74" s="234">
        <f t="shared" si="126"/>
        <v>0.73333333333333328</v>
      </c>
      <c r="K74" s="233">
        <f t="shared" si="126"/>
        <v>1.4</v>
      </c>
      <c r="L74" s="125">
        <f t="shared" si="126"/>
        <v>0</v>
      </c>
      <c r="M74" s="125">
        <f t="shared" si="126"/>
        <v>0</v>
      </c>
      <c r="N74" s="234">
        <f t="shared" si="126"/>
        <v>0</v>
      </c>
      <c r="O74" s="233">
        <f t="shared" si="126"/>
        <v>0</v>
      </c>
      <c r="P74" s="125">
        <f t="shared" si="126"/>
        <v>0</v>
      </c>
      <c r="Q74" s="125">
        <f t="shared" si="126"/>
        <v>0</v>
      </c>
      <c r="R74" s="234">
        <f t="shared" si="126"/>
        <v>0</v>
      </c>
      <c r="S74" s="233">
        <f t="shared" si="126"/>
        <v>0</v>
      </c>
      <c r="T74" s="125">
        <f t="shared" si="126"/>
        <v>0</v>
      </c>
      <c r="U74" s="125">
        <f t="shared" si="126"/>
        <v>0</v>
      </c>
      <c r="V74" s="234">
        <f t="shared" si="126"/>
        <v>0</v>
      </c>
      <c r="W74" s="233">
        <f t="shared" si="126"/>
        <v>0</v>
      </c>
      <c r="X74" s="125">
        <f t="shared" si="126"/>
        <v>0</v>
      </c>
      <c r="Y74" s="125">
        <f t="shared" si="126"/>
        <v>0</v>
      </c>
      <c r="Z74" s="234">
        <f t="shared" si="126"/>
        <v>0</v>
      </c>
      <c r="AA74" s="233">
        <f t="shared" si="126"/>
        <v>0</v>
      </c>
      <c r="AB74" s="125">
        <f t="shared" si="126"/>
        <v>0</v>
      </c>
      <c r="AC74" s="125">
        <f t="shared" si="126"/>
        <v>0</v>
      </c>
      <c r="AD74" s="234">
        <f t="shared" si="126"/>
        <v>0</v>
      </c>
      <c r="AE74" s="233">
        <f t="shared" si="126"/>
        <v>0</v>
      </c>
      <c r="AF74" s="125">
        <f t="shared" si="126"/>
        <v>0</v>
      </c>
      <c r="AG74" s="125">
        <f t="shared" si="126"/>
        <v>0</v>
      </c>
      <c r="AH74" s="234">
        <f t="shared" si="126"/>
        <v>0</v>
      </c>
      <c r="AI74" s="233">
        <f t="shared" ref="AI74:BB74" si="127">IFERROR(AI27/AI51,0)</f>
        <v>0</v>
      </c>
      <c r="AJ74" s="125">
        <f t="shared" si="127"/>
        <v>0</v>
      </c>
      <c r="AK74" s="125">
        <f t="shared" si="127"/>
        <v>0</v>
      </c>
      <c r="AL74" s="234">
        <f t="shared" si="127"/>
        <v>0</v>
      </c>
      <c r="AM74" s="233">
        <f t="shared" si="127"/>
        <v>0</v>
      </c>
      <c r="AN74" s="125">
        <f t="shared" si="127"/>
        <v>0</v>
      </c>
      <c r="AO74" s="125">
        <f t="shared" si="127"/>
        <v>0</v>
      </c>
      <c r="AP74" s="234">
        <f t="shared" si="127"/>
        <v>0</v>
      </c>
      <c r="AQ74" s="233">
        <f t="shared" si="127"/>
        <v>0</v>
      </c>
      <c r="AR74" s="125">
        <f t="shared" si="127"/>
        <v>0</v>
      </c>
      <c r="AS74" s="125">
        <f t="shared" si="127"/>
        <v>0</v>
      </c>
      <c r="AT74" s="234">
        <f t="shared" si="127"/>
        <v>0</v>
      </c>
      <c r="AU74" s="233">
        <f t="shared" si="127"/>
        <v>0</v>
      </c>
      <c r="AV74" s="125">
        <f t="shared" si="127"/>
        <v>0</v>
      </c>
      <c r="AW74" s="125">
        <f t="shared" si="127"/>
        <v>0</v>
      </c>
      <c r="AX74" s="235">
        <f t="shared" si="127"/>
        <v>0</v>
      </c>
      <c r="AY74" s="289">
        <f t="shared" si="127"/>
        <v>1.2666666666666666</v>
      </c>
      <c r="AZ74" s="290">
        <f t="shared" si="127"/>
        <v>3</v>
      </c>
      <c r="BA74" s="290">
        <f t="shared" si="127"/>
        <v>1.65</v>
      </c>
      <c r="BB74" s="291">
        <f t="shared" si="127"/>
        <v>0.55000000000000004</v>
      </c>
    </row>
    <row r="75" spans="1:56" outlineLevel="1">
      <c r="B75" s="257" t="s">
        <v>77</v>
      </c>
      <c r="C75" s="233">
        <f t="shared" ref="C75:AH75" si="128">IFERROR(C28/C52,0)</f>
        <v>1</v>
      </c>
      <c r="D75" s="125">
        <f t="shared" si="128"/>
        <v>0</v>
      </c>
      <c r="E75" s="125">
        <f t="shared" si="128"/>
        <v>0</v>
      </c>
      <c r="F75" s="234">
        <f t="shared" si="128"/>
        <v>0</v>
      </c>
      <c r="G75" s="233">
        <f t="shared" si="128"/>
        <v>1</v>
      </c>
      <c r="H75" s="125">
        <f t="shared" si="128"/>
        <v>0</v>
      </c>
      <c r="I75" s="125">
        <f t="shared" si="128"/>
        <v>0</v>
      </c>
      <c r="J75" s="234">
        <f t="shared" si="128"/>
        <v>0</v>
      </c>
      <c r="K75" s="233">
        <f t="shared" si="128"/>
        <v>0.75</v>
      </c>
      <c r="L75" s="125">
        <f t="shared" si="128"/>
        <v>0</v>
      </c>
      <c r="M75" s="125">
        <f t="shared" si="128"/>
        <v>0</v>
      </c>
      <c r="N75" s="234">
        <f t="shared" si="128"/>
        <v>0</v>
      </c>
      <c r="O75" s="233">
        <f t="shared" si="128"/>
        <v>0</v>
      </c>
      <c r="P75" s="125">
        <f t="shared" si="128"/>
        <v>0</v>
      </c>
      <c r="Q75" s="125">
        <f t="shared" si="128"/>
        <v>0</v>
      </c>
      <c r="R75" s="234">
        <f t="shared" si="128"/>
        <v>0</v>
      </c>
      <c r="S75" s="233">
        <f t="shared" si="128"/>
        <v>0</v>
      </c>
      <c r="T75" s="125">
        <f t="shared" si="128"/>
        <v>0</v>
      </c>
      <c r="U75" s="125">
        <f t="shared" si="128"/>
        <v>0</v>
      </c>
      <c r="V75" s="234">
        <f t="shared" si="128"/>
        <v>0</v>
      </c>
      <c r="W75" s="233">
        <f t="shared" si="128"/>
        <v>0</v>
      </c>
      <c r="X75" s="125">
        <f t="shared" si="128"/>
        <v>0</v>
      </c>
      <c r="Y75" s="125">
        <f t="shared" si="128"/>
        <v>0</v>
      </c>
      <c r="Z75" s="234">
        <f t="shared" si="128"/>
        <v>0</v>
      </c>
      <c r="AA75" s="233">
        <f t="shared" si="128"/>
        <v>0</v>
      </c>
      <c r="AB75" s="125">
        <f t="shared" si="128"/>
        <v>0</v>
      </c>
      <c r="AC75" s="125">
        <f t="shared" si="128"/>
        <v>0</v>
      </c>
      <c r="AD75" s="234">
        <f t="shared" si="128"/>
        <v>0</v>
      </c>
      <c r="AE75" s="233">
        <f t="shared" si="128"/>
        <v>0</v>
      </c>
      <c r="AF75" s="125">
        <f t="shared" si="128"/>
        <v>0</v>
      </c>
      <c r="AG75" s="125">
        <f t="shared" si="128"/>
        <v>0</v>
      </c>
      <c r="AH75" s="234">
        <f t="shared" si="128"/>
        <v>0</v>
      </c>
      <c r="AI75" s="233">
        <f t="shared" ref="AI75:BB75" si="129">IFERROR(AI28/AI52,0)</f>
        <v>0</v>
      </c>
      <c r="AJ75" s="125">
        <f t="shared" si="129"/>
        <v>0</v>
      </c>
      <c r="AK75" s="125">
        <f t="shared" si="129"/>
        <v>0</v>
      </c>
      <c r="AL75" s="234">
        <f t="shared" si="129"/>
        <v>0</v>
      </c>
      <c r="AM75" s="233">
        <f t="shared" si="129"/>
        <v>0</v>
      </c>
      <c r="AN75" s="125">
        <f t="shared" si="129"/>
        <v>0</v>
      </c>
      <c r="AO75" s="125">
        <f t="shared" si="129"/>
        <v>0</v>
      </c>
      <c r="AP75" s="234">
        <f t="shared" si="129"/>
        <v>0</v>
      </c>
      <c r="AQ75" s="233">
        <f t="shared" si="129"/>
        <v>0</v>
      </c>
      <c r="AR75" s="125">
        <f t="shared" si="129"/>
        <v>0</v>
      </c>
      <c r="AS75" s="125">
        <f t="shared" si="129"/>
        <v>0</v>
      </c>
      <c r="AT75" s="234">
        <f t="shared" si="129"/>
        <v>0</v>
      </c>
      <c r="AU75" s="233">
        <f t="shared" si="129"/>
        <v>0</v>
      </c>
      <c r="AV75" s="125">
        <f t="shared" si="129"/>
        <v>0</v>
      </c>
      <c r="AW75" s="125">
        <f t="shared" si="129"/>
        <v>0</v>
      </c>
      <c r="AX75" s="235">
        <f t="shared" si="129"/>
        <v>0</v>
      </c>
      <c r="AY75" s="289">
        <f t="shared" si="129"/>
        <v>0.9</v>
      </c>
      <c r="AZ75" s="290">
        <f t="shared" si="129"/>
        <v>0</v>
      </c>
      <c r="BA75" s="290">
        <f t="shared" si="129"/>
        <v>0</v>
      </c>
      <c r="BB75" s="291">
        <f t="shared" si="129"/>
        <v>0</v>
      </c>
    </row>
    <row r="76" spans="1:56" outlineLevel="1">
      <c r="B76" s="257" t="s">
        <v>76</v>
      </c>
      <c r="C76" s="233">
        <f t="shared" ref="C76:AH76" si="130">IFERROR(C29/C53,0)</f>
        <v>0.83333333333333337</v>
      </c>
      <c r="D76" s="125">
        <f t="shared" si="130"/>
        <v>0</v>
      </c>
      <c r="E76" s="125">
        <f t="shared" si="130"/>
        <v>0</v>
      </c>
      <c r="F76" s="234">
        <f t="shared" si="130"/>
        <v>0</v>
      </c>
      <c r="G76" s="233">
        <f t="shared" si="130"/>
        <v>0.83333333333333337</v>
      </c>
      <c r="H76" s="125">
        <f t="shared" si="130"/>
        <v>0</v>
      </c>
      <c r="I76" s="125">
        <f t="shared" si="130"/>
        <v>0</v>
      </c>
      <c r="J76" s="234">
        <f t="shared" si="130"/>
        <v>0</v>
      </c>
      <c r="K76" s="233">
        <f t="shared" si="130"/>
        <v>0.83333333333333337</v>
      </c>
      <c r="L76" s="125">
        <f t="shared" si="130"/>
        <v>0</v>
      </c>
      <c r="M76" s="125">
        <f t="shared" si="130"/>
        <v>0</v>
      </c>
      <c r="N76" s="234">
        <f t="shared" si="130"/>
        <v>0</v>
      </c>
      <c r="O76" s="233">
        <f t="shared" si="130"/>
        <v>0</v>
      </c>
      <c r="P76" s="125">
        <f t="shared" si="130"/>
        <v>0</v>
      </c>
      <c r="Q76" s="125">
        <f t="shared" si="130"/>
        <v>0</v>
      </c>
      <c r="R76" s="234">
        <f t="shared" si="130"/>
        <v>0</v>
      </c>
      <c r="S76" s="233">
        <f t="shared" si="130"/>
        <v>0</v>
      </c>
      <c r="T76" s="125">
        <f t="shared" si="130"/>
        <v>0</v>
      </c>
      <c r="U76" s="125">
        <f t="shared" si="130"/>
        <v>0</v>
      </c>
      <c r="V76" s="234">
        <f t="shared" si="130"/>
        <v>0</v>
      </c>
      <c r="W76" s="233">
        <f t="shared" si="130"/>
        <v>0</v>
      </c>
      <c r="X76" s="125">
        <f t="shared" si="130"/>
        <v>0</v>
      </c>
      <c r="Y76" s="125">
        <f t="shared" si="130"/>
        <v>0</v>
      </c>
      <c r="Z76" s="234">
        <f t="shared" si="130"/>
        <v>0</v>
      </c>
      <c r="AA76" s="233">
        <f t="shared" si="130"/>
        <v>0</v>
      </c>
      <c r="AB76" s="125">
        <f t="shared" si="130"/>
        <v>0</v>
      </c>
      <c r="AC76" s="125">
        <f t="shared" si="130"/>
        <v>0</v>
      </c>
      <c r="AD76" s="234">
        <f t="shared" si="130"/>
        <v>0</v>
      </c>
      <c r="AE76" s="233">
        <f t="shared" si="130"/>
        <v>0</v>
      </c>
      <c r="AF76" s="125">
        <f t="shared" si="130"/>
        <v>0</v>
      </c>
      <c r="AG76" s="125">
        <f t="shared" si="130"/>
        <v>0</v>
      </c>
      <c r="AH76" s="234">
        <f t="shared" si="130"/>
        <v>0</v>
      </c>
      <c r="AI76" s="233">
        <f t="shared" ref="AI76:BB76" si="131">IFERROR(AI29/AI53,0)</f>
        <v>0</v>
      </c>
      <c r="AJ76" s="125">
        <f t="shared" si="131"/>
        <v>0</v>
      </c>
      <c r="AK76" s="125">
        <f t="shared" si="131"/>
        <v>0</v>
      </c>
      <c r="AL76" s="234">
        <f t="shared" si="131"/>
        <v>0</v>
      </c>
      <c r="AM76" s="233">
        <f t="shared" si="131"/>
        <v>0</v>
      </c>
      <c r="AN76" s="125">
        <f t="shared" si="131"/>
        <v>0</v>
      </c>
      <c r="AO76" s="125">
        <f t="shared" si="131"/>
        <v>0</v>
      </c>
      <c r="AP76" s="234">
        <f t="shared" si="131"/>
        <v>0</v>
      </c>
      <c r="AQ76" s="233">
        <f t="shared" si="131"/>
        <v>0</v>
      </c>
      <c r="AR76" s="125">
        <f t="shared" si="131"/>
        <v>0</v>
      </c>
      <c r="AS76" s="125">
        <f t="shared" si="131"/>
        <v>0</v>
      </c>
      <c r="AT76" s="234">
        <f t="shared" si="131"/>
        <v>0</v>
      </c>
      <c r="AU76" s="233">
        <f t="shared" si="131"/>
        <v>0</v>
      </c>
      <c r="AV76" s="125">
        <f t="shared" si="131"/>
        <v>0</v>
      </c>
      <c r="AW76" s="125">
        <f t="shared" si="131"/>
        <v>0</v>
      </c>
      <c r="AX76" s="235">
        <f t="shared" si="131"/>
        <v>0</v>
      </c>
      <c r="AY76" s="289">
        <f t="shared" si="131"/>
        <v>0.83333333333333337</v>
      </c>
      <c r="AZ76" s="290">
        <f t="shared" si="131"/>
        <v>0</v>
      </c>
      <c r="BA76" s="290">
        <f t="shared" si="131"/>
        <v>0</v>
      </c>
      <c r="BB76" s="291">
        <f t="shared" si="131"/>
        <v>0</v>
      </c>
    </row>
    <row r="77" spans="1:56" outlineLevel="1">
      <c r="B77" s="257" t="s">
        <v>75</v>
      </c>
      <c r="C77" s="233">
        <f t="shared" ref="C77:AH77" si="132">IFERROR(C30/C54,0)</f>
        <v>1</v>
      </c>
      <c r="D77" s="125">
        <f t="shared" si="132"/>
        <v>1.6666666666666667</v>
      </c>
      <c r="E77" s="125">
        <f t="shared" si="132"/>
        <v>6.2727272727272725</v>
      </c>
      <c r="F77" s="234">
        <f t="shared" si="132"/>
        <v>3.7636363636363641</v>
      </c>
      <c r="G77" s="233">
        <f t="shared" si="132"/>
        <v>1</v>
      </c>
      <c r="H77" s="125">
        <f t="shared" si="132"/>
        <v>2.5</v>
      </c>
      <c r="I77" s="125">
        <f t="shared" si="132"/>
        <v>4.67741935483871</v>
      </c>
      <c r="J77" s="234">
        <f t="shared" si="132"/>
        <v>1.8709677419354838</v>
      </c>
      <c r="K77" s="233">
        <f t="shared" si="132"/>
        <v>1</v>
      </c>
      <c r="L77" s="125">
        <f t="shared" si="132"/>
        <v>1</v>
      </c>
      <c r="M77" s="125">
        <f t="shared" si="132"/>
        <v>0.6</v>
      </c>
      <c r="N77" s="234">
        <f t="shared" si="132"/>
        <v>0.6</v>
      </c>
      <c r="O77" s="233">
        <f t="shared" si="132"/>
        <v>0</v>
      </c>
      <c r="P77" s="125">
        <f t="shared" si="132"/>
        <v>0</v>
      </c>
      <c r="Q77" s="125">
        <f t="shared" si="132"/>
        <v>0</v>
      </c>
      <c r="R77" s="234">
        <f t="shared" si="132"/>
        <v>0</v>
      </c>
      <c r="S77" s="233">
        <f t="shared" si="132"/>
        <v>0</v>
      </c>
      <c r="T77" s="125">
        <f t="shared" si="132"/>
        <v>0</v>
      </c>
      <c r="U77" s="125">
        <f t="shared" si="132"/>
        <v>0</v>
      </c>
      <c r="V77" s="234">
        <f t="shared" si="132"/>
        <v>0</v>
      </c>
      <c r="W77" s="233">
        <f t="shared" si="132"/>
        <v>0</v>
      </c>
      <c r="X77" s="125">
        <f t="shared" si="132"/>
        <v>0</v>
      </c>
      <c r="Y77" s="125">
        <f t="shared" si="132"/>
        <v>0</v>
      </c>
      <c r="Z77" s="234">
        <f t="shared" si="132"/>
        <v>0</v>
      </c>
      <c r="AA77" s="233">
        <f t="shared" si="132"/>
        <v>0</v>
      </c>
      <c r="AB77" s="125">
        <f t="shared" si="132"/>
        <v>0</v>
      </c>
      <c r="AC77" s="125">
        <f t="shared" si="132"/>
        <v>0</v>
      </c>
      <c r="AD77" s="234">
        <f t="shared" si="132"/>
        <v>0</v>
      </c>
      <c r="AE77" s="233">
        <f t="shared" si="132"/>
        <v>0</v>
      </c>
      <c r="AF77" s="125">
        <f t="shared" si="132"/>
        <v>0</v>
      </c>
      <c r="AG77" s="125">
        <f t="shared" si="132"/>
        <v>0</v>
      </c>
      <c r="AH77" s="234">
        <f t="shared" si="132"/>
        <v>0</v>
      </c>
      <c r="AI77" s="233">
        <f t="shared" ref="AI77:BB77" si="133">IFERROR(AI30/AI54,0)</f>
        <v>0</v>
      </c>
      <c r="AJ77" s="125">
        <f t="shared" si="133"/>
        <v>0</v>
      </c>
      <c r="AK77" s="125">
        <f t="shared" si="133"/>
        <v>0</v>
      </c>
      <c r="AL77" s="234">
        <f t="shared" si="133"/>
        <v>0</v>
      </c>
      <c r="AM77" s="233">
        <f t="shared" si="133"/>
        <v>0</v>
      </c>
      <c r="AN77" s="125">
        <f t="shared" si="133"/>
        <v>0</v>
      </c>
      <c r="AO77" s="125">
        <f t="shared" si="133"/>
        <v>0</v>
      </c>
      <c r="AP77" s="234">
        <f t="shared" si="133"/>
        <v>0</v>
      </c>
      <c r="AQ77" s="233">
        <f t="shared" si="133"/>
        <v>0</v>
      </c>
      <c r="AR77" s="125">
        <f t="shared" si="133"/>
        <v>0</v>
      </c>
      <c r="AS77" s="125">
        <f t="shared" si="133"/>
        <v>0</v>
      </c>
      <c r="AT77" s="234">
        <f t="shared" si="133"/>
        <v>0</v>
      </c>
      <c r="AU77" s="233">
        <f t="shared" si="133"/>
        <v>0</v>
      </c>
      <c r="AV77" s="125">
        <f t="shared" si="133"/>
        <v>0</v>
      </c>
      <c r="AW77" s="125">
        <f t="shared" si="133"/>
        <v>0</v>
      </c>
      <c r="AX77" s="235">
        <f t="shared" si="133"/>
        <v>0</v>
      </c>
      <c r="AY77" s="268">
        <f t="shared" si="133"/>
        <v>1</v>
      </c>
      <c r="AZ77" s="269">
        <f t="shared" si="133"/>
        <v>1.7142857142857142</v>
      </c>
      <c r="BA77" s="269">
        <f t="shared" si="133"/>
        <v>3.051948051948052</v>
      </c>
      <c r="BB77" s="270">
        <f t="shared" si="133"/>
        <v>1.7803030303030303</v>
      </c>
    </row>
    <row r="78" spans="1:56" s="106" customFormat="1" ht="14.5" thickBot="1">
      <c r="B78" s="254" t="s">
        <v>53</v>
      </c>
      <c r="C78" s="236">
        <f>C61</f>
        <v>0.96946564885496178</v>
      </c>
      <c r="D78" s="237">
        <f t="shared" ref="D78:G78" si="134">D61</f>
        <v>0.97701149425287359</v>
      </c>
      <c r="E78" s="238">
        <f t="shared" si="134"/>
        <v>0.68693558097531604</v>
      </c>
      <c r="F78" s="239">
        <f t="shared" si="134"/>
        <v>0.70309877111591168</v>
      </c>
      <c r="G78" s="236">
        <f t="shared" si="134"/>
        <v>0.98473282442748089</v>
      </c>
      <c r="H78" s="237">
        <f t="shared" ref="H78:BB78" si="135">H61</f>
        <v>1.0641025641025641</v>
      </c>
      <c r="I78" s="238">
        <f t="shared" si="135"/>
        <v>1.3048327137546469</v>
      </c>
      <c r="J78" s="239">
        <f t="shared" si="135"/>
        <v>1.2262283334079811</v>
      </c>
      <c r="K78" s="236">
        <f t="shared" si="135"/>
        <v>0.97727272727272729</v>
      </c>
      <c r="L78" s="237">
        <f t="shared" si="135"/>
        <v>0.95774647887323938</v>
      </c>
      <c r="M78" s="238">
        <f t="shared" si="135"/>
        <v>1.1153450051493305</v>
      </c>
      <c r="N78" s="239">
        <f t="shared" si="135"/>
        <v>1.1645514024353303</v>
      </c>
      <c r="O78" s="236">
        <f t="shared" si="135"/>
        <v>0</v>
      </c>
      <c r="P78" s="237">
        <f t="shared" si="135"/>
        <v>0</v>
      </c>
      <c r="Q78" s="238">
        <f t="shared" si="135"/>
        <v>0</v>
      </c>
      <c r="R78" s="239">
        <f t="shared" si="135"/>
        <v>0</v>
      </c>
      <c r="S78" s="236">
        <f t="shared" si="135"/>
        <v>0</v>
      </c>
      <c r="T78" s="237">
        <f t="shared" si="135"/>
        <v>0</v>
      </c>
      <c r="U78" s="238">
        <f t="shared" si="135"/>
        <v>0</v>
      </c>
      <c r="V78" s="239">
        <f t="shared" si="135"/>
        <v>0</v>
      </c>
      <c r="W78" s="236">
        <f t="shared" si="135"/>
        <v>0</v>
      </c>
      <c r="X78" s="237">
        <f t="shared" si="135"/>
        <v>0</v>
      </c>
      <c r="Y78" s="238">
        <f t="shared" si="135"/>
        <v>0</v>
      </c>
      <c r="Z78" s="239">
        <f t="shared" si="135"/>
        <v>0</v>
      </c>
      <c r="AA78" s="236">
        <f t="shared" si="135"/>
        <v>0</v>
      </c>
      <c r="AB78" s="237">
        <f t="shared" si="135"/>
        <v>0</v>
      </c>
      <c r="AC78" s="238">
        <f t="shared" si="135"/>
        <v>0</v>
      </c>
      <c r="AD78" s="239">
        <f t="shared" si="135"/>
        <v>0</v>
      </c>
      <c r="AE78" s="236">
        <f t="shared" si="135"/>
        <v>0</v>
      </c>
      <c r="AF78" s="237">
        <f t="shared" si="135"/>
        <v>0</v>
      </c>
      <c r="AG78" s="238">
        <f t="shared" si="135"/>
        <v>0</v>
      </c>
      <c r="AH78" s="239">
        <f t="shared" si="135"/>
        <v>0</v>
      </c>
      <c r="AI78" s="236">
        <f t="shared" si="135"/>
        <v>0</v>
      </c>
      <c r="AJ78" s="237">
        <f t="shared" si="135"/>
        <v>0</v>
      </c>
      <c r="AK78" s="238">
        <f t="shared" si="135"/>
        <v>0</v>
      </c>
      <c r="AL78" s="239">
        <f t="shared" si="135"/>
        <v>0</v>
      </c>
      <c r="AM78" s="236">
        <f t="shared" si="135"/>
        <v>0</v>
      </c>
      <c r="AN78" s="238">
        <f t="shared" si="135"/>
        <v>0</v>
      </c>
      <c r="AO78" s="238">
        <f t="shared" si="135"/>
        <v>0</v>
      </c>
      <c r="AP78" s="239">
        <f t="shared" si="135"/>
        <v>0</v>
      </c>
      <c r="AQ78" s="236">
        <f t="shared" si="135"/>
        <v>0</v>
      </c>
      <c r="AR78" s="238">
        <f t="shared" si="135"/>
        <v>0</v>
      </c>
      <c r="AS78" s="238">
        <f t="shared" si="135"/>
        <v>0</v>
      </c>
      <c r="AT78" s="239">
        <f t="shared" si="135"/>
        <v>0</v>
      </c>
      <c r="AU78" s="236">
        <f t="shared" si="135"/>
        <v>0</v>
      </c>
      <c r="AV78" s="238">
        <f t="shared" si="135"/>
        <v>0</v>
      </c>
      <c r="AW78" s="238">
        <f t="shared" si="135"/>
        <v>0</v>
      </c>
      <c r="AX78" s="239">
        <f t="shared" si="135"/>
        <v>0</v>
      </c>
      <c r="AY78" s="271">
        <f t="shared" si="135"/>
        <v>0.97715736040609136</v>
      </c>
      <c r="AZ78" s="272">
        <f t="shared" si="135"/>
        <v>1</v>
      </c>
      <c r="BA78" s="272">
        <f t="shared" si="135"/>
        <v>1.0005028916268544</v>
      </c>
      <c r="BB78" s="273">
        <f t="shared" si="135"/>
        <v>1.0005028916268541</v>
      </c>
      <c r="BC78" s="225"/>
      <c r="BD78" s="226"/>
    </row>
    <row r="79" spans="1:56" s="74" customFormat="1" ht="6.65" customHeight="1">
      <c r="B79" s="77"/>
      <c r="F79" s="77"/>
      <c r="G79" s="77"/>
      <c r="H79" s="77"/>
      <c r="I79" s="78"/>
      <c r="J79" s="78"/>
      <c r="K79" s="77"/>
      <c r="L79" s="77"/>
      <c r="M79" s="76"/>
      <c r="N79" s="75"/>
      <c r="AR79" s="110"/>
      <c r="AS79" s="110"/>
      <c r="AT79" s="110"/>
    </row>
    <row r="80" spans="1:56" s="20" customFormat="1" ht="15.5">
      <c r="A80" s="206" t="s">
        <v>92</v>
      </c>
      <c r="B80" s="119"/>
      <c r="V80" s="2"/>
      <c r="AR80" s="109"/>
      <c r="AS80" s="2"/>
      <c r="AT80" s="109"/>
    </row>
    <row r="81" spans="1:54" s="71" customFormat="1" ht="18">
      <c r="A81" s="119"/>
      <c r="B81" s="304" t="s">
        <v>131</v>
      </c>
      <c r="C81" s="73"/>
      <c r="D81" s="73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85"/>
      <c r="AS81" s="85"/>
      <c r="AT81" s="85"/>
    </row>
    <row r="82" spans="1:54" s="74" customFormat="1" ht="6.65" customHeight="1" thickBot="1">
      <c r="B82" s="77"/>
      <c r="F82" s="77"/>
      <c r="G82" s="77"/>
      <c r="H82" s="77"/>
      <c r="I82" s="78"/>
      <c r="J82" s="78"/>
      <c r="K82" s="77"/>
      <c r="L82" s="77"/>
      <c r="M82" s="76"/>
      <c r="N82" s="75"/>
      <c r="AR82" s="110"/>
      <c r="AS82" s="110"/>
      <c r="AT82" s="110"/>
    </row>
    <row r="83" spans="1:54" ht="14.15" customHeight="1" thickTop="1">
      <c r="B83" s="405" t="s">
        <v>67</v>
      </c>
      <c r="C83" s="402" t="s">
        <v>119</v>
      </c>
      <c r="D83" s="403"/>
      <c r="E83" s="403"/>
      <c r="F83" s="404"/>
      <c r="G83" s="402" t="s">
        <v>120</v>
      </c>
      <c r="H83" s="403"/>
      <c r="I83" s="403"/>
      <c r="J83" s="404"/>
      <c r="K83" s="402" t="s">
        <v>121</v>
      </c>
      <c r="L83" s="403"/>
      <c r="M83" s="403"/>
      <c r="N83" s="404"/>
      <c r="O83" s="402" t="s">
        <v>122</v>
      </c>
      <c r="P83" s="403"/>
      <c r="Q83" s="403"/>
      <c r="R83" s="404"/>
      <c r="S83" s="402" t="s">
        <v>123</v>
      </c>
      <c r="T83" s="403"/>
      <c r="U83" s="403"/>
      <c r="V83" s="404"/>
      <c r="W83" s="402" t="s">
        <v>124</v>
      </c>
      <c r="X83" s="403"/>
      <c r="Y83" s="403"/>
      <c r="Z83" s="404"/>
      <c r="AA83" s="402" t="s">
        <v>125</v>
      </c>
      <c r="AB83" s="403"/>
      <c r="AC83" s="403"/>
      <c r="AD83" s="404"/>
      <c r="AE83" s="402" t="s">
        <v>126</v>
      </c>
      <c r="AF83" s="403"/>
      <c r="AG83" s="403"/>
      <c r="AH83" s="404"/>
      <c r="AI83" s="402" t="s">
        <v>127</v>
      </c>
      <c r="AJ83" s="403"/>
      <c r="AK83" s="403"/>
      <c r="AL83" s="404"/>
      <c r="AM83" s="402" t="s">
        <v>128</v>
      </c>
      <c r="AN83" s="403"/>
      <c r="AO83" s="403"/>
      <c r="AP83" s="404"/>
      <c r="AQ83" s="402" t="s">
        <v>129</v>
      </c>
      <c r="AR83" s="403"/>
      <c r="AS83" s="403"/>
      <c r="AT83" s="404"/>
      <c r="AU83" s="402" t="s">
        <v>130</v>
      </c>
      <c r="AV83" s="403"/>
      <c r="AW83" s="403"/>
      <c r="AX83" s="408"/>
      <c r="AY83" s="409" t="s">
        <v>156</v>
      </c>
      <c r="AZ83" s="410"/>
      <c r="BA83" s="410"/>
      <c r="BB83" s="411"/>
    </row>
    <row r="84" spans="1:54" s="69" customFormat="1" ht="42">
      <c r="B84" s="406"/>
      <c r="C84" s="309" t="s">
        <v>57</v>
      </c>
      <c r="D84" s="310" t="s">
        <v>108</v>
      </c>
      <c r="E84" s="310" t="s">
        <v>56</v>
      </c>
      <c r="F84" s="311" t="s">
        <v>55</v>
      </c>
      <c r="G84" s="309" t="s">
        <v>57</v>
      </c>
      <c r="H84" s="310" t="s">
        <v>108</v>
      </c>
      <c r="I84" s="310" t="s">
        <v>56</v>
      </c>
      <c r="J84" s="311" t="s">
        <v>55</v>
      </c>
      <c r="K84" s="309" t="s">
        <v>57</v>
      </c>
      <c r="L84" s="310" t="s">
        <v>108</v>
      </c>
      <c r="M84" s="310" t="s">
        <v>56</v>
      </c>
      <c r="N84" s="311" t="s">
        <v>55</v>
      </c>
      <c r="O84" s="309" t="s">
        <v>57</v>
      </c>
      <c r="P84" s="310" t="s">
        <v>108</v>
      </c>
      <c r="Q84" s="310" t="s">
        <v>56</v>
      </c>
      <c r="R84" s="311" t="s">
        <v>55</v>
      </c>
      <c r="S84" s="309" t="s">
        <v>57</v>
      </c>
      <c r="T84" s="310" t="s">
        <v>108</v>
      </c>
      <c r="U84" s="310" t="s">
        <v>56</v>
      </c>
      <c r="V84" s="311" t="s">
        <v>55</v>
      </c>
      <c r="W84" s="309" t="s">
        <v>57</v>
      </c>
      <c r="X84" s="310" t="s">
        <v>108</v>
      </c>
      <c r="Y84" s="310" t="s">
        <v>56</v>
      </c>
      <c r="Z84" s="311" t="s">
        <v>55</v>
      </c>
      <c r="AA84" s="309" t="s">
        <v>57</v>
      </c>
      <c r="AB84" s="310" t="s">
        <v>108</v>
      </c>
      <c r="AC84" s="310" t="s">
        <v>56</v>
      </c>
      <c r="AD84" s="311" t="s">
        <v>55</v>
      </c>
      <c r="AE84" s="309" t="s">
        <v>57</v>
      </c>
      <c r="AF84" s="310" t="s">
        <v>108</v>
      </c>
      <c r="AG84" s="310" t="s">
        <v>56</v>
      </c>
      <c r="AH84" s="311" t="s">
        <v>55</v>
      </c>
      <c r="AI84" s="309" t="s">
        <v>57</v>
      </c>
      <c r="AJ84" s="310" t="s">
        <v>108</v>
      </c>
      <c r="AK84" s="310" t="s">
        <v>56</v>
      </c>
      <c r="AL84" s="311" t="s">
        <v>55</v>
      </c>
      <c r="AM84" s="309" t="s">
        <v>57</v>
      </c>
      <c r="AN84" s="310" t="s">
        <v>108</v>
      </c>
      <c r="AO84" s="310" t="s">
        <v>56</v>
      </c>
      <c r="AP84" s="311" t="s">
        <v>55</v>
      </c>
      <c r="AQ84" s="309" t="s">
        <v>57</v>
      </c>
      <c r="AR84" s="310" t="s">
        <v>108</v>
      </c>
      <c r="AS84" s="310" t="s">
        <v>56</v>
      </c>
      <c r="AT84" s="311" t="s">
        <v>55</v>
      </c>
      <c r="AU84" s="309" t="s">
        <v>57</v>
      </c>
      <c r="AV84" s="310" t="s">
        <v>108</v>
      </c>
      <c r="AW84" s="310" t="s">
        <v>56</v>
      </c>
      <c r="AX84" s="312" t="s">
        <v>55</v>
      </c>
      <c r="AY84" s="313" t="s">
        <v>112</v>
      </c>
      <c r="AZ84" s="314" t="s">
        <v>113</v>
      </c>
      <c r="BA84" s="314" t="s">
        <v>114</v>
      </c>
      <c r="BB84" s="315" t="s">
        <v>151</v>
      </c>
    </row>
    <row r="85" spans="1:54" s="69" customFormat="1" ht="14.5" thickBot="1">
      <c r="B85" s="407"/>
      <c r="C85" s="316"/>
      <c r="D85" s="317"/>
      <c r="E85" s="318"/>
      <c r="F85" s="319"/>
      <c r="G85" s="316"/>
      <c r="H85" s="317"/>
      <c r="I85" s="318"/>
      <c r="J85" s="319"/>
      <c r="K85" s="316"/>
      <c r="L85" s="317"/>
      <c r="M85" s="318"/>
      <c r="N85" s="319"/>
      <c r="O85" s="316"/>
      <c r="P85" s="317"/>
      <c r="Q85" s="318"/>
      <c r="R85" s="319"/>
      <c r="S85" s="316"/>
      <c r="T85" s="317"/>
      <c r="U85" s="318"/>
      <c r="V85" s="319"/>
      <c r="W85" s="316"/>
      <c r="X85" s="317"/>
      <c r="Y85" s="318"/>
      <c r="Z85" s="319"/>
      <c r="AA85" s="316"/>
      <c r="AB85" s="317"/>
      <c r="AC85" s="318"/>
      <c r="AD85" s="319"/>
      <c r="AE85" s="316"/>
      <c r="AF85" s="317"/>
      <c r="AG85" s="318"/>
      <c r="AH85" s="319"/>
      <c r="AI85" s="316"/>
      <c r="AJ85" s="317"/>
      <c r="AK85" s="318"/>
      <c r="AL85" s="319"/>
      <c r="AM85" s="316"/>
      <c r="AN85" s="317"/>
      <c r="AO85" s="318"/>
      <c r="AP85" s="319"/>
      <c r="AQ85" s="316"/>
      <c r="AR85" s="317"/>
      <c r="AS85" s="318"/>
      <c r="AT85" s="319"/>
      <c r="AU85" s="316"/>
      <c r="AV85" s="317"/>
      <c r="AW85" s="318"/>
      <c r="AX85" s="320"/>
      <c r="AY85" s="321" t="s">
        <v>152</v>
      </c>
      <c r="AZ85" s="322" t="s">
        <v>153</v>
      </c>
      <c r="BA85" s="322" t="s">
        <v>154</v>
      </c>
      <c r="BB85" s="323" t="s">
        <v>155</v>
      </c>
    </row>
    <row r="86" spans="1:54" s="142" customFormat="1">
      <c r="B86" s="251" t="s">
        <v>54</v>
      </c>
      <c r="C86" s="212">
        <f>SUM(C87,C91,C95,C98)</f>
        <v>16</v>
      </c>
      <c r="D86" s="213">
        <f>SUM(D87,D91,D95,D98)</f>
        <v>0</v>
      </c>
      <c r="E86" s="143">
        <f>SUM(E87,E91,E95,E98)</f>
        <v>0</v>
      </c>
      <c r="F86" s="214">
        <f>IFERROR(E86/D86,0)</f>
        <v>0</v>
      </c>
      <c r="G86" s="212">
        <f>SUM(G87,G91,G95,G98)</f>
        <v>16</v>
      </c>
      <c r="H86" s="213">
        <f>SUM(H87,H91,H95,H98)</f>
        <v>0</v>
      </c>
      <c r="I86" s="143">
        <f>SUM(I87,I91,I95,I98)</f>
        <v>0</v>
      </c>
      <c r="J86" s="214">
        <f>IFERROR(I86/H86,0)</f>
        <v>0</v>
      </c>
      <c r="K86" s="212">
        <f>SUM(K87,K91,K95,K98)</f>
        <v>15</v>
      </c>
      <c r="L86" s="213">
        <f>SUM(L87,L91,L95,L98)</f>
        <v>0</v>
      </c>
      <c r="M86" s="143">
        <f>SUM(M87,M91,M95,M98)</f>
        <v>0</v>
      </c>
      <c r="N86" s="214">
        <f>IFERROR(M86/L86,0)</f>
        <v>0</v>
      </c>
      <c r="O86" s="212">
        <f>SUM(O87,O91,O95,O98)</f>
        <v>0</v>
      </c>
      <c r="P86" s="213">
        <f>SUM(P87,P91,P95,P98)</f>
        <v>0</v>
      </c>
      <c r="Q86" s="143">
        <f>SUM(Q87,Q91,Q95,Q98)</f>
        <v>0</v>
      </c>
      <c r="R86" s="214">
        <f>IFERROR(Q86/P86,0)</f>
        <v>0</v>
      </c>
      <c r="S86" s="212">
        <f>SUM(S87,S91,S95,S98)</f>
        <v>0</v>
      </c>
      <c r="T86" s="213">
        <f>SUM(T87,T91,T95,T98)</f>
        <v>0</v>
      </c>
      <c r="U86" s="143">
        <f>SUM(U87,U91,U95,U98)</f>
        <v>0</v>
      </c>
      <c r="V86" s="214">
        <f>IFERROR(U86/T86,0)</f>
        <v>0</v>
      </c>
      <c r="W86" s="212">
        <f>SUM(W87,W91,W95,W98)</f>
        <v>0</v>
      </c>
      <c r="X86" s="213">
        <f>SUM(X87,X91,X95,X98)</f>
        <v>0</v>
      </c>
      <c r="Y86" s="143">
        <f>SUM(Y87,Y91,Y95,Y98)</f>
        <v>0</v>
      </c>
      <c r="Z86" s="214">
        <f>IFERROR(Y86/X86,0)</f>
        <v>0</v>
      </c>
      <c r="AA86" s="212">
        <f>SUM(AA87,AA91,AA95,AA98)</f>
        <v>0</v>
      </c>
      <c r="AB86" s="213">
        <f>SUM(AB87,AB91,AB95,AB98)</f>
        <v>0</v>
      </c>
      <c r="AC86" s="143">
        <f>SUM(AC87,AC91,AC95,AC98)</f>
        <v>0</v>
      </c>
      <c r="AD86" s="214">
        <f>IFERROR(AC86/AB86,0)</f>
        <v>0</v>
      </c>
      <c r="AE86" s="212">
        <f>SUM(AE87,AE91,AE95,AE98)</f>
        <v>0</v>
      </c>
      <c r="AF86" s="213">
        <f>SUM(AF87,AF91,AF95,AF98)</f>
        <v>0</v>
      </c>
      <c r="AG86" s="143">
        <f>SUM(AG87,AG91,AG95,AG98)</f>
        <v>0</v>
      </c>
      <c r="AH86" s="214">
        <f>IFERROR(AG86/AF86,0)</f>
        <v>0</v>
      </c>
      <c r="AI86" s="212">
        <f>SUM(AI87,AI91,AI95,AI98)</f>
        <v>0</v>
      </c>
      <c r="AJ86" s="213">
        <f>SUM(AJ87,AJ91,AJ95,AJ98)</f>
        <v>0</v>
      </c>
      <c r="AK86" s="143">
        <f>SUM(AK87,AK91,AK95,AK98)</f>
        <v>0</v>
      </c>
      <c r="AL86" s="214">
        <f>IFERROR(AK86/AJ86,0)</f>
        <v>0</v>
      </c>
      <c r="AM86" s="212">
        <f>SUM(AM87,AM91,AM95,AM98)</f>
        <v>0</v>
      </c>
      <c r="AN86" s="213">
        <f>SUM(AN87,AN91,AN95,AN98)</f>
        <v>0</v>
      </c>
      <c r="AO86" s="143">
        <f>SUM(AO87,AO91,AO95,AO98)</f>
        <v>0</v>
      </c>
      <c r="AP86" s="214">
        <f>IFERROR(AO86/AN86,0)</f>
        <v>0</v>
      </c>
      <c r="AQ86" s="212">
        <f>SUM(AQ87,AQ91,AQ95,AQ98)</f>
        <v>0</v>
      </c>
      <c r="AR86" s="213">
        <f>SUM(AR87,AR91,AR95,AR98)</f>
        <v>0</v>
      </c>
      <c r="AS86" s="143">
        <f>SUM(AS87,AS91,AS95,AS98)</f>
        <v>0</v>
      </c>
      <c r="AT86" s="214">
        <f>IFERROR(AS86/AR86,0)</f>
        <v>0</v>
      </c>
      <c r="AU86" s="212">
        <f>SUM(AU87,AU91,AU95,AU98)</f>
        <v>0</v>
      </c>
      <c r="AV86" s="213">
        <f>SUM(AV87,AV91,AV95,AV98)</f>
        <v>0</v>
      </c>
      <c r="AW86" s="143">
        <f>SUM(AW87,AW91,AW95,AW98)</f>
        <v>0</v>
      </c>
      <c r="AX86" s="214">
        <f>IFERROR(AW86/AV86,0)</f>
        <v>0</v>
      </c>
      <c r="AY86" s="274">
        <f t="shared" ref="AY86:BA102" si="136">SUM(C86,G86,K86)</f>
        <v>47</v>
      </c>
      <c r="AZ86" s="275">
        <f t="shared" si="136"/>
        <v>0</v>
      </c>
      <c r="BA86" s="275">
        <f t="shared" si="136"/>
        <v>0</v>
      </c>
      <c r="BB86" s="292">
        <f t="shared" ref="BB86:BB102" si="137">IFERROR(BA86/AZ86,0)</f>
        <v>0</v>
      </c>
    </row>
    <row r="87" spans="1:54" s="105" customFormat="1" outlineLevel="1">
      <c r="B87" s="252" t="s">
        <v>48</v>
      </c>
      <c r="C87" s="215">
        <f>SUM(C88:C90)</f>
        <v>4</v>
      </c>
      <c r="D87" s="216">
        <f>SUM(D88:D90)</f>
        <v>0</v>
      </c>
      <c r="E87" s="114">
        <f>SUM(E88:E90)</f>
        <v>0</v>
      </c>
      <c r="F87" s="217">
        <f t="shared" ref="F87:F102" si="138">IFERROR(E87/D87,0)</f>
        <v>0</v>
      </c>
      <c r="G87" s="215">
        <f>SUM(G88:G90)</f>
        <v>4</v>
      </c>
      <c r="H87" s="216">
        <f>SUM(H88:H90)</f>
        <v>0</v>
      </c>
      <c r="I87" s="114">
        <f>SUM(I88:I90)</f>
        <v>0</v>
      </c>
      <c r="J87" s="217">
        <f t="shared" ref="J87:J102" si="139">IFERROR(I87/H87,0)</f>
        <v>0</v>
      </c>
      <c r="K87" s="216">
        <f>SUM(K88:K90)</f>
        <v>4</v>
      </c>
      <c r="L87" s="216">
        <f>SUM(L88:L90)</f>
        <v>0</v>
      </c>
      <c r="M87" s="114">
        <f>SUM(M88:M90)</f>
        <v>0</v>
      </c>
      <c r="N87" s="217">
        <f t="shared" ref="N87:N102" si="140">IFERROR(M87/L87,0)</f>
        <v>0</v>
      </c>
      <c r="O87" s="215"/>
      <c r="P87" s="216">
        <f>SUM(P88:P90)</f>
        <v>0</v>
      </c>
      <c r="Q87" s="114">
        <f>SUM(Q88:Q90)</f>
        <v>0</v>
      </c>
      <c r="R87" s="217">
        <f t="shared" ref="R87:R102" si="141">IFERROR(Q87/P87,0)</f>
        <v>0</v>
      </c>
      <c r="S87" s="215"/>
      <c r="T87" s="216">
        <f>SUM(T88:T90)</f>
        <v>0</v>
      </c>
      <c r="U87" s="114">
        <f>SUM(U88:U90)</f>
        <v>0</v>
      </c>
      <c r="V87" s="217">
        <f t="shared" ref="V87:V102" si="142">IFERROR(U87/T87,0)</f>
        <v>0</v>
      </c>
      <c r="W87" s="215"/>
      <c r="X87" s="216">
        <f>SUM(X88:X90)</f>
        <v>0</v>
      </c>
      <c r="Y87" s="114">
        <f>SUM(Y88:Y90)</f>
        <v>0</v>
      </c>
      <c r="Z87" s="217">
        <f t="shared" ref="Z87:Z102" si="143">IFERROR(Y87/X87,0)</f>
        <v>0</v>
      </c>
      <c r="AA87" s="215"/>
      <c r="AB87" s="216">
        <f>SUM(AB88:AB90)</f>
        <v>0</v>
      </c>
      <c r="AC87" s="114">
        <f>SUM(AC88:AC90)</f>
        <v>0</v>
      </c>
      <c r="AD87" s="217">
        <f t="shared" ref="AD87:AD102" si="144">IFERROR(AC87/AB87,0)</f>
        <v>0</v>
      </c>
      <c r="AE87" s="215"/>
      <c r="AF87" s="216">
        <f>SUM(AF88:AF90)</f>
        <v>0</v>
      </c>
      <c r="AG87" s="114">
        <f>SUM(AG88:AG90)</f>
        <v>0</v>
      </c>
      <c r="AH87" s="217">
        <f t="shared" ref="AH87:AH102" si="145">IFERROR(AG87/AF87,0)</f>
        <v>0</v>
      </c>
      <c r="AI87" s="215">
        <v>0</v>
      </c>
      <c r="AJ87" s="216">
        <f>SUM(AJ88:AJ90)</f>
        <v>0</v>
      </c>
      <c r="AK87" s="114">
        <f>SUM(AK88:AK90)</f>
        <v>0</v>
      </c>
      <c r="AL87" s="217">
        <f t="shared" ref="AL87:AL102" si="146">IFERROR(AK87/AJ87,0)</f>
        <v>0</v>
      </c>
      <c r="AM87" s="215">
        <v>0</v>
      </c>
      <c r="AN87" s="216">
        <f>SUM(AN88:AN90)</f>
        <v>0</v>
      </c>
      <c r="AO87" s="114">
        <f>SUM(AO88:AO90)</f>
        <v>0</v>
      </c>
      <c r="AP87" s="217">
        <f t="shared" ref="AP87:AP102" si="147">IFERROR(AO87/AN87,0)</f>
        <v>0</v>
      </c>
      <c r="AQ87" s="215">
        <v>0</v>
      </c>
      <c r="AR87" s="216">
        <f>SUM(AR88:AR90)</f>
        <v>0</v>
      </c>
      <c r="AS87" s="114">
        <f>SUM(AS88:AS90)</f>
        <v>0</v>
      </c>
      <c r="AT87" s="217">
        <f t="shared" ref="AT87:AT102" si="148">IFERROR(AS87/AR87,0)</f>
        <v>0</v>
      </c>
      <c r="AU87" s="215">
        <v>0</v>
      </c>
      <c r="AV87" s="216">
        <f>SUM(AV88:AV90)</f>
        <v>0</v>
      </c>
      <c r="AW87" s="114">
        <f>SUM(AW88:AW90)</f>
        <v>0</v>
      </c>
      <c r="AX87" s="217">
        <f t="shared" ref="AX87:AX102" si="149">IFERROR(AW87/AV87,0)</f>
        <v>0</v>
      </c>
      <c r="AY87" s="277">
        <f t="shared" si="136"/>
        <v>12</v>
      </c>
      <c r="AZ87" s="278">
        <f t="shared" si="136"/>
        <v>0</v>
      </c>
      <c r="BA87" s="278">
        <f t="shared" si="136"/>
        <v>0</v>
      </c>
      <c r="BB87" s="293">
        <f t="shared" si="137"/>
        <v>0</v>
      </c>
    </row>
    <row r="88" spans="1:54" outlineLevel="1">
      <c r="B88" s="253" t="s">
        <v>71</v>
      </c>
      <c r="C88" s="218">
        <v>1</v>
      </c>
      <c r="D88" s="219"/>
      <c r="E88" s="115"/>
      <c r="F88" s="220">
        <f t="shared" si="138"/>
        <v>0</v>
      </c>
      <c r="G88" s="218">
        <v>1</v>
      </c>
      <c r="H88" s="219">
        <v>0</v>
      </c>
      <c r="I88" s="115">
        <v>0</v>
      </c>
      <c r="J88" s="220">
        <f t="shared" si="139"/>
        <v>0</v>
      </c>
      <c r="K88" s="218">
        <v>1</v>
      </c>
      <c r="L88" s="219">
        <v>0</v>
      </c>
      <c r="M88" s="115">
        <v>0</v>
      </c>
      <c r="N88" s="220">
        <f t="shared" si="140"/>
        <v>0</v>
      </c>
      <c r="O88" s="218"/>
      <c r="P88" s="219"/>
      <c r="Q88" s="115"/>
      <c r="R88" s="220">
        <f t="shared" si="141"/>
        <v>0</v>
      </c>
      <c r="S88" s="218"/>
      <c r="T88" s="219"/>
      <c r="U88" s="115"/>
      <c r="V88" s="220">
        <f t="shared" si="142"/>
        <v>0</v>
      </c>
      <c r="W88" s="218"/>
      <c r="X88" s="219"/>
      <c r="Y88" s="115"/>
      <c r="Z88" s="220">
        <f t="shared" si="143"/>
        <v>0</v>
      </c>
      <c r="AA88" s="218"/>
      <c r="AB88" s="219"/>
      <c r="AC88" s="115"/>
      <c r="AD88" s="220">
        <f t="shared" si="144"/>
        <v>0</v>
      </c>
      <c r="AE88" s="218"/>
      <c r="AF88" s="219"/>
      <c r="AG88" s="115"/>
      <c r="AH88" s="220">
        <f t="shared" si="145"/>
        <v>0</v>
      </c>
      <c r="AI88" s="218"/>
      <c r="AJ88" s="219"/>
      <c r="AK88" s="115"/>
      <c r="AL88" s="220">
        <f t="shared" si="146"/>
        <v>0</v>
      </c>
      <c r="AM88" s="218"/>
      <c r="AN88" s="219"/>
      <c r="AO88" s="115"/>
      <c r="AP88" s="220">
        <f t="shared" si="147"/>
        <v>0</v>
      </c>
      <c r="AQ88" s="218"/>
      <c r="AR88" s="219"/>
      <c r="AS88" s="115"/>
      <c r="AT88" s="220">
        <f t="shared" si="148"/>
        <v>0</v>
      </c>
      <c r="AU88" s="218"/>
      <c r="AV88" s="219"/>
      <c r="AW88" s="115"/>
      <c r="AX88" s="220">
        <f t="shared" si="149"/>
        <v>0</v>
      </c>
      <c r="AY88" s="280">
        <f t="shared" si="136"/>
        <v>3</v>
      </c>
      <c r="AZ88" s="281">
        <f t="shared" si="136"/>
        <v>0</v>
      </c>
      <c r="BA88" s="281">
        <f t="shared" si="136"/>
        <v>0</v>
      </c>
      <c r="BB88" s="294">
        <f t="shared" si="137"/>
        <v>0</v>
      </c>
    </row>
    <row r="89" spans="1:54" outlineLevel="1">
      <c r="B89" s="253" t="s">
        <v>72</v>
      </c>
      <c r="C89" s="218">
        <v>1</v>
      </c>
      <c r="D89" s="219"/>
      <c r="E89" s="115"/>
      <c r="F89" s="220">
        <f t="shared" si="138"/>
        <v>0</v>
      </c>
      <c r="G89" s="218">
        <v>1</v>
      </c>
      <c r="H89" s="219">
        <v>0</v>
      </c>
      <c r="I89" s="115">
        <v>0</v>
      </c>
      <c r="J89" s="220">
        <f t="shared" si="139"/>
        <v>0</v>
      </c>
      <c r="K89" s="218">
        <v>1</v>
      </c>
      <c r="L89" s="219">
        <v>0</v>
      </c>
      <c r="M89" s="115">
        <v>0</v>
      </c>
      <c r="N89" s="220">
        <f t="shared" si="140"/>
        <v>0</v>
      </c>
      <c r="O89" s="218"/>
      <c r="P89" s="219"/>
      <c r="Q89" s="115"/>
      <c r="R89" s="220">
        <f t="shared" si="141"/>
        <v>0</v>
      </c>
      <c r="S89" s="218"/>
      <c r="T89" s="219"/>
      <c r="U89" s="115"/>
      <c r="V89" s="220">
        <f t="shared" si="142"/>
        <v>0</v>
      </c>
      <c r="W89" s="218"/>
      <c r="X89" s="219"/>
      <c r="Y89" s="115"/>
      <c r="Z89" s="220">
        <f t="shared" si="143"/>
        <v>0</v>
      </c>
      <c r="AA89" s="218"/>
      <c r="AB89" s="219"/>
      <c r="AC89" s="115"/>
      <c r="AD89" s="220">
        <f t="shared" si="144"/>
        <v>0</v>
      </c>
      <c r="AE89" s="218"/>
      <c r="AF89" s="219"/>
      <c r="AG89" s="115"/>
      <c r="AH89" s="220">
        <f t="shared" si="145"/>
        <v>0</v>
      </c>
      <c r="AI89" s="218"/>
      <c r="AJ89" s="219"/>
      <c r="AK89" s="115"/>
      <c r="AL89" s="220">
        <f t="shared" si="146"/>
        <v>0</v>
      </c>
      <c r="AM89" s="218"/>
      <c r="AN89" s="219"/>
      <c r="AO89" s="115"/>
      <c r="AP89" s="220">
        <f t="shared" si="147"/>
        <v>0</v>
      </c>
      <c r="AQ89" s="218"/>
      <c r="AR89" s="219"/>
      <c r="AS89" s="115"/>
      <c r="AT89" s="220">
        <f t="shared" si="148"/>
        <v>0</v>
      </c>
      <c r="AU89" s="218"/>
      <c r="AV89" s="219"/>
      <c r="AW89" s="115"/>
      <c r="AX89" s="220">
        <f t="shared" si="149"/>
        <v>0</v>
      </c>
      <c r="AY89" s="280">
        <f t="shared" si="136"/>
        <v>3</v>
      </c>
      <c r="AZ89" s="281">
        <f t="shared" si="136"/>
        <v>0</v>
      </c>
      <c r="BA89" s="281">
        <f t="shared" si="136"/>
        <v>0</v>
      </c>
      <c r="BB89" s="294">
        <f t="shared" si="137"/>
        <v>0</v>
      </c>
    </row>
    <row r="90" spans="1:54" outlineLevel="1">
      <c r="B90" s="253" t="s">
        <v>70</v>
      </c>
      <c r="C90" s="218">
        <v>2</v>
      </c>
      <c r="D90" s="219"/>
      <c r="E90" s="115"/>
      <c r="F90" s="220">
        <f t="shared" si="138"/>
        <v>0</v>
      </c>
      <c r="G90" s="218">
        <v>2</v>
      </c>
      <c r="H90" s="219">
        <v>0</v>
      </c>
      <c r="I90" s="115">
        <v>0</v>
      </c>
      <c r="J90" s="220">
        <f t="shared" si="139"/>
        <v>0</v>
      </c>
      <c r="K90" s="218">
        <v>2</v>
      </c>
      <c r="L90" s="219">
        <v>0</v>
      </c>
      <c r="M90" s="115">
        <v>0</v>
      </c>
      <c r="N90" s="220">
        <f t="shared" si="140"/>
        <v>0</v>
      </c>
      <c r="O90" s="218"/>
      <c r="P90" s="219"/>
      <c r="Q90" s="115"/>
      <c r="R90" s="220">
        <f t="shared" si="141"/>
        <v>0</v>
      </c>
      <c r="S90" s="218"/>
      <c r="T90" s="219"/>
      <c r="U90" s="115"/>
      <c r="V90" s="220">
        <f t="shared" si="142"/>
        <v>0</v>
      </c>
      <c r="W90" s="218"/>
      <c r="X90" s="219"/>
      <c r="Y90" s="115"/>
      <c r="Z90" s="220">
        <f t="shared" si="143"/>
        <v>0</v>
      </c>
      <c r="AA90" s="218"/>
      <c r="AB90" s="219"/>
      <c r="AC90" s="115"/>
      <c r="AD90" s="220">
        <f t="shared" si="144"/>
        <v>0</v>
      </c>
      <c r="AE90" s="218"/>
      <c r="AF90" s="219"/>
      <c r="AG90" s="115"/>
      <c r="AH90" s="220">
        <f t="shared" si="145"/>
        <v>0</v>
      </c>
      <c r="AI90" s="218"/>
      <c r="AJ90" s="219"/>
      <c r="AK90" s="115"/>
      <c r="AL90" s="220">
        <f t="shared" si="146"/>
        <v>0</v>
      </c>
      <c r="AM90" s="218"/>
      <c r="AN90" s="219"/>
      <c r="AO90" s="115"/>
      <c r="AP90" s="220">
        <f t="shared" si="147"/>
        <v>0</v>
      </c>
      <c r="AQ90" s="218"/>
      <c r="AR90" s="219"/>
      <c r="AS90" s="115"/>
      <c r="AT90" s="220">
        <f t="shared" si="148"/>
        <v>0</v>
      </c>
      <c r="AU90" s="218"/>
      <c r="AV90" s="219"/>
      <c r="AW90" s="115"/>
      <c r="AX90" s="220">
        <f t="shared" si="149"/>
        <v>0</v>
      </c>
      <c r="AY90" s="280">
        <f t="shared" si="136"/>
        <v>6</v>
      </c>
      <c r="AZ90" s="281">
        <f t="shared" si="136"/>
        <v>0</v>
      </c>
      <c r="BA90" s="281">
        <f t="shared" si="136"/>
        <v>0</v>
      </c>
      <c r="BB90" s="294">
        <f t="shared" si="137"/>
        <v>0</v>
      </c>
    </row>
    <row r="91" spans="1:54" s="105" customFormat="1" outlineLevel="1">
      <c r="B91" s="252" t="s">
        <v>49</v>
      </c>
      <c r="C91" s="215">
        <f>SUM(C92:C94)</f>
        <v>4</v>
      </c>
      <c r="D91" s="216">
        <f>SUM(D92:D94)</f>
        <v>0</v>
      </c>
      <c r="E91" s="114">
        <f>SUM(E92:E94)</f>
        <v>0</v>
      </c>
      <c r="F91" s="217">
        <f t="shared" si="138"/>
        <v>0</v>
      </c>
      <c r="G91" s="215">
        <f>SUM(G92:G94)</f>
        <v>4</v>
      </c>
      <c r="H91" s="216">
        <f>SUM(H92:H94)</f>
        <v>0</v>
      </c>
      <c r="I91" s="114">
        <f>SUM(I92:I94)</f>
        <v>0</v>
      </c>
      <c r="J91" s="217">
        <f t="shared" si="139"/>
        <v>0</v>
      </c>
      <c r="K91" s="216">
        <f>SUM(K92:K94)</f>
        <v>4</v>
      </c>
      <c r="L91" s="216">
        <f>SUM(L92:L94)</f>
        <v>0</v>
      </c>
      <c r="M91" s="114">
        <f>SUM(M92:M94)</f>
        <v>0</v>
      </c>
      <c r="N91" s="217">
        <f t="shared" si="140"/>
        <v>0</v>
      </c>
      <c r="O91" s="215"/>
      <c r="P91" s="216">
        <f>SUM(P92:P94)</f>
        <v>0</v>
      </c>
      <c r="Q91" s="114">
        <f>SUM(Q92:Q94)</f>
        <v>0</v>
      </c>
      <c r="R91" s="217">
        <f t="shared" si="141"/>
        <v>0</v>
      </c>
      <c r="S91" s="215"/>
      <c r="T91" s="216">
        <f>SUM(T92:T94)</f>
        <v>0</v>
      </c>
      <c r="U91" s="114">
        <f>SUM(U92:U94)</f>
        <v>0</v>
      </c>
      <c r="V91" s="217">
        <f t="shared" si="142"/>
        <v>0</v>
      </c>
      <c r="W91" s="215"/>
      <c r="X91" s="216">
        <f>SUM(X92:X94)</f>
        <v>0</v>
      </c>
      <c r="Y91" s="114">
        <f>SUM(Y92:Y94)</f>
        <v>0</v>
      </c>
      <c r="Z91" s="217">
        <f t="shared" si="143"/>
        <v>0</v>
      </c>
      <c r="AA91" s="215"/>
      <c r="AB91" s="216">
        <f>SUM(AB92:AB94)</f>
        <v>0</v>
      </c>
      <c r="AC91" s="114">
        <f>SUM(AC92:AC94)</f>
        <v>0</v>
      </c>
      <c r="AD91" s="217">
        <f t="shared" si="144"/>
        <v>0</v>
      </c>
      <c r="AE91" s="215"/>
      <c r="AF91" s="216">
        <f>SUM(AF92:AF94)</f>
        <v>0</v>
      </c>
      <c r="AG91" s="114">
        <f>SUM(AG92:AG94)</f>
        <v>0</v>
      </c>
      <c r="AH91" s="217">
        <f t="shared" si="145"/>
        <v>0</v>
      </c>
      <c r="AI91" s="215">
        <v>0</v>
      </c>
      <c r="AJ91" s="216">
        <f>SUM(AJ92:AJ94)</f>
        <v>0</v>
      </c>
      <c r="AK91" s="114">
        <f>SUM(AK92:AK94)</f>
        <v>0</v>
      </c>
      <c r="AL91" s="217">
        <f t="shared" si="146"/>
        <v>0</v>
      </c>
      <c r="AM91" s="215">
        <v>0</v>
      </c>
      <c r="AN91" s="216">
        <f>SUM(AN92:AN94)</f>
        <v>0</v>
      </c>
      <c r="AO91" s="114">
        <f>SUM(AO92:AO94)</f>
        <v>0</v>
      </c>
      <c r="AP91" s="217">
        <f t="shared" si="147"/>
        <v>0</v>
      </c>
      <c r="AQ91" s="215">
        <v>0</v>
      </c>
      <c r="AR91" s="216">
        <f>SUM(AR92:AR94)</f>
        <v>0</v>
      </c>
      <c r="AS91" s="114">
        <f>SUM(AS92:AS94)</f>
        <v>0</v>
      </c>
      <c r="AT91" s="217">
        <f t="shared" si="148"/>
        <v>0</v>
      </c>
      <c r="AU91" s="215">
        <v>0</v>
      </c>
      <c r="AV91" s="216">
        <f>SUM(AV92:AV94)</f>
        <v>0</v>
      </c>
      <c r="AW91" s="114">
        <f>SUM(AW92:AW94)</f>
        <v>0</v>
      </c>
      <c r="AX91" s="217">
        <f t="shared" si="149"/>
        <v>0</v>
      </c>
      <c r="AY91" s="277">
        <f t="shared" si="136"/>
        <v>12</v>
      </c>
      <c r="AZ91" s="278">
        <f t="shared" si="136"/>
        <v>0</v>
      </c>
      <c r="BA91" s="278">
        <f t="shared" si="136"/>
        <v>0</v>
      </c>
      <c r="BB91" s="293">
        <f t="shared" si="137"/>
        <v>0</v>
      </c>
    </row>
    <row r="92" spans="1:54" outlineLevel="1">
      <c r="B92" s="253" t="s">
        <v>147</v>
      </c>
      <c r="C92" s="218">
        <v>1</v>
      </c>
      <c r="D92" s="219"/>
      <c r="E92" s="115"/>
      <c r="F92" s="220">
        <f t="shared" si="138"/>
        <v>0</v>
      </c>
      <c r="G92" s="218">
        <v>1</v>
      </c>
      <c r="H92" s="219">
        <v>0</v>
      </c>
      <c r="I92" s="115">
        <v>0</v>
      </c>
      <c r="J92" s="220">
        <f t="shared" si="139"/>
        <v>0</v>
      </c>
      <c r="K92" s="218">
        <v>1</v>
      </c>
      <c r="L92" s="219">
        <v>0</v>
      </c>
      <c r="M92" s="115">
        <v>0</v>
      </c>
      <c r="N92" s="220">
        <f t="shared" si="140"/>
        <v>0</v>
      </c>
      <c r="O92" s="218"/>
      <c r="P92" s="219"/>
      <c r="Q92" s="115"/>
      <c r="R92" s="220">
        <f t="shared" si="141"/>
        <v>0</v>
      </c>
      <c r="S92" s="218"/>
      <c r="T92" s="219"/>
      <c r="U92" s="115"/>
      <c r="V92" s="220">
        <f t="shared" si="142"/>
        <v>0</v>
      </c>
      <c r="W92" s="218"/>
      <c r="X92" s="219"/>
      <c r="Y92" s="115"/>
      <c r="Z92" s="220">
        <f t="shared" si="143"/>
        <v>0</v>
      </c>
      <c r="AA92" s="218"/>
      <c r="AB92" s="219"/>
      <c r="AC92" s="115"/>
      <c r="AD92" s="220">
        <f t="shared" si="144"/>
        <v>0</v>
      </c>
      <c r="AE92" s="218"/>
      <c r="AF92" s="219"/>
      <c r="AG92" s="115"/>
      <c r="AH92" s="220">
        <f t="shared" si="145"/>
        <v>0</v>
      </c>
      <c r="AI92" s="218"/>
      <c r="AJ92" s="219"/>
      <c r="AK92" s="115"/>
      <c r="AL92" s="220">
        <f t="shared" si="146"/>
        <v>0</v>
      </c>
      <c r="AM92" s="218"/>
      <c r="AN92" s="219"/>
      <c r="AO92" s="115"/>
      <c r="AP92" s="220">
        <f t="shared" si="147"/>
        <v>0</v>
      </c>
      <c r="AQ92" s="218"/>
      <c r="AR92" s="219"/>
      <c r="AS92" s="115"/>
      <c r="AT92" s="220">
        <f t="shared" si="148"/>
        <v>0</v>
      </c>
      <c r="AU92" s="218"/>
      <c r="AV92" s="219"/>
      <c r="AW92" s="115"/>
      <c r="AX92" s="220">
        <f t="shared" si="149"/>
        <v>0</v>
      </c>
      <c r="AY92" s="280">
        <f t="shared" si="136"/>
        <v>3</v>
      </c>
      <c r="AZ92" s="281">
        <f t="shared" si="136"/>
        <v>0</v>
      </c>
      <c r="BA92" s="281">
        <f t="shared" si="136"/>
        <v>0</v>
      </c>
      <c r="BB92" s="294">
        <f t="shared" si="137"/>
        <v>0</v>
      </c>
    </row>
    <row r="93" spans="1:54" outlineLevel="1">
      <c r="B93" s="253" t="s">
        <v>148</v>
      </c>
      <c r="C93" s="218">
        <v>1</v>
      </c>
      <c r="D93" s="219"/>
      <c r="E93" s="115"/>
      <c r="F93" s="220">
        <f t="shared" si="138"/>
        <v>0</v>
      </c>
      <c r="G93" s="218">
        <v>1</v>
      </c>
      <c r="H93" s="219">
        <v>0</v>
      </c>
      <c r="I93" s="115">
        <v>0</v>
      </c>
      <c r="J93" s="220">
        <f t="shared" si="139"/>
        <v>0</v>
      </c>
      <c r="K93" s="218">
        <v>1</v>
      </c>
      <c r="L93" s="219">
        <v>0</v>
      </c>
      <c r="M93" s="115">
        <v>0</v>
      </c>
      <c r="N93" s="220">
        <f t="shared" si="140"/>
        <v>0</v>
      </c>
      <c r="O93" s="218"/>
      <c r="P93" s="219"/>
      <c r="Q93" s="115"/>
      <c r="R93" s="220">
        <f t="shared" si="141"/>
        <v>0</v>
      </c>
      <c r="S93" s="218"/>
      <c r="T93" s="219"/>
      <c r="U93" s="115"/>
      <c r="V93" s="220">
        <f t="shared" si="142"/>
        <v>0</v>
      </c>
      <c r="W93" s="218"/>
      <c r="X93" s="219"/>
      <c r="Y93" s="115"/>
      <c r="Z93" s="220">
        <f t="shared" si="143"/>
        <v>0</v>
      </c>
      <c r="AA93" s="218"/>
      <c r="AB93" s="219"/>
      <c r="AC93" s="115"/>
      <c r="AD93" s="220">
        <f t="shared" si="144"/>
        <v>0</v>
      </c>
      <c r="AE93" s="218"/>
      <c r="AF93" s="219"/>
      <c r="AG93" s="115"/>
      <c r="AH93" s="220">
        <f t="shared" si="145"/>
        <v>0</v>
      </c>
      <c r="AI93" s="218"/>
      <c r="AJ93" s="219"/>
      <c r="AK93" s="115"/>
      <c r="AL93" s="220">
        <f t="shared" si="146"/>
        <v>0</v>
      </c>
      <c r="AM93" s="218"/>
      <c r="AN93" s="219"/>
      <c r="AO93" s="115"/>
      <c r="AP93" s="220">
        <f t="shared" si="147"/>
        <v>0</v>
      </c>
      <c r="AQ93" s="218"/>
      <c r="AR93" s="219"/>
      <c r="AS93" s="115"/>
      <c r="AT93" s="220">
        <f t="shared" si="148"/>
        <v>0</v>
      </c>
      <c r="AU93" s="218"/>
      <c r="AV93" s="219"/>
      <c r="AW93" s="115"/>
      <c r="AX93" s="220">
        <f t="shared" si="149"/>
        <v>0</v>
      </c>
      <c r="AY93" s="280">
        <f t="shared" si="136"/>
        <v>3</v>
      </c>
      <c r="AZ93" s="281">
        <f t="shared" si="136"/>
        <v>0</v>
      </c>
      <c r="BA93" s="281">
        <f t="shared" si="136"/>
        <v>0</v>
      </c>
      <c r="BB93" s="294">
        <f t="shared" si="137"/>
        <v>0</v>
      </c>
    </row>
    <row r="94" spans="1:54" outlineLevel="1">
      <c r="B94" s="253" t="s">
        <v>69</v>
      </c>
      <c r="C94" s="218">
        <v>2</v>
      </c>
      <c r="D94" s="219"/>
      <c r="E94" s="115"/>
      <c r="F94" s="220">
        <f t="shared" si="138"/>
        <v>0</v>
      </c>
      <c r="G94" s="218">
        <v>2</v>
      </c>
      <c r="H94" s="219">
        <v>0</v>
      </c>
      <c r="I94" s="115">
        <v>0</v>
      </c>
      <c r="J94" s="220">
        <f t="shared" si="139"/>
        <v>0</v>
      </c>
      <c r="K94" s="218">
        <v>2</v>
      </c>
      <c r="L94" s="219">
        <v>0</v>
      </c>
      <c r="M94" s="115">
        <v>0</v>
      </c>
      <c r="N94" s="220">
        <f t="shared" si="140"/>
        <v>0</v>
      </c>
      <c r="O94" s="218"/>
      <c r="P94" s="219"/>
      <c r="Q94" s="115"/>
      <c r="R94" s="220">
        <f t="shared" si="141"/>
        <v>0</v>
      </c>
      <c r="S94" s="218"/>
      <c r="T94" s="219"/>
      <c r="U94" s="115"/>
      <c r="V94" s="220">
        <f t="shared" si="142"/>
        <v>0</v>
      </c>
      <c r="W94" s="218"/>
      <c r="X94" s="219"/>
      <c r="Y94" s="115"/>
      <c r="Z94" s="220">
        <f t="shared" si="143"/>
        <v>0</v>
      </c>
      <c r="AA94" s="218"/>
      <c r="AB94" s="219"/>
      <c r="AC94" s="115"/>
      <c r="AD94" s="220">
        <f t="shared" si="144"/>
        <v>0</v>
      </c>
      <c r="AE94" s="218"/>
      <c r="AF94" s="219"/>
      <c r="AG94" s="115"/>
      <c r="AH94" s="220">
        <f t="shared" si="145"/>
        <v>0</v>
      </c>
      <c r="AI94" s="218"/>
      <c r="AJ94" s="219"/>
      <c r="AK94" s="115"/>
      <c r="AL94" s="220">
        <f t="shared" si="146"/>
        <v>0</v>
      </c>
      <c r="AM94" s="218"/>
      <c r="AN94" s="219"/>
      <c r="AO94" s="115"/>
      <c r="AP94" s="220">
        <f t="shared" si="147"/>
        <v>0</v>
      </c>
      <c r="AQ94" s="218"/>
      <c r="AR94" s="219"/>
      <c r="AS94" s="115"/>
      <c r="AT94" s="220">
        <f t="shared" si="148"/>
        <v>0</v>
      </c>
      <c r="AU94" s="218"/>
      <c r="AV94" s="219"/>
      <c r="AW94" s="115"/>
      <c r="AX94" s="220">
        <f t="shared" si="149"/>
        <v>0</v>
      </c>
      <c r="AY94" s="280">
        <f t="shared" si="136"/>
        <v>6</v>
      </c>
      <c r="AZ94" s="281">
        <f t="shared" si="136"/>
        <v>0</v>
      </c>
      <c r="BA94" s="281">
        <f t="shared" si="136"/>
        <v>0</v>
      </c>
      <c r="BB94" s="294">
        <f t="shared" si="137"/>
        <v>0</v>
      </c>
    </row>
    <row r="95" spans="1:54" s="105" customFormat="1" outlineLevel="1">
      <c r="B95" s="252" t="s">
        <v>50</v>
      </c>
      <c r="C95" s="215">
        <f>SUM(C96:C97)</f>
        <v>4</v>
      </c>
      <c r="D95" s="216">
        <f>SUM(D96:D97)</f>
        <v>0</v>
      </c>
      <c r="E95" s="114">
        <f>SUM(E96:E97)</f>
        <v>0</v>
      </c>
      <c r="F95" s="217">
        <f t="shared" si="138"/>
        <v>0</v>
      </c>
      <c r="G95" s="215">
        <f>SUM(G96:G97)</f>
        <v>4</v>
      </c>
      <c r="H95" s="216">
        <f>SUM(H96:H97)</f>
        <v>0</v>
      </c>
      <c r="I95" s="114">
        <f>SUM(I96:I97)</f>
        <v>0</v>
      </c>
      <c r="J95" s="217">
        <f t="shared" si="139"/>
        <v>0</v>
      </c>
      <c r="K95" s="216">
        <f>SUM(K96:K97)</f>
        <v>4</v>
      </c>
      <c r="L95" s="216">
        <f>SUM(L96:L97)</f>
        <v>0</v>
      </c>
      <c r="M95" s="114">
        <f>SUM(M96:M97)</f>
        <v>0</v>
      </c>
      <c r="N95" s="217">
        <f t="shared" si="140"/>
        <v>0</v>
      </c>
      <c r="O95" s="215"/>
      <c r="P95" s="216">
        <f>SUM(P96:P97)</f>
        <v>0</v>
      </c>
      <c r="Q95" s="114">
        <f>SUM(Q96:Q97)</f>
        <v>0</v>
      </c>
      <c r="R95" s="217">
        <f t="shared" si="141"/>
        <v>0</v>
      </c>
      <c r="S95" s="215"/>
      <c r="T95" s="216">
        <f>SUM(T96:T97)</f>
        <v>0</v>
      </c>
      <c r="U95" s="114">
        <f>SUM(U96:U97)</f>
        <v>0</v>
      </c>
      <c r="V95" s="217">
        <f t="shared" si="142"/>
        <v>0</v>
      </c>
      <c r="W95" s="215"/>
      <c r="X95" s="216">
        <f>SUM(X96:X97)</f>
        <v>0</v>
      </c>
      <c r="Y95" s="114">
        <f>SUM(Y96:Y97)</f>
        <v>0</v>
      </c>
      <c r="Z95" s="217">
        <f t="shared" si="143"/>
        <v>0</v>
      </c>
      <c r="AA95" s="215"/>
      <c r="AB95" s="216">
        <f>SUM(AB96:AB97)</f>
        <v>0</v>
      </c>
      <c r="AC95" s="114">
        <f>SUM(AC96:AC97)</f>
        <v>0</v>
      </c>
      <c r="AD95" s="217">
        <f t="shared" si="144"/>
        <v>0</v>
      </c>
      <c r="AE95" s="215"/>
      <c r="AF95" s="216">
        <f>SUM(AF96:AF97)</f>
        <v>0</v>
      </c>
      <c r="AG95" s="114">
        <f>SUM(AG96:AG97)</f>
        <v>0</v>
      </c>
      <c r="AH95" s="217">
        <f t="shared" si="145"/>
        <v>0</v>
      </c>
      <c r="AI95" s="215">
        <v>0</v>
      </c>
      <c r="AJ95" s="216">
        <f>SUM(AJ96:AJ97)</f>
        <v>0</v>
      </c>
      <c r="AK95" s="114">
        <f>SUM(AK96:AK97)</f>
        <v>0</v>
      </c>
      <c r="AL95" s="217">
        <f t="shared" si="146"/>
        <v>0</v>
      </c>
      <c r="AM95" s="215">
        <v>0</v>
      </c>
      <c r="AN95" s="216">
        <f>SUM(AN96:AN97)</f>
        <v>0</v>
      </c>
      <c r="AO95" s="114">
        <f>SUM(AO96:AO97)</f>
        <v>0</v>
      </c>
      <c r="AP95" s="217">
        <f t="shared" si="147"/>
        <v>0</v>
      </c>
      <c r="AQ95" s="215">
        <v>0</v>
      </c>
      <c r="AR95" s="216">
        <f>SUM(AR96:AR97)</f>
        <v>0</v>
      </c>
      <c r="AS95" s="114">
        <f>SUM(AS96:AS97)</f>
        <v>0</v>
      </c>
      <c r="AT95" s="217">
        <f t="shared" si="148"/>
        <v>0</v>
      </c>
      <c r="AU95" s="215">
        <v>0</v>
      </c>
      <c r="AV95" s="216">
        <f>SUM(AV96:AV97)</f>
        <v>0</v>
      </c>
      <c r="AW95" s="114">
        <f>SUM(AW96:AW97)</f>
        <v>0</v>
      </c>
      <c r="AX95" s="217">
        <f t="shared" si="149"/>
        <v>0</v>
      </c>
      <c r="AY95" s="277">
        <f t="shared" si="136"/>
        <v>12</v>
      </c>
      <c r="AZ95" s="278">
        <f t="shared" si="136"/>
        <v>0</v>
      </c>
      <c r="BA95" s="278">
        <f t="shared" si="136"/>
        <v>0</v>
      </c>
      <c r="BB95" s="293">
        <f t="shared" si="137"/>
        <v>0</v>
      </c>
    </row>
    <row r="96" spans="1:54" outlineLevel="1">
      <c r="B96" s="253" t="s">
        <v>68</v>
      </c>
      <c r="C96" s="218">
        <v>3</v>
      </c>
      <c r="D96" s="219"/>
      <c r="E96" s="115"/>
      <c r="F96" s="220">
        <f t="shared" si="138"/>
        <v>0</v>
      </c>
      <c r="G96" s="218">
        <v>3</v>
      </c>
      <c r="H96" s="219">
        <v>0</v>
      </c>
      <c r="I96" s="115">
        <v>0</v>
      </c>
      <c r="J96" s="220">
        <f t="shared" si="139"/>
        <v>0</v>
      </c>
      <c r="K96" s="218">
        <v>3</v>
      </c>
      <c r="L96" s="219">
        <v>0</v>
      </c>
      <c r="M96" s="115">
        <v>0</v>
      </c>
      <c r="N96" s="220">
        <f t="shared" si="140"/>
        <v>0</v>
      </c>
      <c r="O96" s="218"/>
      <c r="P96" s="219"/>
      <c r="Q96" s="115"/>
      <c r="R96" s="220">
        <f t="shared" si="141"/>
        <v>0</v>
      </c>
      <c r="S96" s="218"/>
      <c r="T96" s="219"/>
      <c r="U96" s="115"/>
      <c r="V96" s="220">
        <f t="shared" si="142"/>
        <v>0</v>
      </c>
      <c r="W96" s="218"/>
      <c r="X96" s="219"/>
      <c r="Y96" s="115"/>
      <c r="Z96" s="220">
        <f t="shared" si="143"/>
        <v>0</v>
      </c>
      <c r="AA96" s="218"/>
      <c r="AB96" s="219"/>
      <c r="AC96" s="115"/>
      <c r="AD96" s="220">
        <f t="shared" si="144"/>
        <v>0</v>
      </c>
      <c r="AE96" s="218"/>
      <c r="AF96" s="219"/>
      <c r="AG96" s="115"/>
      <c r="AH96" s="220">
        <f t="shared" si="145"/>
        <v>0</v>
      </c>
      <c r="AI96" s="218"/>
      <c r="AJ96" s="219"/>
      <c r="AK96" s="115"/>
      <c r="AL96" s="220">
        <f t="shared" si="146"/>
        <v>0</v>
      </c>
      <c r="AM96" s="218"/>
      <c r="AN96" s="219"/>
      <c r="AO96" s="115"/>
      <c r="AP96" s="220">
        <f t="shared" si="147"/>
        <v>0</v>
      </c>
      <c r="AQ96" s="218"/>
      <c r="AR96" s="219"/>
      <c r="AS96" s="115"/>
      <c r="AT96" s="220">
        <f t="shared" si="148"/>
        <v>0</v>
      </c>
      <c r="AU96" s="218"/>
      <c r="AV96" s="219"/>
      <c r="AW96" s="115"/>
      <c r="AX96" s="220">
        <f t="shared" si="149"/>
        <v>0</v>
      </c>
      <c r="AY96" s="280">
        <f t="shared" si="136"/>
        <v>9</v>
      </c>
      <c r="AZ96" s="281">
        <f t="shared" si="136"/>
        <v>0</v>
      </c>
      <c r="BA96" s="281">
        <f t="shared" si="136"/>
        <v>0</v>
      </c>
      <c r="BB96" s="294">
        <f t="shared" si="137"/>
        <v>0</v>
      </c>
    </row>
    <row r="97" spans="1:58" outlineLevel="1">
      <c r="B97" s="253" t="s">
        <v>73</v>
      </c>
      <c r="C97" s="218">
        <v>1</v>
      </c>
      <c r="D97" s="219"/>
      <c r="E97" s="115"/>
      <c r="F97" s="220">
        <f t="shared" si="138"/>
        <v>0</v>
      </c>
      <c r="G97" s="218">
        <v>1</v>
      </c>
      <c r="H97" s="219">
        <v>0</v>
      </c>
      <c r="I97" s="115">
        <v>0</v>
      </c>
      <c r="J97" s="220">
        <f t="shared" si="139"/>
        <v>0</v>
      </c>
      <c r="K97" s="218">
        <v>1</v>
      </c>
      <c r="L97" s="219">
        <v>0</v>
      </c>
      <c r="M97" s="115">
        <v>0</v>
      </c>
      <c r="N97" s="220">
        <f t="shared" si="140"/>
        <v>0</v>
      </c>
      <c r="O97" s="218"/>
      <c r="P97" s="219"/>
      <c r="Q97" s="115"/>
      <c r="R97" s="220">
        <f t="shared" si="141"/>
        <v>0</v>
      </c>
      <c r="S97" s="218"/>
      <c r="T97" s="219"/>
      <c r="U97" s="115"/>
      <c r="V97" s="220">
        <f t="shared" si="142"/>
        <v>0</v>
      </c>
      <c r="W97" s="218"/>
      <c r="X97" s="219"/>
      <c r="Y97" s="115"/>
      <c r="Z97" s="220">
        <f t="shared" si="143"/>
        <v>0</v>
      </c>
      <c r="AA97" s="218"/>
      <c r="AB97" s="219"/>
      <c r="AC97" s="115"/>
      <c r="AD97" s="220">
        <f t="shared" si="144"/>
        <v>0</v>
      </c>
      <c r="AE97" s="218"/>
      <c r="AF97" s="219"/>
      <c r="AG97" s="115"/>
      <c r="AH97" s="220">
        <f t="shared" si="145"/>
        <v>0</v>
      </c>
      <c r="AI97" s="218"/>
      <c r="AJ97" s="219"/>
      <c r="AK97" s="115"/>
      <c r="AL97" s="220">
        <f t="shared" si="146"/>
        <v>0</v>
      </c>
      <c r="AM97" s="218"/>
      <c r="AN97" s="219"/>
      <c r="AO97" s="115"/>
      <c r="AP97" s="220">
        <f t="shared" si="147"/>
        <v>0</v>
      </c>
      <c r="AQ97" s="218"/>
      <c r="AR97" s="219"/>
      <c r="AS97" s="115"/>
      <c r="AT97" s="220">
        <f t="shared" si="148"/>
        <v>0</v>
      </c>
      <c r="AU97" s="218"/>
      <c r="AV97" s="219"/>
      <c r="AW97" s="115"/>
      <c r="AX97" s="220">
        <f t="shared" si="149"/>
        <v>0</v>
      </c>
      <c r="AY97" s="280">
        <f t="shared" si="136"/>
        <v>3</v>
      </c>
      <c r="AZ97" s="281">
        <f t="shared" si="136"/>
        <v>0</v>
      </c>
      <c r="BA97" s="281">
        <f t="shared" si="136"/>
        <v>0</v>
      </c>
      <c r="BB97" s="294">
        <f t="shared" si="137"/>
        <v>0</v>
      </c>
    </row>
    <row r="98" spans="1:58" s="105" customFormat="1" outlineLevel="1">
      <c r="B98" s="252" t="s">
        <v>51</v>
      </c>
      <c r="C98" s="215">
        <f>SUM(C99:C102)</f>
        <v>4</v>
      </c>
      <c r="D98" s="216">
        <f>SUM(D99:D102)</f>
        <v>0</v>
      </c>
      <c r="E98" s="114">
        <f>SUM(E99:E102)</f>
        <v>0</v>
      </c>
      <c r="F98" s="217">
        <f t="shared" si="138"/>
        <v>0</v>
      </c>
      <c r="G98" s="215">
        <f>SUM(G99:G102)</f>
        <v>4</v>
      </c>
      <c r="H98" s="216">
        <f>SUM(H99:H102)</f>
        <v>0</v>
      </c>
      <c r="I98" s="114">
        <f>SUM(I99:I102)</f>
        <v>0</v>
      </c>
      <c r="J98" s="217">
        <f t="shared" si="139"/>
        <v>0</v>
      </c>
      <c r="K98" s="216">
        <f>SUM(K99:K102)</f>
        <v>3</v>
      </c>
      <c r="L98" s="216">
        <f>SUM(L99:L102)</f>
        <v>0</v>
      </c>
      <c r="M98" s="114">
        <f>SUM(M99:M102)</f>
        <v>0</v>
      </c>
      <c r="N98" s="217">
        <f t="shared" si="140"/>
        <v>0</v>
      </c>
      <c r="O98" s="215"/>
      <c r="P98" s="216">
        <f>SUM(P99:P102)</f>
        <v>0</v>
      </c>
      <c r="Q98" s="114">
        <f>SUM(Q99:Q102)</f>
        <v>0</v>
      </c>
      <c r="R98" s="217">
        <f t="shared" si="141"/>
        <v>0</v>
      </c>
      <c r="S98" s="215"/>
      <c r="T98" s="216">
        <f>SUM(T99:T102)</f>
        <v>0</v>
      </c>
      <c r="U98" s="114">
        <f>SUM(U99:U102)</f>
        <v>0</v>
      </c>
      <c r="V98" s="217">
        <f t="shared" si="142"/>
        <v>0</v>
      </c>
      <c r="W98" s="215"/>
      <c r="X98" s="216">
        <f>SUM(X99:X102)</f>
        <v>0</v>
      </c>
      <c r="Y98" s="114">
        <f>SUM(Y99:Y102)</f>
        <v>0</v>
      </c>
      <c r="Z98" s="217">
        <f t="shared" si="143"/>
        <v>0</v>
      </c>
      <c r="AA98" s="215"/>
      <c r="AB98" s="216">
        <f>SUM(AB99:AB102)</f>
        <v>0</v>
      </c>
      <c r="AC98" s="114">
        <f>SUM(AC99:AC102)</f>
        <v>0</v>
      </c>
      <c r="AD98" s="217">
        <f t="shared" si="144"/>
        <v>0</v>
      </c>
      <c r="AE98" s="215"/>
      <c r="AF98" s="216">
        <f>SUM(AF99:AF102)</f>
        <v>0</v>
      </c>
      <c r="AG98" s="114">
        <f>SUM(AG99:AG102)</f>
        <v>0</v>
      </c>
      <c r="AH98" s="217">
        <f t="shared" si="145"/>
        <v>0</v>
      </c>
      <c r="AI98" s="215">
        <v>0</v>
      </c>
      <c r="AJ98" s="216">
        <f>SUM(AJ99:AJ102)</f>
        <v>0</v>
      </c>
      <c r="AK98" s="114">
        <f>SUM(AK99:AK102)</f>
        <v>0</v>
      </c>
      <c r="AL98" s="217">
        <f t="shared" si="146"/>
        <v>0</v>
      </c>
      <c r="AM98" s="215">
        <v>0</v>
      </c>
      <c r="AN98" s="216">
        <f>SUM(AN99:AN102)</f>
        <v>0</v>
      </c>
      <c r="AO98" s="114">
        <f>SUM(AO99:AO102)</f>
        <v>0</v>
      </c>
      <c r="AP98" s="217">
        <f t="shared" si="147"/>
        <v>0</v>
      </c>
      <c r="AQ98" s="215">
        <v>0</v>
      </c>
      <c r="AR98" s="216">
        <f>SUM(AR99:AR102)</f>
        <v>0</v>
      </c>
      <c r="AS98" s="114">
        <f>SUM(AS99:AS102)</f>
        <v>0</v>
      </c>
      <c r="AT98" s="217">
        <f t="shared" si="148"/>
        <v>0</v>
      </c>
      <c r="AU98" s="215">
        <v>0</v>
      </c>
      <c r="AV98" s="216">
        <f>SUM(AV99:AV102)</f>
        <v>0</v>
      </c>
      <c r="AW98" s="114">
        <f>SUM(AW99:AW102)</f>
        <v>0</v>
      </c>
      <c r="AX98" s="217">
        <f t="shared" si="149"/>
        <v>0</v>
      </c>
      <c r="AY98" s="277">
        <f t="shared" si="136"/>
        <v>11</v>
      </c>
      <c r="AZ98" s="278">
        <f t="shared" si="136"/>
        <v>0</v>
      </c>
      <c r="BA98" s="278">
        <f t="shared" si="136"/>
        <v>0</v>
      </c>
      <c r="BB98" s="293">
        <f t="shared" si="137"/>
        <v>0</v>
      </c>
    </row>
    <row r="99" spans="1:58" outlineLevel="1">
      <c r="B99" s="253" t="s">
        <v>74</v>
      </c>
      <c r="C99" s="218">
        <v>2</v>
      </c>
      <c r="D99" s="219"/>
      <c r="E99" s="115"/>
      <c r="F99" s="220">
        <f t="shared" si="138"/>
        <v>0</v>
      </c>
      <c r="G99" s="218">
        <v>2</v>
      </c>
      <c r="H99" s="219">
        <v>0</v>
      </c>
      <c r="I99" s="115">
        <v>0</v>
      </c>
      <c r="J99" s="220">
        <f t="shared" si="139"/>
        <v>0</v>
      </c>
      <c r="K99" s="218">
        <v>1</v>
      </c>
      <c r="L99" s="219">
        <v>0</v>
      </c>
      <c r="M99" s="115">
        <v>0</v>
      </c>
      <c r="N99" s="220">
        <f t="shared" si="140"/>
        <v>0</v>
      </c>
      <c r="O99" s="218"/>
      <c r="P99" s="219"/>
      <c r="Q99" s="115"/>
      <c r="R99" s="220">
        <f t="shared" si="141"/>
        <v>0</v>
      </c>
      <c r="S99" s="218"/>
      <c r="T99" s="219"/>
      <c r="U99" s="115"/>
      <c r="V99" s="220">
        <f t="shared" si="142"/>
        <v>0</v>
      </c>
      <c r="W99" s="218"/>
      <c r="X99" s="219"/>
      <c r="Y99" s="115"/>
      <c r="Z99" s="220">
        <f t="shared" si="143"/>
        <v>0</v>
      </c>
      <c r="AA99" s="218"/>
      <c r="AB99" s="219"/>
      <c r="AC99" s="115"/>
      <c r="AD99" s="220">
        <f t="shared" si="144"/>
        <v>0</v>
      </c>
      <c r="AE99" s="218"/>
      <c r="AF99" s="219"/>
      <c r="AG99" s="115"/>
      <c r="AH99" s="220">
        <f t="shared" si="145"/>
        <v>0</v>
      </c>
      <c r="AI99" s="218"/>
      <c r="AJ99" s="219"/>
      <c r="AK99" s="115"/>
      <c r="AL99" s="220">
        <f t="shared" si="146"/>
        <v>0</v>
      </c>
      <c r="AM99" s="218"/>
      <c r="AN99" s="219"/>
      <c r="AO99" s="115"/>
      <c r="AP99" s="220">
        <f t="shared" si="147"/>
        <v>0</v>
      </c>
      <c r="AQ99" s="218"/>
      <c r="AR99" s="219"/>
      <c r="AS99" s="115"/>
      <c r="AT99" s="220">
        <f t="shared" si="148"/>
        <v>0</v>
      </c>
      <c r="AU99" s="218"/>
      <c r="AV99" s="219"/>
      <c r="AW99" s="115"/>
      <c r="AX99" s="220">
        <f t="shared" si="149"/>
        <v>0</v>
      </c>
      <c r="AY99" s="280">
        <f t="shared" si="136"/>
        <v>5</v>
      </c>
      <c r="AZ99" s="281">
        <f t="shared" si="136"/>
        <v>0</v>
      </c>
      <c r="BA99" s="281">
        <f t="shared" si="136"/>
        <v>0</v>
      </c>
      <c r="BB99" s="294">
        <f t="shared" si="137"/>
        <v>0</v>
      </c>
    </row>
    <row r="100" spans="1:58" outlineLevel="1">
      <c r="B100" s="253" t="s">
        <v>77</v>
      </c>
      <c r="C100" s="218">
        <v>1</v>
      </c>
      <c r="D100" s="219"/>
      <c r="E100" s="115"/>
      <c r="F100" s="220">
        <f t="shared" si="138"/>
        <v>0</v>
      </c>
      <c r="G100" s="218">
        <v>1</v>
      </c>
      <c r="H100" s="219">
        <v>0</v>
      </c>
      <c r="I100" s="115">
        <v>0</v>
      </c>
      <c r="J100" s="220">
        <f t="shared" si="139"/>
        <v>0</v>
      </c>
      <c r="K100" s="218">
        <v>1</v>
      </c>
      <c r="L100" s="219">
        <v>0</v>
      </c>
      <c r="M100" s="115">
        <v>0</v>
      </c>
      <c r="N100" s="220">
        <f t="shared" si="140"/>
        <v>0</v>
      </c>
      <c r="O100" s="218"/>
      <c r="P100" s="219"/>
      <c r="Q100" s="115"/>
      <c r="R100" s="220">
        <f t="shared" si="141"/>
        <v>0</v>
      </c>
      <c r="S100" s="218"/>
      <c r="T100" s="219"/>
      <c r="U100" s="115"/>
      <c r="V100" s="220">
        <f t="shared" si="142"/>
        <v>0</v>
      </c>
      <c r="W100" s="218"/>
      <c r="X100" s="219"/>
      <c r="Y100" s="115"/>
      <c r="Z100" s="220">
        <f t="shared" si="143"/>
        <v>0</v>
      </c>
      <c r="AA100" s="218"/>
      <c r="AB100" s="219"/>
      <c r="AC100" s="115"/>
      <c r="AD100" s="220">
        <f t="shared" si="144"/>
        <v>0</v>
      </c>
      <c r="AE100" s="218"/>
      <c r="AF100" s="219"/>
      <c r="AG100" s="115"/>
      <c r="AH100" s="220">
        <f t="shared" si="145"/>
        <v>0</v>
      </c>
      <c r="AI100" s="218"/>
      <c r="AJ100" s="219"/>
      <c r="AK100" s="115"/>
      <c r="AL100" s="220">
        <f t="shared" si="146"/>
        <v>0</v>
      </c>
      <c r="AM100" s="218"/>
      <c r="AN100" s="219"/>
      <c r="AO100" s="115"/>
      <c r="AP100" s="220">
        <f t="shared" si="147"/>
        <v>0</v>
      </c>
      <c r="AQ100" s="218"/>
      <c r="AR100" s="219"/>
      <c r="AS100" s="115"/>
      <c r="AT100" s="220">
        <f t="shared" si="148"/>
        <v>0</v>
      </c>
      <c r="AU100" s="218"/>
      <c r="AV100" s="219"/>
      <c r="AW100" s="115"/>
      <c r="AX100" s="220">
        <f t="shared" si="149"/>
        <v>0</v>
      </c>
      <c r="AY100" s="280">
        <f t="shared" si="136"/>
        <v>3</v>
      </c>
      <c r="AZ100" s="281">
        <f t="shared" si="136"/>
        <v>0</v>
      </c>
      <c r="BA100" s="281">
        <f t="shared" si="136"/>
        <v>0</v>
      </c>
      <c r="BB100" s="294">
        <f t="shared" si="137"/>
        <v>0</v>
      </c>
    </row>
    <row r="101" spans="1:58" outlineLevel="1">
      <c r="B101" s="253" t="s">
        <v>76</v>
      </c>
      <c r="C101" s="218">
        <v>0</v>
      </c>
      <c r="D101" s="219"/>
      <c r="E101" s="115"/>
      <c r="F101" s="220">
        <f t="shared" si="138"/>
        <v>0</v>
      </c>
      <c r="G101" s="218">
        <v>0</v>
      </c>
      <c r="H101" s="219">
        <v>0</v>
      </c>
      <c r="I101" s="115">
        <v>0</v>
      </c>
      <c r="J101" s="220">
        <f t="shared" si="139"/>
        <v>0</v>
      </c>
      <c r="K101" s="218">
        <v>0</v>
      </c>
      <c r="L101" s="219">
        <v>0</v>
      </c>
      <c r="M101" s="115">
        <v>0</v>
      </c>
      <c r="N101" s="220">
        <f t="shared" si="140"/>
        <v>0</v>
      </c>
      <c r="O101" s="218"/>
      <c r="P101" s="219"/>
      <c r="Q101" s="115"/>
      <c r="R101" s="220">
        <f t="shared" si="141"/>
        <v>0</v>
      </c>
      <c r="S101" s="218"/>
      <c r="T101" s="219"/>
      <c r="U101" s="115"/>
      <c r="V101" s="220">
        <f t="shared" si="142"/>
        <v>0</v>
      </c>
      <c r="W101" s="218"/>
      <c r="X101" s="219"/>
      <c r="Y101" s="115"/>
      <c r="Z101" s="220">
        <f t="shared" si="143"/>
        <v>0</v>
      </c>
      <c r="AA101" s="218"/>
      <c r="AB101" s="219"/>
      <c r="AC101" s="115"/>
      <c r="AD101" s="220">
        <f t="shared" si="144"/>
        <v>0</v>
      </c>
      <c r="AE101" s="218"/>
      <c r="AF101" s="219"/>
      <c r="AG101" s="115"/>
      <c r="AH101" s="220">
        <f t="shared" si="145"/>
        <v>0</v>
      </c>
      <c r="AI101" s="218"/>
      <c r="AJ101" s="219"/>
      <c r="AK101" s="115"/>
      <c r="AL101" s="220">
        <f t="shared" si="146"/>
        <v>0</v>
      </c>
      <c r="AM101" s="218"/>
      <c r="AN101" s="219"/>
      <c r="AO101" s="115"/>
      <c r="AP101" s="220">
        <f t="shared" si="147"/>
        <v>0</v>
      </c>
      <c r="AQ101" s="218"/>
      <c r="AR101" s="219"/>
      <c r="AS101" s="115"/>
      <c r="AT101" s="220">
        <f t="shared" si="148"/>
        <v>0</v>
      </c>
      <c r="AU101" s="218"/>
      <c r="AV101" s="219"/>
      <c r="AW101" s="115"/>
      <c r="AX101" s="220">
        <f t="shared" si="149"/>
        <v>0</v>
      </c>
      <c r="AY101" s="280">
        <f t="shared" si="136"/>
        <v>0</v>
      </c>
      <c r="AZ101" s="281">
        <f t="shared" si="136"/>
        <v>0</v>
      </c>
      <c r="BA101" s="281">
        <f t="shared" si="136"/>
        <v>0</v>
      </c>
      <c r="BB101" s="294">
        <f t="shared" si="137"/>
        <v>0</v>
      </c>
    </row>
    <row r="102" spans="1:58" outlineLevel="1">
      <c r="B102" s="253" t="s">
        <v>75</v>
      </c>
      <c r="C102" s="218">
        <v>1</v>
      </c>
      <c r="D102" s="219"/>
      <c r="E102" s="115"/>
      <c r="F102" s="220">
        <f t="shared" si="138"/>
        <v>0</v>
      </c>
      <c r="G102" s="218">
        <v>1</v>
      </c>
      <c r="H102" s="219">
        <v>0</v>
      </c>
      <c r="I102" s="115">
        <v>0</v>
      </c>
      <c r="J102" s="220">
        <f t="shared" si="139"/>
        <v>0</v>
      </c>
      <c r="K102" s="218">
        <v>1</v>
      </c>
      <c r="L102" s="219">
        <v>0</v>
      </c>
      <c r="M102" s="115">
        <v>0</v>
      </c>
      <c r="N102" s="220">
        <f t="shared" si="140"/>
        <v>0</v>
      </c>
      <c r="O102" s="218"/>
      <c r="P102" s="219"/>
      <c r="Q102" s="115"/>
      <c r="R102" s="220">
        <f t="shared" si="141"/>
        <v>0</v>
      </c>
      <c r="S102" s="218"/>
      <c r="T102" s="219"/>
      <c r="U102" s="115"/>
      <c r="V102" s="220">
        <f t="shared" si="142"/>
        <v>0</v>
      </c>
      <c r="W102" s="218"/>
      <c r="X102" s="219"/>
      <c r="Y102" s="115"/>
      <c r="Z102" s="220">
        <f t="shared" si="143"/>
        <v>0</v>
      </c>
      <c r="AA102" s="218"/>
      <c r="AB102" s="219"/>
      <c r="AC102" s="115"/>
      <c r="AD102" s="220">
        <f t="shared" si="144"/>
        <v>0</v>
      </c>
      <c r="AE102" s="218"/>
      <c r="AF102" s="219"/>
      <c r="AG102" s="115"/>
      <c r="AH102" s="220">
        <f t="shared" si="145"/>
        <v>0</v>
      </c>
      <c r="AI102" s="218"/>
      <c r="AJ102" s="219"/>
      <c r="AK102" s="115"/>
      <c r="AL102" s="220">
        <f t="shared" si="146"/>
        <v>0</v>
      </c>
      <c r="AM102" s="218"/>
      <c r="AN102" s="219"/>
      <c r="AO102" s="115"/>
      <c r="AP102" s="220">
        <f t="shared" si="147"/>
        <v>0</v>
      </c>
      <c r="AQ102" s="218"/>
      <c r="AR102" s="219"/>
      <c r="AS102" s="115"/>
      <c r="AT102" s="220">
        <f t="shared" si="148"/>
        <v>0</v>
      </c>
      <c r="AU102" s="218"/>
      <c r="AV102" s="219"/>
      <c r="AW102" s="115"/>
      <c r="AX102" s="220">
        <f t="shared" si="149"/>
        <v>0</v>
      </c>
      <c r="AY102" s="262">
        <f t="shared" si="136"/>
        <v>3</v>
      </c>
      <c r="AZ102" s="263">
        <f t="shared" si="136"/>
        <v>0</v>
      </c>
      <c r="BA102" s="263">
        <f t="shared" si="136"/>
        <v>0</v>
      </c>
      <c r="BB102" s="264">
        <f t="shared" si="137"/>
        <v>0</v>
      </c>
    </row>
    <row r="103" spans="1:58" s="106" customFormat="1" ht="14.5" thickBot="1">
      <c r="B103" s="254" t="s">
        <v>53</v>
      </c>
      <c r="C103" s="221">
        <f>C86</f>
        <v>16</v>
      </c>
      <c r="D103" s="222">
        <f>D86</f>
        <v>0</v>
      </c>
      <c r="E103" s="223">
        <f t="shared" ref="E103:BB103" si="150">E86</f>
        <v>0</v>
      </c>
      <c r="F103" s="224">
        <f t="shared" si="150"/>
        <v>0</v>
      </c>
      <c r="G103" s="221">
        <f t="shared" si="150"/>
        <v>16</v>
      </c>
      <c r="H103" s="222">
        <f t="shared" si="150"/>
        <v>0</v>
      </c>
      <c r="I103" s="223">
        <f t="shared" si="150"/>
        <v>0</v>
      </c>
      <c r="J103" s="224">
        <f t="shared" ref="J103" si="151">J86</f>
        <v>0</v>
      </c>
      <c r="K103" s="221">
        <f t="shared" si="150"/>
        <v>15</v>
      </c>
      <c r="L103" s="222">
        <f t="shared" si="150"/>
        <v>0</v>
      </c>
      <c r="M103" s="223">
        <f t="shared" si="150"/>
        <v>0</v>
      </c>
      <c r="N103" s="224">
        <f t="shared" ref="N103" si="152">N86</f>
        <v>0</v>
      </c>
      <c r="O103" s="221">
        <f t="shared" si="150"/>
        <v>0</v>
      </c>
      <c r="P103" s="222">
        <f t="shared" si="150"/>
        <v>0</v>
      </c>
      <c r="Q103" s="223">
        <f t="shared" si="150"/>
        <v>0</v>
      </c>
      <c r="R103" s="224">
        <f t="shared" ref="R103" si="153">R86</f>
        <v>0</v>
      </c>
      <c r="S103" s="221">
        <f t="shared" si="150"/>
        <v>0</v>
      </c>
      <c r="T103" s="222">
        <f t="shared" si="150"/>
        <v>0</v>
      </c>
      <c r="U103" s="223">
        <f t="shared" si="150"/>
        <v>0</v>
      </c>
      <c r="V103" s="224">
        <f t="shared" ref="V103" si="154">V86</f>
        <v>0</v>
      </c>
      <c r="W103" s="221">
        <f t="shared" si="150"/>
        <v>0</v>
      </c>
      <c r="X103" s="222">
        <f t="shared" si="150"/>
        <v>0</v>
      </c>
      <c r="Y103" s="223">
        <f t="shared" si="150"/>
        <v>0</v>
      </c>
      <c r="Z103" s="224">
        <f t="shared" ref="Z103" si="155">Z86</f>
        <v>0</v>
      </c>
      <c r="AA103" s="221">
        <f t="shared" si="150"/>
        <v>0</v>
      </c>
      <c r="AB103" s="222">
        <f t="shared" si="150"/>
        <v>0</v>
      </c>
      <c r="AC103" s="223">
        <f t="shared" si="150"/>
        <v>0</v>
      </c>
      <c r="AD103" s="224">
        <f t="shared" ref="AD103" si="156">AD86</f>
        <v>0</v>
      </c>
      <c r="AE103" s="221">
        <f t="shared" si="150"/>
        <v>0</v>
      </c>
      <c r="AF103" s="222">
        <f t="shared" si="150"/>
        <v>0</v>
      </c>
      <c r="AG103" s="223">
        <f t="shared" si="150"/>
        <v>0</v>
      </c>
      <c r="AH103" s="224">
        <f t="shared" ref="AH103" si="157">AH86</f>
        <v>0</v>
      </c>
      <c r="AI103" s="221">
        <f t="shared" si="150"/>
        <v>0</v>
      </c>
      <c r="AJ103" s="222">
        <f t="shared" si="150"/>
        <v>0</v>
      </c>
      <c r="AK103" s="223">
        <f t="shared" si="150"/>
        <v>0</v>
      </c>
      <c r="AL103" s="224">
        <f t="shared" ref="AL103" si="158">AL86</f>
        <v>0</v>
      </c>
      <c r="AM103" s="221">
        <f t="shared" si="150"/>
        <v>0</v>
      </c>
      <c r="AN103" s="222">
        <f t="shared" si="150"/>
        <v>0</v>
      </c>
      <c r="AO103" s="223">
        <f t="shared" si="150"/>
        <v>0</v>
      </c>
      <c r="AP103" s="224">
        <f t="shared" ref="AP103" si="159">AP86</f>
        <v>0</v>
      </c>
      <c r="AQ103" s="221">
        <f t="shared" si="150"/>
        <v>0</v>
      </c>
      <c r="AR103" s="222">
        <f t="shared" si="150"/>
        <v>0</v>
      </c>
      <c r="AS103" s="223">
        <f t="shared" si="150"/>
        <v>0</v>
      </c>
      <c r="AT103" s="224">
        <f t="shared" ref="AT103" si="160">AT86</f>
        <v>0</v>
      </c>
      <c r="AU103" s="221">
        <f t="shared" si="150"/>
        <v>0</v>
      </c>
      <c r="AV103" s="222">
        <f t="shared" si="150"/>
        <v>0</v>
      </c>
      <c r="AW103" s="223">
        <f t="shared" si="150"/>
        <v>0</v>
      </c>
      <c r="AX103" s="224">
        <f t="shared" ref="AX103" si="161">AX86</f>
        <v>0</v>
      </c>
      <c r="AY103" s="265">
        <f t="shared" si="150"/>
        <v>47</v>
      </c>
      <c r="AZ103" s="266">
        <f t="shared" si="150"/>
        <v>0</v>
      </c>
      <c r="BA103" s="266">
        <f t="shared" si="150"/>
        <v>0</v>
      </c>
      <c r="BB103" s="267">
        <f t="shared" si="150"/>
        <v>0</v>
      </c>
      <c r="BC103" s="225"/>
      <c r="BD103" s="226"/>
    </row>
    <row r="104" spans="1:58" s="74" customFormat="1" ht="6.65" customHeight="1">
      <c r="B104" s="77"/>
      <c r="F104" s="77"/>
      <c r="G104" s="77"/>
      <c r="H104" s="77"/>
      <c r="I104" s="78"/>
      <c r="J104" s="78"/>
      <c r="K104" s="77"/>
      <c r="L104" s="77"/>
      <c r="M104" s="76"/>
      <c r="N104" s="75"/>
      <c r="AR104" s="110"/>
      <c r="AS104" s="110"/>
      <c r="AT104" s="110"/>
    </row>
    <row r="105" spans="1:58" s="71" customFormat="1" ht="18">
      <c r="A105" s="119"/>
      <c r="B105" s="304" t="s">
        <v>133</v>
      </c>
      <c r="C105" s="73"/>
      <c r="D105" s="73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85"/>
      <c r="AS105" s="85"/>
      <c r="AT105" s="85"/>
    </row>
    <row r="106" spans="1:58" s="74" customFormat="1" ht="6.65" customHeight="1" thickBot="1">
      <c r="B106" s="77"/>
      <c r="F106" s="77"/>
      <c r="G106" s="77"/>
      <c r="H106" s="77"/>
      <c r="I106" s="78"/>
      <c r="J106" s="78"/>
      <c r="K106" s="77"/>
      <c r="L106" s="77"/>
      <c r="M106" s="76"/>
      <c r="N106" s="75"/>
      <c r="AR106" s="110"/>
      <c r="AS106" s="110"/>
      <c r="AT106" s="110"/>
    </row>
    <row r="107" spans="1:58" ht="14.15" customHeight="1" thickTop="1">
      <c r="B107" s="405" t="s">
        <v>67</v>
      </c>
      <c r="C107" s="402" t="s">
        <v>58</v>
      </c>
      <c r="D107" s="403"/>
      <c r="E107" s="403"/>
      <c r="F107" s="404"/>
      <c r="G107" s="402" t="s">
        <v>59</v>
      </c>
      <c r="H107" s="403"/>
      <c r="I107" s="403"/>
      <c r="J107" s="404"/>
      <c r="K107" s="402" t="s">
        <v>60</v>
      </c>
      <c r="L107" s="403"/>
      <c r="M107" s="403"/>
      <c r="N107" s="404"/>
      <c r="O107" s="402" t="s">
        <v>61</v>
      </c>
      <c r="P107" s="403"/>
      <c r="Q107" s="403"/>
      <c r="R107" s="404"/>
      <c r="S107" s="402" t="s">
        <v>62</v>
      </c>
      <c r="T107" s="403"/>
      <c r="U107" s="403"/>
      <c r="V107" s="404"/>
      <c r="W107" s="402" t="s">
        <v>63</v>
      </c>
      <c r="X107" s="403"/>
      <c r="Y107" s="403"/>
      <c r="Z107" s="404"/>
      <c r="AA107" s="402" t="s">
        <v>64</v>
      </c>
      <c r="AB107" s="403"/>
      <c r="AC107" s="403"/>
      <c r="AD107" s="404"/>
      <c r="AE107" s="402" t="s">
        <v>65</v>
      </c>
      <c r="AF107" s="403"/>
      <c r="AG107" s="403"/>
      <c r="AH107" s="404"/>
      <c r="AI107" s="402" t="s">
        <v>66</v>
      </c>
      <c r="AJ107" s="403"/>
      <c r="AK107" s="403"/>
      <c r="AL107" s="404"/>
      <c r="AM107" s="402" t="s">
        <v>78</v>
      </c>
      <c r="AN107" s="403"/>
      <c r="AO107" s="403"/>
      <c r="AP107" s="404"/>
      <c r="AQ107" s="402" t="s">
        <v>79</v>
      </c>
      <c r="AR107" s="403"/>
      <c r="AS107" s="403"/>
      <c r="AT107" s="404"/>
      <c r="AU107" s="402" t="s">
        <v>80</v>
      </c>
      <c r="AV107" s="403"/>
      <c r="AW107" s="403"/>
      <c r="AX107" s="408"/>
      <c r="AY107" s="409" t="s">
        <v>157</v>
      </c>
      <c r="AZ107" s="410"/>
      <c r="BA107" s="410"/>
      <c r="BB107" s="411"/>
      <c r="BC107" s="399" t="s">
        <v>159</v>
      </c>
      <c r="BD107" s="400"/>
      <c r="BE107" s="400"/>
      <c r="BF107" s="401"/>
    </row>
    <row r="108" spans="1:58" s="69" customFormat="1" ht="42">
      <c r="B108" s="406"/>
      <c r="C108" s="309" t="s">
        <v>57</v>
      </c>
      <c r="D108" s="310" t="s">
        <v>108</v>
      </c>
      <c r="E108" s="310" t="s">
        <v>56</v>
      </c>
      <c r="F108" s="311" t="s">
        <v>55</v>
      </c>
      <c r="G108" s="309" t="s">
        <v>57</v>
      </c>
      <c r="H108" s="310" t="s">
        <v>108</v>
      </c>
      <c r="I108" s="310" t="s">
        <v>56</v>
      </c>
      <c r="J108" s="311" t="s">
        <v>55</v>
      </c>
      <c r="K108" s="309" t="s">
        <v>57</v>
      </c>
      <c r="L108" s="310" t="s">
        <v>108</v>
      </c>
      <c r="M108" s="310" t="s">
        <v>56</v>
      </c>
      <c r="N108" s="311" t="s">
        <v>55</v>
      </c>
      <c r="O108" s="309" t="s">
        <v>57</v>
      </c>
      <c r="P108" s="310" t="s">
        <v>108</v>
      </c>
      <c r="Q108" s="310" t="s">
        <v>56</v>
      </c>
      <c r="R108" s="311" t="s">
        <v>55</v>
      </c>
      <c r="S108" s="309" t="s">
        <v>57</v>
      </c>
      <c r="T108" s="310" t="s">
        <v>108</v>
      </c>
      <c r="U108" s="310" t="s">
        <v>56</v>
      </c>
      <c r="V108" s="311" t="s">
        <v>55</v>
      </c>
      <c r="W108" s="309" t="s">
        <v>57</v>
      </c>
      <c r="X108" s="310" t="s">
        <v>108</v>
      </c>
      <c r="Y108" s="310" t="s">
        <v>56</v>
      </c>
      <c r="Z108" s="311" t="s">
        <v>55</v>
      </c>
      <c r="AA108" s="309" t="s">
        <v>57</v>
      </c>
      <c r="AB108" s="310" t="s">
        <v>108</v>
      </c>
      <c r="AC108" s="310" t="s">
        <v>56</v>
      </c>
      <c r="AD108" s="311" t="s">
        <v>55</v>
      </c>
      <c r="AE108" s="309" t="s">
        <v>57</v>
      </c>
      <c r="AF108" s="310" t="s">
        <v>108</v>
      </c>
      <c r="AG108" s="310" t="s">
        <v>56</v>
      </c>
      <c r="AH108" s="311" t="s">
        <v>55</v>
      </c>
      <c r="AI108" s="309" t="s">
        <v>57</v>
      </c>
      <c r="AJ108" s="310" t="s">
        <v>108</v>
      </c>
      <c r="AK108" s="310" t="s">
        <v>56</v>
      </c>
      <c r="AL108" s="311" t="s">
        <v>55</v>
      </c>
      <c r="AM108" s="309" t="s">
        <v>57</v>
      </c>
      <c r="AN108" s="310" t="s">
        <v>108</v>
      </c>
      <c r="AO108" s="310" t="s">
        <v>56</v>
      </c>
      <c r="AP108" s="311" t="s">
        <v>55</v>
      </c>
      <c r="AQ108" s="309" t="s">
        <v>57</v>
      </c>
      <c r="AR108" s="310" t="s">
        <v>108</v>
      </c>
      <c r="AS108" s="310" t="s">
        <v>56</v>
      </c>
      <c r="AT108" s="311" t="s">
        <v>55</v>
      </c>
      <c r="AU108" s="309" t="s">
        <v>57</v>
      </c>
      <c r="AV108" s="310" t="s">
        <v>108</v>
      </c>
      <c r="AW108" s="310" t="s">
        <v>56</v>
      </c>
      <c r="AX108" s="312" t="s">
        <v>55</v>
      </c>
      <c r="AY108" s="313" t="s">
        <v>112</v>
      </c>
      <c r="AZ108" s="314" t="s">
        <v>113</v>
      </c>
      <c r="BA108" s="314" t="s">
        <v>114</v>
      </c>
      <c r="BB108" s="315" t="s">
        <v>151</v>
      </c>
      <c r="BC108" s="336" t="s">
        <v>112</v>
      </c>
      <c r="BD108" s="337" t="s">
        <v>113</v>
      </c>
      <c r="BE108" s="337" t="s">
        <v>114</v>
      </c>
      <c r="BF108" s="338" t="s">
        <v>160</v>
      </c>
    </row>
    <row r="109" spans="1:58" s="69" customFormat="1" ht="28.5" thickBot="1">
      <c r="B109" s="407"/>
      <c r="C109" s="316"/>
      <c r="D109" s="317"/>
      <c r="E109" s="318"/>
      <c r="F109" s="319"/>
      <c r="G109" s="316"/>
      <c r="H109" s="317"/>
      <c r="I109" s="318"/>
      <c r="J109" s="319"/>
      <c r="K109" s="316"/>
      <c r="L109" s="317"/>
      <c r="M109" s="318"/>
      <c r="N109" s="319"/>
      <c r="O109" s="316"/>
      <c r="P109" s="317"/>
      <c r="Q109" s="318"/>
      <c r="R109" s="319"/>
      <c r="S109" s="316"/>
      <c r="T109" s="317"/>
      <c r="U109" s="318"/>
      <c r="V109" s="319"/>
      <c r="W109" s="316"/>
      <c r="X109" s="317"/>
      <c r="Y109" s="318"/>
      <c r="Z109" s="319"/>
      <c r="AA109" s="316"/>
      <c r="AB109" s="317"/>
      <c r="AC109" s="318"/>
      <c r="AD109" s="319"/>
      <c r="AE109" s="316"/>
      <c r="AF109" s="317"/>
      <c r="AG109" s="318"/>
      <c r="AH109" s="319"/>
      <c r="AI109" s="316"/>
      <c r="AJ109" s="317"/>
      <c r="AK109" s="318"/>
      <c r="AL109" s="319"/>
      <c r="AM109" s="316"/>
      <c r="AN109" s="317"/>
      <c r="AO109" s="318"/>
      <c r="AP109" s="319"/>
      <c r="AQ109" s="316"/>
      <c r="AR109" s="317"/>
      <c r="AS109" s="318"/>
      <c r="AT109" s="319"/>
      <c r="AU109" s="316"/>
      <c r="AV109" s="317"/>
      <c r="AW109" s="318"/>
      <c r="AX109" s="320"/>
      <c r="AY109" s="321" t="s">
        <v>152</v>
      </c>
      <c r="AZ109" s="322" t="s">
        <v>153</v>
      </c>
      <c r="BA109" s="322" t="s">
        <v>154</v>
      </c>
      <c r="BB109" s="323" t="s">
        <v>155</v>
      </c>
      <c r="BC109" s="324" t="s">
        <v>152</v>
      </c>
      <c r="BD109" s="325" t="s">
        <v>153</v>
      </c>
      <c r="BE109" s="325" t="s">
        <v>154</v>
      </c>
      <c r="BF109" s="326" t="s">
        <v>155</v>
      </c>
    </row>
    <row r="110" spans="1:58" s="142" customFormat="1">
      <c r="B110" s="251" t="s">
        <v>54</v>
      </c>
      <c r="C110" s="212">
        <f>SUM(C111,C115,C119,C122)</f>
        <v>0</v>
      </c>
      <c r="D110" s="213">
        <f>SUM(D111,D115,D119,D122)</f>
        <v>0</v>
      </c>
      <c r="E110" s="143">
        <f>SUM(E111,E115,E119,E122)</f>
        <v>0</v>
      </c>
      <c r="F110" s="214">
        <f>IFERROR(E110/D110,0)</f>
        <v>0</v>
      </c>
      <c r="G110" s="212">
        <f>SUM(G111,G115,G119,G122)</f>
        <v>0</v>
      </c>
      <c r="H110" s="213">
        <f>SUM(H111,H115,H119,H122)</f>
        <v>0</v>
      </c>
      <c r="I110" s="143">
        <f>SUM(I111,I115,I119,I122)</f>
        <v>0</v>
      </c>
      <c r="J110" s="214">
        <f>IFERROR(I110/H110,0)</f>
        <v>0</v>
      </c>
      <c r="K110" s="212">
        <f>SUM(K111,K115,K119,K122)</f>
        <v>0</v>
      </c>
      <c r="L110" s="213">
        <f>SUM(L111,L115,L119,L122)</f>
        <v>0</v>
      </c>
      <c r="M110" s="143">
        <f>SUM(M111,M115,M119,M122)</f>
        <v>0</v>
      </c>
      <c r="N110" s="214">
        <f>IFERROR(M110/L110,0)</f>
        <v>0</v>
      </c>
      <c r="O110" s="212">
        <f>SUM(O111,O115,O119,O122)</f>
        <v>0</v>
      </c>
      <c r="P110" s="213">
        <f>SUM(P111,P115,P119,P122)</f>
        <v>0</v>
      </c>
      <c r="Q110" s="143">
        <f>SUM(Q111,Q115,Q119,Q122)</f>
        <v>0</v>
      </c>
      <c r="R110" s="214">
        <f>IFERROR(Q110/P110,0)</f>
        <v>0</v>
      </c>
      <c r="S110" s="212">
        <f>SUM(S111,S115,S119,S122)</f>
        <v>0</v>
      </c>
      <c r="T110" s="213">
        <f>SUM(T111,T115,T119,T122)</f>
        <v>0</v>
      </c>
      <c r="U110" s="143">
        <f>SUM(U111,U115,U119,U122)</f>
        <v>0</v>
      </c>
      <c r="V110" s="214">
        <f>IFERROR(U110/T110,0)</f>
        <v>0</v>
      </c>
      <c r="W110" s="212">
        <f>SUM(W111,W115,W119,W122)</f>
        <v>0</v>
      </c>
      <c r="X110" s="213">
        <f>SUM(X111,X115,X119,X122)</f>
        <v>0</v>
      </c>
      <c r="Y110" s="143">
        <f>SUM(Y111,Y115,Y119,Y122)</f>
        <v>0</v>
      </c>
      <c r="Z110" s="214">
        <f>IFERROR(Y110/X110,0)</f>
        <v>0</v>
      </c>
      <c r="AA110" s="212">
        <f>SUM(AA111,AA115,AA119,AA122)</f>
        <v>0</v>
      </c>
      <c r="AB110" s="213">
        <f>SUM(AB111,AB115,AB119,AB122)</f>
        <v>0</v>
      </c>
      <c r="AC110" s="143">
        <f>SUM(AC111,AC115,AC119,AC122)</f>
        <v>0</v>
      </c>
      <c r="AD110" s="214">
        <f>IFERROR(AC110/AB110,0)</f>
        <v>0</v>
      </c>
      <c r="AE110" s="212">
        <f>SUM(AE111,AE115,AE119,AE122)</f>
        <v>0</v>
      </c>
      <c r="AF110" s="213">
        <f>SUM(AF111,AF115,AF119,AF122)</f>
        <v>0</v>
      </c>
      <c r="AG110" s="143">
        <f>SUM(AG111,AG115,AG119,AG122)</f>
        <v>0</v>
      </c>
      <c r="AH110" s="214">
        <f>IFERROR(AG110/AF110,0)</f>
        <v>0</v>
      </c>
      <c r="AI110" s="212">
        <f>SUM(AI111,AI115,AI119,AI122)</f>
        <v>0</v>
      </c>
      <c r="AJ110" s="213">
        <f>SUM(AJ111,AJ115,AJ119,AJ122)</f>
        <v>0</v>
      </c>
      <c r="AK110" s="143">
        <f>SUM(AK111,AK115,AK119,AK122)</f>
        <v>0</v>
      </c>
      <c r="AL110" s="214">
        <f>IFERROR(AK110/AJ110,0)</f>
        <v>0</v>
      </c>
      <c r="AM110" s="212">
        <f>SUM(AM111,AM115,AM119,AM122)</f>
        <v>13</v>
      </c>
      <c r="AN110" s="213">
        <f>SUM(AN111,AN115,AN119,AN122)</f>
        <v>0</v>
      </c>
      <c r="AO110" s="143">
        <f>SUM(AO111,AO115,AO119,AO122)</f>
        <v>0</v>
      </c>
      <c r="AP110" s="214">
        <f>IFERROR(AO110/AN110,0)</f>
        <v>0</v>
      </c>
      <c r="AQ110" s="212">
        <f>SUM(AQ111,AQ115,AQ119,AQ122)</f>
        <v>13</v>
      </c>
      <c r="AR110" s="143">
        <f>SUM(AR111,AR115,AR119,AR122)</f>
        <v>0</v>
      </c>
      <c r="AS110" s="143">
        <f>SUM(AS111,AS115,AS119,AS122)</f>
        <v>0</v>
      </c>
      <c r="AT110" s="214">
        <f>IFERROR(AS110/AR110,0)</f>
        <v>0</v>
      </c>
      <c r="AU110" s="212">
        <f>SUM(AU111,AU115,AU119,AU122)</f>
        <v>13</v>
      </c>
      <c r="AV110" s="143">
        <f>SUM(AV111,AV115,AV119,AV122)</f>
        <v>0</v>
      </c>
      <c r="AW110" s="143">
        <f>SUM(AW111,AW115,AW119,AW122)</f>
        <v>0</v>
      </c>
      <c r="AX110" s="240">
        <f>IFERROR(AW110/AV110,0)</f>
        <v>0</v>
      </c>
      <c r="AY110" s="274">
        <f t="shared" ref="AY110:AY126" si="162">SUM(C110,G110,K110)</f>
        <v>0</v>
      </c>
      <c r="AZ110" s="275">
        <f t="shared" ref="AZ110:AZ126" si="163">SUM(D110,H110,L110)</f>
        <v>0</v>
      </c>
      <c r="BA110" s="275">
        <f t="shared" ref="BA110:BA126" si="164">SUM(E110,I110,M110)</f>
        <v>0</v>
      </c>
      <c r="BB110" s="292">
        <f>IFERROR(BA110/AZ110,0)</f>
        <v>0</v>
      </c>
      <c r="BC110" s="327">
        <f t="shared" ref="BC110:BC126" si="165">SUM(C110,G110,K110,O110,S110,W110,AA110,AE110,AI110,AM110,AQ110,AU110)</f>
        <v>39</v>
      </c>
      <c r="BD110" s="328">
        <f t="shared" ref="BD110:BD126" si="166">SUM(D110,H110,L110,P110,T110,X110,AB110,AF110,AJ110,AN110,AR110,AV110)</f>
        <v>0</v>
      </c>
      <c r="BE110" s="328">
        <f t="shared" ref="BE110:BE126" si="167">SUM(E110,I110,M110,Q110,U110,Y110,AC110,AG110,AK110,AO110,AS110,AW110)</f>
        <v>0</v>
      </c>
      <c r="BF110" s="329">
        <f>IFERROR(BE110/BD110,0)</f>
        <v>0</v>
      </c>
    </row>
    <row r="111" spans="1:58" s="105" customFormat="1" outlineLevel="1">
      <c r="B111" s="252" t="s">
        <v>48</v>
      </c>
      <c r="C111" s="215">
        <f>SUM(C112:C114)</f>
        <v>0</v>
      </c>
      <c r="D111" s="216">
        <f>SUM(D112:D114)</f>
        <v>0</v>
      </c>
      <c r="E111" s="114">
        <f>SUM(E112:E114)</f>
        <v>0</v>
      </c>
      <c r="F111" s="217">
        <f t="shared" ref="F111:F126" si="168">IFERROR(E111/D111,0)</f>
        <v>0</v>
      </c>
      <c r="G111" s="215"/>
      <c r="H111" s="216">
        <f>SUM(H112:H114)</f>
        <v>0</v>
      </c>
      <c r="I111" s="114">
        <f>SUM(I112:I114)</f>
        <v>0</v>
      </c>
      <c r="J111" s="217">
        <f t="shared" ref="J111:J126" si="169">IFERROR(I111/H111,0)</f>
        <v>0</v>
      </c>
      <c r="K111" s="215"/>
      <c r="L111" s="216">
        <f>SUM(L112:L114)</f>
        <v>0</v>
      </c>
      <c r="M111" s="114">
        <f>SUM(M112:M114)</f>
        <v>0</v>
      </c>
      <c r="N111" s="217">
        <f t="shared" ref="N111:N126" si="170">IFERROR(M111/L111,0)</f>
        <v>0</v>
      </c>
      <c r="O111" s="215"/>
      <c r="P111" s="216">
        <f>SUM(P112:P114)</f>
        <v>0</v>
      </c>
      <c r="Q111" s="114">
        <f>SUM(Q112:Q114)</f>
        <v>0</v>
      </c>
      <c r="R111" s="217">
        <f t="shared" ref="R111:R126" si="171">IFERROR(Q111/P111,0)</f>
        <v>0</v>
      </c>
      <c r="S111" s="215"/>
      <c r="T111" s="216">
        <f>SUM(T112:T114)</f>
        <v>0</v>
      </c>
      <c r="U111" s="114">
        <f>SUM(U112:U114)</f>
        <v>0</v>
      </c>
      <c r="V111" s="217">
        <f t="shared" ref="V111:V126" si="172">IFERROR(U111/T111,0)</f>
        <v>0</v>
      </c>
      <c r="W111" s="215"/>
      <c r="X111" s="216">
        <f>SUM(X112:X114)</f>
        <v>0</v>
      </c>
      <c r="Y111" s="114">
        <f>SUM(Y112:Y114)</f>
        <v>0</v>
      </c>
      <c r="Z111" s="217">
        <f t="shared" ref="Z111:Z126" si="173">IFERROR(Y111/X111,0)</f>
        <v>0</v>
      </c>
      <c r="AA111" s="215"/>
      <c r="AB111" s="216">
        <f>SUM(AB112:AB114)</f>
        <v>0</v>
      </c>
      <c r="AC111" s="114">
        <f>SUM(AC112:AC114)</f>
        <v>0</v>
      </c>
      <c r="AD111" s="217">
        <f t="shared" ref="AD111:AD126" si="174">IFERROR(AC111/AB111,0)</f>
        <v>0</v>
      </c>
      <c r="AE111" s="215"/>
      <c r="AF111" s="216">
        <f>SUM(AF112:AF114)</f>
        <v>0</v>
      </c>
      <c r="AG111" s="114">
        <f>SUM(AG112:AG114)</f>
        <v>0</v>
      </c>
      <c r="AH111" s="217">
        <f t="shared" ref="AH111:AH126" si="175">IFERROR(AG111/AF111,0)</f>
        <v>0</v>
      </c>
      <c r="AI111" s="215"/>
      <c r="AJ111" s="216">
        <f>SUM(AJ112:AJ114)</f>
        <v>0</v>
      </c>
      <c r="AK111" s="114">
        <f>SUM(AK112:AK114)</f>
        <v>0</v>
      </c>
      <c r="AL111" s="217">
        <f t="shared" ref="AL111:AL126" si="176">IFERROR(AK111/AJ111,0)</f>
        <v>0</v>
      </c>
      <c r="AM111" s="215">
        <f>SUM(AM112:AM114)</f>
        <v>4</v>
      </c>
      <c r="AN111" s="216">
        <f>SUM(AN112:AN114)</f>
        <v>0</v>
      </c>
      <c r="AO111" s="114">
        <f>SUM(AO112:AO114)</f>
        <v>0</v>
      </c>
      <c r="AP111" s="217">
        <f t="shared" ref="AP111:AP126" si="177">IFERROR(AO111/AN111,0)</f>
        <v>0</v>
      </c>
      <c r="AQ111" s="215">
        <f>SUM(AQ112:AQ114)</f>
        <v>4</v>
      </c>
      <c r="AR111" s="114">
        <f>SUM(AR112:AR114)</f>
        <v>0</v>
      </c>
      <c r="AS111" s="114">
        <f>SUM(AS112:AS114)</f>
        <v>0</v>
      </c>
      <c r="AT111" s="217">
        <f t="shared" ref="AT111:AT126" si="178">IFERROR(AS111/AR111,0)</f>
        <v>0</v>
      </c>
      <c r="AU111" s="215">
        <f>SUM(AU112:AU114)</f>
        <v>4</v>
      </c>
      <c r="AV111" s="114">
        <f>SUM(AV112:AV114)</f>
        <v>0</v>
      </c>
      <c r="AW111" s="114">
        <f>SUM(AW112:AW114)</f>
        <v>0</v>
      </c>
      <c r="AX111" s="241">
        <f t="shared" ref="AX111:AX126" si="179">IFERROR(AW111/AV111,0)</f>
        <v>0</v>
      </c>
      <c r="AY111" s="277">
        <f t="shared" si="162"/>
        <v>0</v>
      </c>
      <c r="AZ111" s="278">
        <f t="shared" si="163"/>
        <v>0</v>
      </c>
      <c r="BA111" s="278">
        <f t="shared" si="164"/>
        <v>0</v>
      </c>
      <c r="BB111" s="293">
        <f t="shared" ref="BB111:BB126" si="180">IFERROR(BA111/AZ111,0)</f>
        <v>0</v>
      </c>
      <c r="BC111" s="330">
        <f t="shared" si="165"/>
        <v>12</v>
      </c>
      <c r="BD111" s="331">
        <f t="shared" si="166"/>
        <v>0</v>
      </c>
      <c r="BE111" s="331">
        <f t="shared" si="167"/>
        <v>0</v>
      </c>
      <c r="BF111" s="332">
        <f t="shared" ref="BF111:BF126" si="181">IFERROR(BE111/BD111,0)</f>
        <v>0</v>
      </c>
    </row>
    <row r="112" spans="1:58" outlineLevel="1">
      <c r="B112" s="253" t="s">
        <v>71</v>
      </c>
      <c r="C112" s="218">
        <v>0</v>
      </c>
      <c r="D112" s="219">
        <v>0</v>
      </c>
      <c r="E112" s="115">
        <v>0</v>
      </c>
      <c r="F112" s="220">
        <f t="shared" si="168"/>
        <v>0</v>
      </c>
      <c r="G112" s="218"/>
      <c r="H112" s="219"/>
      <c r="I112" s="115"/>
      <c r="J112" s="220">
        <f t="shared" si="169"/>
        <v>0</v>
      </c>
      <c r="K112" s="218"/>
      <c r="L112" s="219"/>
      <c r="M112" s="115"/>
      <c r="N112" s="220">
        <f t="shared" si="170"/>
        <v>0</v>
      </c>
      <c r="O112" s="218"/>
      <c r="P112" s="219"/>
      <c r="Q112" s="115"/>
      <c r="R112" s="220">
        <f t="shared" si="171"/>
        <v>0</v>
      </c>
      <c r="S112" s="218"/>
      <c r="T112" s="219"/>
      <c r="U112" s="115"/>
      <c r="V112" s="220">
        <f t="shared" si="172"/>
        <v>0</v>
      </c>
      <c r="W112" s="218"/>
      <c r="X112" s="219"/>
      <c r="Y112" s="115"/>
      <c r="Z112" s="220">
        <f t="shared" si="173"/>
        <v>0</v>
      </c>
      <c r="AA112" s="218"/>
      <c r="AB112" s="219"/>
      <c r="AC112" s="115"/>
      <c r="AD112" s="220">
        <f t="shared" si="174"/>
        <v>0</v>
      </c>
      <c r="AE112" s="218"/>
      <c r="AF112" s="219"/>
      <c r="AG112" s="115"/>
      <c r="AH112" s="220">
        <f t="shared" si="175"/>
        <v>0</v>
      </c>
      <c r="AI112" s="218"/>
      <c r="AJ112" s="219"/>
      <c r="AK112" s="115"/>
      <c r="AL112" s="220">
        <f t="shared" si="176"/>
        <v>0</v>
      </c>
      <c r="AM112" s="218">
        <v>1</v>
      </c>
      <c r="AN112" s="219"/>
      <c r="AO112" s="115"/>
      <c r="AP112" s="220">
        <f t="shared" si="177"/>
        <v>0</v>
      </c>
      <c r="AQ112" s="218">
        <v>1</v>
      </c>
      <c r="AR112" s="115"/>
      <c r="AS112" s="115"/>
      <c r="AT112" s="220">
        <f t="shared" si="178"/>
        <v>0</v>
      </c>
      <c r="AU112" s="218">
        <v>1</v>
      </c>
      <c r="AV112" s="115">
        <v>0</v>
      </c>
      <c r="AW112" s="115">
        <v>0</v>
      </c>
      <c r="AX112" s="242">
        <f t="shared" si="179"/>
        <v>0</v>
      </c>
      <c r="AY112" s="280">
        <f t="shared" si="162"/>
        <v>0</v>
      </c>
      <c r="AZ112" s="281">
        <f t="shared" si="163"/>
        <v>0</v>
      </c>
      <c r="BA112" s="281">
        <f t="shared" si="164"/>
        <v>0</v>
      </c>
      <c r="BB112" s="294">
        <f t="shared" si="180"/>
        <v>0</v>
      </c>
      <c r="BC112" s="333">
        <f t="shared" si="165"/>
        <v>3</v>
      </c>
      <c r="BD112" s="334">
        <f t="shared" si="166"/>
        <v>0</v>
      </c>
      <c r="BE112" s="334">
        <f t="shared" si="167"/>
        <v>0</v>
      </c>
      <c r="BF112" s="335">
        <f t="shared" si="181"/>
        <v>0</v>
      </c>
    </row>
    <row r="113" spans="2:58" outlineLevel="1">
      <c r="B113" s="253" t="s">
        <v>72</v>
      </c>
      <c r="C113" s="218">
        <v>0</v>
      </c>
      <c r="D113" s="219">
        <v>0</v>
      </c>
      <c r="E113" s="115">
        <v>0</v>
      </c>
      <c r="F113" s="220">
        <f t="shared" si="168"/>
        <v>0</v>
      </c>
      <c r="G113" s="218"/>
      <c r="H113" s="219"/>
      <c r="I113" s="115"/>
      <c r="J113" s="220">
        <f t="shared" si="169"/>
        <v>0</v>
      </c>
      <c r="K113" s="218"/>
      <c r="L113" s="219"/>
      <c r="M113" s="115"/>
      <c r="N113" s="220">
        <f t="shared" si="170"/>
        <v>0</v>
      </c>
      <c r="O113" s="218"/>
      <c r="P113" s="219"/>
      <c r="Q113" s="115"/>
      <c r="R113" s="220">
        <f t="shared" si="171"/>
        <v>0</v>
      </c>
      <c r="S113" s="218"/>
      <c r="T113" s="219"/>
      <c r="U113" s="115"/>
      <c r="V113" s="220">
        <f t="shared" si="172"/>
        <v>0</v>
      </c>
      <c r="W113" s="218"/>
      <c r="X113" s="219"/>
      <c r="Y113" s="115"/>
      <c r="Z113" s="220">
        <f t="shared" si="173"/>
        <v>0</v>
      </c>
      <c r="AA113" s="218"/>
      <c r="AB113" s="219"/>
      <c r="AC113" s="115"/>
      <c r="AD113" s="220">
        <f t="shared" si="174"/>
        <v>0</v>
      </c>
      <c r="AE113" s="218"/>
      <c r="AF113" s="219"/>
      <c r="AG113" s="115"/>
      <c r="AH113" s="220">
        <f t="shared" si="175"/>
        <v>0</v>
      </c>
      <c r="AI113" s="218"/>
      <c r="AJ113" s="219"/>
      <c r="AK113" s="115"/>
      <c r="AL113" s="220">
        <f t="shared" si="176"/>
        <v>0</v>
      </c>
      <c r="AM113" s="218">
        <v>1</v>
      </c>
      <c r="AN113" s="219"/>
      <c r="AO113" s="115"/>
      <c r="AP113" s="220">
        <f t="shared" si="177"/>
        <v>0</v>
      </c>
      <c r="AQ113" s="218">
        <v>1</v>
      </c>
      <c r="AR113" s="115"/>
      <c r="AS113" s="115"/>
      <c r="AT113" s="220">
        <f t="shared" si="178"/>
        <v>0</v>
      </c>
      <c r="AU113" s="218">
        <v>1</v>
      </c>
      <c r="AV113" s="115">
        <v>0</v>
      </c>
      <c r="AW113" s="115">
        <v>0</v>
      </c>
      <c r="AX113" s="242">
        <f t="shared" si="179"/>
        <v>0</v>
      </c>
      <c r="AY113" s="280">
        <f t="shared" si="162"/>
        <v>0</v>
      </c>
      <c r="AZ113" s="281">
        <f t="shared" si="163"/>
        <v>0</v>
      </c>
      <c r="BA113" s="281">
        <f t="shared" si="164"/>
        <v>0</v>
      </c>
      <c r="BB113" s="294">
        <f t="shared" si="180"/>
        <v>0</v>
      </c>
      <c r="BC113" s="333">
        <f t="shared" si="165"/>
        <v>3</v>
      </c>
      <c r="BD113" s="334">
        <f t="shared" si="166"/>
        <v>0</v>
      </c>
      <c r="BE113" s="334">
        <f t="shared" si="167"/>
        <v>0</v>
      </c>
      <c r="BF113" s="335">
        <f t="shared" si="181"/>
        <v>0</v>
      </c>
    </row>
    <row r="114" spans="2:58" outlineLevel="1">
      <c r="B114" s="253" t="s">
        <v>70</v>
      </c>
      <c r="C114" s="218">
        <v>0</v>
      </c>
      <c r="D114" s="219">
        <v>0</v>
      </c>
      <c r="E114" s="115">
        <v>0</v>
      </c>
      <c r="F114" s="220">
        <f t="shared" si="168"/>
        <v>0</v>
      </c>
      <c r="G114" s="218"/>
      <c r="H114" s="219"/>
      <c r="I114" s="115"/>
      <c r="J114" s="220">
        <f t="shared" si="169"/>
        <v>0</v>
      </c>
      <c r="K114" s="218"/>
      <c r="L114" s="219"/>
      <c r="M114" s="115"/>
      <c r="N114" s="220">
        <f t="shared" si="170"/>
        <v>0</v>
      </c>
      <c r="O114" s="218"/>
      <c r="P114" s="219"/>
      <c r="Q114" s="115"/>
      <c r="R114" s="220">
        <f t="shared" si="171"/>
        <v>0</v>
      </c>
      <c r="S114" s="218"/>
      <c r="T114" s="219"/>
      <c r="U114" s="115"/>
      <c r="V114" s="220">
        <f t="shared" si="172"/>
        <v>0</v>
      </c>
      <c r="W114" s="218"/>
      <c r="X114" s="219"/>
      <c r="Y114" s="115"/>
      <c r="Z114" s="220">
        <f t="shared" si="173"/>
        <v>0</v>
      </c>
      <c r="AA114" s="218"/>
      <c r="AB114" s="219"/>
      <c r="AC114" s="115"/>
      <c r="AD114" s="220">
        <f t="shared" si="174"/>
        <v>0</v>
      </c>
      <c r="AE114" s="218"/>
      <c r="AF114" s="219"/>
      <c r="AG114" s="115"/>
      <c r="AH114" s="220">
        <f t="shared" si="175"/>
        <v>0</v>
      </c>
      <c r="AI114" s="218"/>
      <c r="AJ114" s="219"/>
      <c r="AK114" s="115"/>
      <c r="AL114" s="220">
        <f t="shared" si="176"/>
        <v>0</v>
      </c>
      <c r="AM114" s="218">
        <v>2</v>
      </c>
      <c r="AN114" s="219"/>
      <c r="AO114" s="115"/>
      <c r="AP114" s="220">
        <f t="shared" si="177"/>
        <v>0</v>
      </c>
      <c r="AQ114" s="218">
        <v>2</v>
      </c>
      <c r="AR114" s="115"/>
      <c r="AS114" s="115"/>
      <c r="AT114" s="220">
        <f t="shared" si="178"/>
        <v>0</v>
      </c>
      <c r="AU114" s="218">
        <v>2</v>
      </c>
      <c r="AV114" s="115">
        <v>0</v>
      </c>
      <c r="AW114" s="115">
        <v>0</v>
      </c>
      <c r="AX114" s="242">
        <f t="shared" si="179"/>
        <v>0</v>
      </c>
      <c r="AY114" s="280">
        <f t="shared" si="162"/>
        <v>0</v>
      </c>
      <c r="AZ114" s="281">
        <f t="shared" si="163"/>
        <v>0</v>
      </c>
      <c r="BA114" s="281">
        <f t="shared" si="164"/>
        <v>0</v>
      </c>
      <c r="BB114" s="294">
        <f t="shared" si="180"/>
        <v>0</v>
      </c>
      <c r="BC114" s="333">
        <f t="shared" si="165"/>
        <v>6</v>
      </c>
      <c r="BD114" s="334">
        <f t="shared" si="166"/>
        <v>0</v>
      </c>
      <c r="BE114" s="334">
        <f t="shared" si="167"/>
        <v>0</v>
      </c>
      <c r="BF114" s="335">
        <f t="shared" si="181"/>
        <v>0</v>
      </c>
    </row>
    <row r="115" spans="2:58" s="105" customFormat="1" outlineLevel="1">
      <c r="B115" s="252" t="s">
        <v>49</v>
      </c>
      <c r="C115" s="215">
        <f>SUM(C116:C118)</f>
        <v>0</v>
      </c>
      <c r="D115" s="216">
        <f>SUM(D116:D118)</f>
        <v>0</v>
      </c>
      <c r="E115" s="114">
        <f>SUM(E116:E118)</f>
        <v>0</v>
      </c>
      <c r="F115" s="217">
        <f t="shared" si="168"/>
        <v>0</v>
      </c>
      <c r="G115" s="215"/>
      <c r="H115" s="216">
        <f>SUM(H116:H118)</f>
        <v>0</v>
      </c>
      <c r="I115" s="114">
        <f>SUM(I116:I118)</f>
        <v>0</v>
      </c>
      <c r="J115" s="217">
        <f t="shared" si="169"/>
        <v>0</v>
      </c>
      <c r="K115" s="215"/>
      <c r="L115" s="216">
        <f>SUM(L116:L118)</f>
        <v>0</v>
      </c>
      <c r="M115" s="114">
        <f>SUM(M116:M118)</f>
        <v>0</v>
      </c>
      <c r="N115" s="217">
        <f t="shared" si="170"/>
        <v>0</v>
      </c>
      <c r="O115" s="215"/>
      <c r="P115" s="216">
        <f>SUM(P116:P118)</f>
        <v>0</v>
      </c>
      <c r="Q115" s="114">
        <f>SUM(Q116:Q118)</f>
        <v>0</v>
      </c>
      <c r="R115" s="217">
        <f t="shared" si="171"/>
        <v>0</v>
      </c>
      <c r="S115" s="215"/>
      <c r="T115" s="216">
        <f>SUM(T116:T118)</f>
        <v>0</v>
      </c>
      <c r="U115" s="114">
        <f>SUM(U116:U118)</f>
        <v>0</v>
      </c>
      <c r="V115" s="217">
        <f t="shared" si="172"/>
        <v>0</v>
      </c>
      <c r="W115" s="215"/>
      <c r="X115" s="216">
        <f>SUM(X116:X118)</f>
        <v>0</v>
      </c>
      <c r="Y115" s="114">
        <f>SUM(Y116:Y118)</f>
        <v>0</v>
      </c>
      <c r="Z115" s="217">
        <f t="shared" si="173"/>
        <v>0</v>
      </c>
      <c r="AA115" s="215"/>
      <c r="AB115" s="216">
        <f>SUM(AB116:AB118)</f>
        <v>0</v>
      </c>
      <c r="AC115" s="114">
        <f>SUM(AC116:AC118)</f>
        <v>0</v>
      </c>
      <c r="AD115" s="217">
        <f t="shared" si="174"/>
        <v>0</v>
      </c>
      <c r="AE115" s="215"/>
      <c r="AF115" s="216">
        <f>SUM(AF116:AF118)</f>
        <v>0</v>
      </c>
      <c r="AG115" s="114">
        <f>SUM(AG116:AG118)</f>
        <v>0</v>
      </c>
      <c r="AH115" s="217">
        <f t="shared" si="175"/>
        <v>0</v>
      </c>
      <c r="AI115" s="215"/>
      <c r="AJ115" s="216">
        <f>SUM(AJ116:AJ118)</f>
        <v>0</v>
      </c>
      <c r="AK115" s="114">
        <f>SUM(AK116:AK118)</f>
        <v>0</v>
      </c>
      <c r="AL115" s="217">
        <f t="shared" si="176"/>
        <v>0</v>
      </c>
      <c r="AM115" s="215">
        <f>SUM(AM116:AM118)</f>
        <v>3</v>
      </c>
      <c r="AN115" s="216">
        <f>SUM(AN116:AN118)</f>
        <v>0</v>
      </c>
      <c r="AO115" s="114">
        <f>SUM(AO116:AO118)</f>
        <v>0</v>
      </c>
      <c r="AP115" s="217">
        <f t="shared" si="177"/>
        <v>0</v>
      </c>
      <c r="AQ115" s="215">
        <f>SUM(AQ116:AQ118)</f>
        <v>3</v>
      </c>
      <c r="AR115" s="114">
        <f>SUM(AR116:AR118)</f>
        <v>0</v>
      </c>
      <c r="AS115" s="114">
        <f>SUM(AS116:AS118)</f>
        <v>0</v>
      </c>
      <c r="AT115" s="217">
        <f t="shared" si="178"/>
        <v>0</v>
      </c>
      <c r="AU115" s="215">
        <f>SUM(AU116:AU118)</f>
        <v>3</v>
      </c>
      <c r="AV115" s="114">
        <f>SUM(AV116:AV118)</f>
        <v>0</v>
      </c>
      <c r="AW115" s="114">
        <f>SUM(AW116:AW118)</f>
        <v>0</v>
      </c>
      <c r="AX115" s="241">
        <f t="shared" si="179"/>
        <v>0</v>
      </c>
      <c r="AY115" s="277">
        <f t="shared" si="162"/>
        <v>0</v>
      </c>
      <c r="AZ115" s="278">
        <f t="shared" si="163"/>
        <v>0</v>
      </c>
      <c r="BA115" s="278">
        <f t="shared" si="164"/>
        <v>0</v>
      </c>
      <c r="BB115" s="293">
        <f t="shared" si="180"/>
        <v>0</v>
      </c>
      <c r="BC115" s="330">
        <f t="shared" si="165"/>
        <v>9</v>
      </c>
      <c r="BD115" s="331">
        <f t="shared" si="166"/>
        <v>0</v>
      </c>
      <c r="BE115" s="331">
        <f t="shared" si="167"/>
        <v>0</v>
      </c>
      <c r="BF115" s="332">
        <f t="shared" si="181"/>
        <v>0</v>
      </c>
    </row>
    <row r="116" spans="2:58" outlineLevel="1">
      <c r="B116" s="253" t="s">
        <v>147</v>
      </c>
      <c r="C116" s="218">
        <v>0</v>
      </c>
      <c r="D116" s="219">
        <v>0</v>
      </c>
      <c r="E116" s="115">
        <v>0</v>
      </c>
      <c r="F116" s="220">
        <f t="shared" si="168"/>
        <v>0</v>
      </c>
      <c r="G116" s="218"/>
      <c r="H116" s="219"/>
      <c r="I116" s="115"/>
      <c r="J116" s="220">
        <f t="shared" si="169"/>
        <v>0</v>
      </c>
      <c r="K116" s="218"/>
      <c r="L116" s="219"/>
      <c r="M116" s="115"/>
      <c r="N116" s="220">
        <f t="shared" si="170"/>
        <v>0</v>
      </c>
      <c r="O116" s="218"/>
      <c r="P116" s="219"/>
      <c r="Q116" s="115"/>
      <c r="R116" s="220">
        <f t="shared" si="171"/>
        <v>0</v>
      </c>
      <c r="S116" s="218"/>
      <c r="T116" s="219"/>
      <c r="U116" s="115"/>
      <c r="V116" s="220">
        <f t="shared" si="172"/>
        <v>0</v>
      </c>
      <c r="W116" s="218"/>
      <c r="X116" s="219"/>
      <c r="Y116" s="115"/>
      <c r="Z116" s="220">
        <f t="shared" si="173"/>
        <v>0</v>
      </c>
      <c r="AA116" s="218"/>
      <c r="AB116" s="219"/>
      <c r="AC116" s="115"/>
      <c r="AD116" s="220">
        <f t="shared" si="174"/>
        <v>0</v>
      </c>
      <c r="AE116" s="218"/>
      <c r="AF116" s="219"/>
      <c r="AG116" s="115"/>
      <c r="AH116" s="220">
        <f t="shared" si="175"/>
        <v>0</v>
      </c>
      <c r="AI116" s="218"/>
      <c r="AJ116" s="219"/>
      <c r="AK116" s="115"/>
      <c r="AL116" s="220">
        <f t="shared" si="176"/>
        <v>0</v>
      </c>
      <c r="AM116" s="218">
        <v>1</v>
      </c>
      <c r="AN116" s="219"/>
      <c r="AO116" s="115"/>
      <c r="AP116" s="220">
        <f t="shared" si="177"/>
        <v>0</v>
      </c>
      <c r="AQ116" s="218">
        <v>1</v>
      </c>
      <c r="AR116" s="115"/>
      <c r="AS116" s="115"/>
      <c r="AT116" s="220">
        <f t="shared" si="178"/>
        <v>0</v>
      </c>
      <c r="AU116" s="218">
        <v>1</v>
      </c>
      <c r="AV116" s="115">
        <v>0</v>
      </c>
      <c r="AW116" s="115">
        <v>0</v>
      </c>
      <c r="AX116" s="242">
        <f t="shared" si="179"/>
        <v>0</v>
      </c>
      <c r="AY116" s="280">
        <f t="shared" si="162"/>
        <v>0</v>
      </c>
      <c r="AZ116" s="281">
        <f t="shared" si="163"/>
        <v>0</v>
      </c>
      <c r="BA116" s="281">
        <f t="shared" si="164"/>
        <v>0</v>
      </c>
      <c r="BB116" s="294">
        <f t="shared" si="180"/>
        <v>0</v>
      </c>
      <c r="BC116" s="333">
        <f t="shared" si="165"/>
        <v>3</v>
      </c>
      <c r="BD116" s="334">
        <f t="shared" si="166"/>
        <v>0</v>
      </c>
      <c r="BE116" s="334">
        <f t="shared" si="167"/>
        <v>0</v>
      </c>
      <c r="BF116" s="335">
        <f t="shared" si="181"/>
        <v>0</v>
      </c>
    </row>
    <row r="117" spans="2:58" outlineLevel="1">
      <c r="B117" s="253" t="s">
        <v>148</v>
      </c>
      <c r="C117" s="218">
        <v>0</v>
      </c>
      <c r="D117" s="219">
        <v>0</v>
      </c>
      <c r="E117" s="115">
        <v>0</v>
      </c>
      <c r="F117" s="220">
        <f t="shared" si="168"/>
        <v>0</v>
      </c>
      <c r="G117" s="218"/>
      <c r="H117" s="219"/>
      <c r="I117" s="115"/>
      <c r="J117" s="220"/>
      <c r="K117" s="218"/>
      <c r="L117" s="219"/>
      <c r="M117" s="115"/>
      <c r="N117" s="220"/>
      <c r="O117" s="218"/>
      <c r="P117" s="219"/>
      <c r="Q117" s="115"/>
      <c r="R117" s="220"/>
      <c r="S117" s="218"/>
      <c r="T117" s="219"/>
      <c r="U117" s="115"/>
      <c r="V117" s="220"/>
      <c r="W117" s="218"/>
      <c r="X117" s="219"/>
      <c r="Y117" s="115"/>
      <c r="Z117" s="220"/>
      <c r="AA117" s="218"/>
      <c r="AB117" s="219"/>
      <c r="AC117" s="115"/>
      <c r="AD117" s="220"/>
      <c r="AE117" s="218"/>
      <c r="AF117" s="219"/>
      <c r="AG117" s="115"/>
      <c r="AH117" s="220"/>
      <c r="AI117" s="218"/>
      <c r="AJ117" s="219"/>
      <c r="AK117" s="115"/>
      <c r="AL117" s="220"/>
      <c r="AM117" s="218"/>
      <c r="AN117" s="219"/>
      <c r="AO117" s="115"/>
      <c r="AP117" s="220"/>
      <c r="AQ117" s="218"/>
      <c r="AR117" s="115"/>
      <c r="AS117" s="115"/>
      <c r="AT117" s="220"/>
      <c r="AU117" s="218"/>
      <c r="AV117" s="115"/>
      <c r="AW117" s="115"/>
      <c r="AX117" s="242"/>
      <c r="AY117" s="280">
        <f t="shared" si="162"/>
        <v>0</v>
      </c>
      <c r="AZ117" s="281">
        <f t="shared" si="163"/>
        <v>0</v>
      </c>
      <c r="BA117" s="281">
        <f t="shared" si="164"/>
        <v>0</v>
      </c>
      <c r="BB117" s="294">
        <f t="shared" si="180"/>
        <v>0</v>
      </c>
      <c r="BC117" s="333">
        <f t="shared" si="165"/>
        <v>0</v>
      </c>
      <c r="BD117" s="334">
        <f t="shared" si="166"/>
        <v>0</v>
      </c>
      <c r="BE117" s="334">
        <f t="shared" si="167"/>
        <v>0</v>
      </c>
      <c r="BF117" s="335">
        <f t="shared" si="181"/>
        <v>0</v>
      </c>
    </row>
    <row r="118" spans="2:58" outlineLevel="1">
      <c r="B118" s="253" t="s">
        <v>69</v>
      </c>
      <c r="C118" s="218">
        <v>0</v>
      </c>
      <c r="D118" s="219">
        <v>0</v>
      </c>
      <c r="E118" s="115">
        <v>0</v>
      </c>
      <c r="F118" s="220">
        <f t="shared" si="168"/>
        <v>0</v>
      </c>
      <c r="G118" s="218"/>
      <c r="H118" s="219"/>
      <c r="I118" s="115"/>
      <c r="J118" s="220">
        <f t="shared" si="169"/>
        <v>0</v>
      </c>
      <c r="K118" s="218"/>
      <c r="L118" s="219"/>
      <c r="M118" s="115"/>
      <c r="N118" s="220">
        <f t="shared" si="170"/>
        <v>0</v>
      </c>
      <c r="O118" s="218"/>
      <c r="P118" s="219"/>
      <c r="Q118" s="115"/>
      <c r="R118" s="220">
        <f t="shared" si="171"/>
        <v>0</v>
      </c>
      <c r="S118" s="218"/>
      <c r="T118" s="219"/>
      <c r="U118" s="115"/>
      <c r="V118" s="220">
        <f t="shared" si="172"/>
        <v>0</v>
      </c>
      <c r="W118" s="218"/>
      <c r="X118" s="219"/>
      <c r="Y118" s="115"/>
      <c r="Z118" s="220">
        <f t="shared" si="173"/>
        <v>0</v>
      </c>
      <c r="AA118" s="218"/>
      <c r="AB118" s="219"/>
      <c r="AC118" s="115"/>
      <c r="AD118" s="220">
        <f t="shared" si="174"/>
        <v>0</v>
      </c>
      <c r="AE118" s="218"/>
      <c r="AF118" s="219"/>
      <c r="AG118" s="115"/>
      <c r="AH118" s="220">
        <f t="shared" si="175"/>
        <v>0</v>
      </c>
      <c r="AI118" s="218"/>
      <c r="AJ118" s="219"/>
      <c r="AK118" s="115"/>
      <c r="AL118" s="220">
        <f t="shared" si="176"/>
        <v>0</v>
      </c>
      <c r="AM118" s="218">
        <v>2</v>
      </c>
      <c r="AN118" s="219"/>
      <c r="AO118" s="115"/>
      <c r="AP118" s="220">
        <f t="shared" si="177"/>
        <v>0</v>
      </c>
      <c r="AQ118" s="218">
        <v>2</v>
      </c>
      <c r="AR118" s="115"/>
      <c r="AS118" s="115"/>
      <c r="AT118" s="220">
        <f t="shared" si="178"/>
        <v>0</v>
      </c>
      <c r="AU118" s="218">
        <v>2</v>
      </c>
      <c r="AV118" s="115">
        <v>0</v>
      </c>
      <c r="AW118" s="115">
        <v>0</v>
      </c>
      <c r="AX118" s="242">
        <f t="shared" si="179"/>
        <v>0</v>
      </c>
      <c r="AY118" s="280">
        <f t="shared" si="162"/>
        <v>0</v>
      </c>
      <c r="AZ118" s="281">
        <f t="shared" si="163"/>
        <v>0</v>
      </c>
      <c r="BA118" s="281">
        <f t="shared" si="164"/>
        <v>0</v>
      </c>
      <c r="BB118" s="294">
        <f t="shared" si="180"/>
        <v>0</v>
      </c>
      <c r="BC118" s="333">
        <f t="shared" si="165"/>
        <v>6</v>
      </c>
      <c r="BD118" s="334">
        <f t="shared" si="166"/>
        <v>0</v>
      </c>
      <c r="BE118" s="334">
        <f t="shared" si="167"/>
        <v>0</v>
      </c>
      <c r="BF118" s="335">
        <f t="shared" si="181"/>
        <v>0</v>
      </c>
    </row>
    <row r="119" spans="2:58" s="105" customFormat="1" outlineLevel="1">
      <c r="B119" s="252" t="s">
        <v>50</v>
      </c>
      <c r="C119" s="215">
        <f>SUM(C120:C121)</f>
        <v>0</v>
      </c>
      <c r="D119" s="216">
        <f>SUM(D120:D121)</f>
        <v>0</v>
      </c>
      <c r="E119" s="114">
        <f>SUM(E120:E121)</f>
        <v>0</v>
      </c>
      <c r="F119" s="217">
        <f t="shared" si="168"/>
        <v>0</v>
      </c>
      <c r="G119" s="215"/>
      <c r="H119" s="216">
        <f>SUM(H120:H121)</f>
        <v>0</v>
      </c>
      <c r="I119" s="114">
        <f>SUM(I120:I121)</f>
        <v>0</v>
      </c>
      <c r="J119" s="217">
        <f t="shared" si="169"/>
        <v>0</v>
      </c>
      <c r="K119" s="215"/>
      <c r="L119" s="216">
        <f>SUM(L120:L121)</f>
        <v>0</v>
      </c>
      <c r="M119" s="114">
        <f>SUM(M120:M121)</f>
        <v>0</v>
      </c>
      <c r="N119" s="217">
        <f t="shared" si="170"/>
        <v>0</v>
      </c>
      <c r="O119" s="215"/>
      <c r="P119" s="216">
        <f>SUM(P120:P121)</f>
        <v>0</v>
      </c>
      <c r="Q119" s="114">
        <f>SUM(Q120:Q121)</f>
        <v>0</v>
      </c>
      <c r="R119" s="217">
        <f t="shared" si="171"/>
        <v>0</v>
      </c>
      <c r="S119" s="215"/>
      <c r="T119" s="216">
        <f>SUM(T120:T121)</f>
        <v>0</v>
      </c>
      <c r="U119" s="114">
        <f>SUM(U120:U121)</f>
        <v>0</v>
      </c>
      <c r="V119" s="217">
        <f t="shared" si="172"/>
        <v>0</v>
      </c>
      <c r="W119" s="215"/>
      <c r="X119" s="216">
        <f>SUM(X120:X121)</f>
        <v>0</v>
      </c>
      <c r="Y119" s="114">
        <f>SUM(Y120:Y121)</f>
        <v>0</v>
      </c>
      <c r="Z119" s="217">
        <f t="shared" si="173"/>
        <v>0</v>
      </c>
      <c r="AA119" s="215"/>
      <c r="AB119" s="216">
        <f>SUM(AB120:AB121)</f>
        <v>0</v>
      </c>
      <c r="AC119" s="114">
        <f>SUM(AC120:AC121)</f>
        <v>0</v>
      </c>
      <c r="AD119" s="217">
        <f t="shared" si="174"/>
        <v>0</v>
      </c>
      <c r="AE119" s="215"/>
      <c r="AF119" s="216">
        <f>SUM(AF120:AF121)</f>
        <v>0</v>
      </c>
      <c r="AG119" s="114">
        <f>SUM(AG120:AG121)</f>
        <v>0</v>
      </c>
      <c r="AH119" s="217">
        <f t="shared" si="175"/>
        <v>0</v>
      </c>
      <c r="AI119" s="215"/>
      <c r="AJ119" s="216">
        <f>SUM(AJ120:AJ121)</f>
        <v>0</v>
      </c>
      <c r="AK119" s="114">
        <f>SUM(AK120:AK121)</f>
        <v>0</v>
      </c>
      <c r="AL119" s="217">
        <f t="shared" si="176"/>
        <v>0</v>
      </c>
      <c r="AM119" s="215">
        <f>SUM(AM120:AM121)</f>
        <v>2</v>
      </c>
      <c r="AN119" s="216">
        <f>SUM(AN120:AN121)</f>
        <v>0</v>
      </c>
      <c r="AO119" s="114">
        <f>SUM(AO120:AO121)</f>
        <v>0</v>
      </c>
      <c r="AP119" s="217">
        <f t="shared" si="177"/>
        <v>0</v>
      </c>
      <c r="AQ119" s="215">
        <f>SUM(AQ120:AQ121)</f>
        <v>2</v>
      </c>
      <c r="AR119" s="114">
        <f>SUM(AR120:AR121)</f>
        <v>0</v>
      </c>
      <c r="AS119" s="114">
        <f>SUM(AS120:AS121)</f>
        <v>0</v>
      </c>
      <c r="AT119" s="217">
        <f t="shared" si="178"/>
        <v>0</v>
      </c>
      <c r="AU119" s="215">
        <f>SUM(AU120:AU121)</f>
        <v>2</v>
      </c>
      <c r="AV119" s="114">
        <f>SUM(AV120:AV121)</f>
        <v>0</v>
      </c>
      <c r="AW119" s="114">
        <f>SUM(AW120:AW121)</f>
        <v>0</v>
      </c>
      <c r="AX119" s="241">
        <f t="shared" si="179"/>
        <v>0</v>
      </c>
      <c r="AY119" s="277">
        <f t="shared" si="162"/>
        <v>0</v>
      </c>
      <c r="AZ119" s="278">
        <f t="shared" si="163"/>
        <v>0</v>
      </c>
      <c r="BA119" s="278">
        <f t="shared" si="164"/>
        <v>0</v>
      </c>
      <c r="BB119" s="293">
        <f t="shared" si="180"/>
        <v>0</v>
      </c>
      <c r="BC119" s="330">
        <f t="shared" si="165"/>
        <v>6</v>
      </c>
      <c r="BD119" s="331">
        <f t="shared" si="166"/>
        <v>0</v>
      </c>
      <c r="BE119" s="331">
        <f t="shared" si="167"/>
        <v>0</v>
      </c>
      <c r="BF119" s="332">
        <f t="shared" si="181"/>
        <v>0</v>
      </c>
    </row>
    <row r="120" spans="2:58" outlineLevel="1">
      <c r="B120" s="253" t="s">
        <v>68</v>
      </c>
      <c r="C120" s="218">
        <v>0</v>
      </c>
      <c r="D120" s="219">
        <v>0</v>
      </c>
      <c r="E120" s="115">
        <v>0</v>
      </c>
      <c r="F120" s="220">
        <f t="shared" si="168"/>
        <v>0</v>
      </c>
      <c r="G120" s="218"/>
      <c r="H120" s="219"/>
      <c r="I120" s="115"/>
      <c r="J120" s="220">
        <f t="shared" si="169"/>
        <v>0</v>
      </c>
      <c r="K120" s="218"/>
      <c r="L120" s="219"/>
      <c r="M120" s="115"/>
      <c r="N120" s="220">
        <f t="shared" si="170"/>
        <v>0</v>
      </c>
      <c r="O120" s="218"/>
      <c r="P120" s="219"/>
      <c r="Q120" s="115"/>
      <c r="R120" s="220">
        <f t="shared" si="171"/>
        <v>0</v>
      </c>
      <c r="S120" s="218"/>
      <c r="T120" s="219"/>
      <c r="U120" s="115"/>
      <c r="V120" s="220">
        <f t="shared" si="172"/>
        <v>0</v>
      </c>
      <c r="W120" s="218"/>
      <c r="X120" s="219"/>
      <c r="Y120" s="115"/>
      <c r="Z120" s="220">
        <f t="shared" si="173"/>
        <v>0</v>
      </c>
      <c r="AA120" s="218"/>
      <c r="AB120" s="219"/>
      <c r="AC120" s="115"/>
      <c r="AD120" s="220">
        <f t="shared" si="174"/>
        <v>0</v>
      </c>
      <c r="AE120" s="218"/>
      <c r="AF120" s="219"/>
      <c r="AG120" s="115"/>
      <c r="AH120" s="220">
        <f t="shared" si="175"/>
        <v>0</v>
      </c>
      <c r="AI120" s="218"/>
      <c r="AJ120" s="219"/>
      <c r="AK120" s="115"/>
      <c r="AL120" s="220">
        <f t="shared" si="176"/>
        <v>0</v>
      </c>
      <c r="AM120" s="218">
        <v>2</v>
      </c>
      <c r="AN120" s="219"/>
      <c r="AO120" s="115"/>
      <c r="AP120" s="220">
        <f t="shared" si="177"/>
        <v>0</v>
      </c>
      <c r="AQ120" s="218">
        <v>2</v>
      </c>
      <c r="AR120" s="115"/>
      <c r="AS120" s="115"/>
      <c r="AT120" s="220">
        <f t="shared" si="178"/>
        <v>0</v>
      </c>
      <c r="AU120" s="218">
        <v>2</v>
      </c>
      <c r="AV120" s="115">
        <v>0</v>
      </c>
      <c r="AW120" s="115">
        <v>0</v>
      </c>
      <c r="AX120" s="242">
        <f t="shared" si="179"/>
        <v>0</v>
      </c>
      <c r="AY120" s="280">
        <f t="shared" si="162"/>
        <v>0</v>
      </c>
      <c r="AZ120" s="281">
        <f t="shared" si="163"/>
        <v>0</v>
      </c>
      <c r="BA120" s="281">
        <f t="shared" si="164"/>
        <v>0</v>
      </c>
      <c r="BB120" s="294">
        <f t="shared" si="180"/>
        <v>0</v>
      </c>
      <c r="BC120" s="333">
        <f t="shared" si="165"/>
        <v>6</v>
      </c>
      <c r="BD120" s="334">
        <f t="shared" si="166"/>
        <v>0</v>
      </c>
      <c r="BE120" s="334">
        <f t="shared" si="167"/>
        <v>0</v>
      </c>
      <c r="BF120" s="335">
        <f t="shared" si="181"/>
        <v>0</v>
      </c>
    </row>
    <row r="121" spans="2:58" outlineLevel="1">
      <c r="B121" s="253" t="s">
        <v>73</v>
      </c>
      <c r="C121" s="218">
        <v>0</v>
      </c>
      <c r="D121" s="219">
        <v>0</v>
      </c>
      <c r="E121" s="115">
        <v>0</v>
      </c>
      <c r="F121" s="220">
        <f t="shared" si="168"/>
        <v>0</v>
      </c>
      <c r="G121" s="218"/>
      <c r="H121" s="219"/>
      <c r="I121" s="115"/>
      <c r="J121" s="220">
        <f t="shared" si="169"/>
        <v>0</v>
      </c>
      <c r="K121" s="218"/>
      <c r="L121" s="219"/>
      <c r="M121" s="115"/>
      <c r="N121" s="220">
        <f t="shared" si="170"/>
        <v>0</v>
      </c>
      <c r="O121" s="218"/>
      <c r="P121" s="219"/>
      <c r="Q121" s="115"/>
      <c r="R121" s="220">
        <f t="shared" si="171"/>
        <v>0</v>
      </c>
      <c r="S121" s="218"/>
      <c r="T121" s="219"/>
      <c r="U121" s="115"/>
      <c r="V121" s="220">
        <f t="shared" si="172"/>
        <v>0</v>
      </c>
      <c r="W121" s="218"/>
      <c r="X121" s="219"/>
      <c r="Y121" s="115"/>
      <c r="Z121" s="220">
        <f t="shared" si="173"/>
        <v>0</v>
      </c>
      <c r="AA121" s="218"/>
      <c r="AB121" s="219"/>
      <c r="AC121" s="115"/>
      <c r="AD121" s="220">
        <f t="shared" si="174"/>
        <v>0</v>
      </c>
      <c r="AE121" s="218"/>
      <c r="AF121" s="219"/>
      <c r="AG121" s="115"/>
      <c r="AH121" s="220">
        <f t="shared" si="175"/>
        <v>0</v>
      </c>
      <c r="AI121" s="218"/>
      <c r="AJ121" s="219"/>
      <c r="AK121" s="115"/>
      <c r="AL121" s="220">
        <f t="shared" si="176"/>
        <v>0</v>
      </c>
      <c r="AM121" s="218">
        <v>0</v>
      </c>
      <c r="AN121" s="219"/>
      <c r="AO121" s="115"/>
      <c r="AP121" s="220">
        <f t="shared" si="177"/>
        <v>0</v>
      </c>
      <c r="AQ121" s="218">
        <v>0</v>
      </c>
      <c r="AR121" s="115"/>
      <c r="AS121" s="115"/>
      <c r="AT121" s="220">
        <f t="shared" si="178"/>
        <v>0</v>
      </c>
      <c r="AU121" s="218">
        <v>0</v>
      </c>
      <c r="AV121" s="115">
        <v>0</v>
      </c>
      <c r="AW121" s="115">
        <v>0</v>
      </c>
      <c r="AX121" s="242">
        <f t="shared" si="179"/>
        <v>0</v>
      </c>
      <c r="AY121" s="280">
        <f t="shared" si="162"/>
        <v>0</v>
      </c>
      <c r="AZ121" s="281">
        <f t="shared" si="163"/>
        <v>0</v>
      </c>
      <c r="BA121" s="281">
        <f t="shared" si="164"/>
        <v>0</v>
      </c>
      <c r="BB121" s="294">
        <f t="shared" si="180"/>
        <v>0</v>
      </c>
      <c r="BC121" s="333">
        <f t="shared" si="165"/>
        <v>0</v>
      </c>
      <c r="BD121" s="334">
        <f t="shared" si="166"/>
        <v>0</v>
      </c>
      <c r="BE121" s="334">
        <f t="shared" si="167"/>
        <v>0</v>
      </c>
      <c r="BF121" s="335">
        <f t="shared" si="181"/>
        <v>0</v>
      </c>
    </row>
    <row r="122" spans="2:58" s="105" customFormat="1" outlineLevel="1">
      <c r="B122" s="252" t="s">
        <v>51</v>
      </c>
      <c r="C122" s="215">
        <f>SUM(C123:C126)</f>
        <v>0</v>
      </c>
      <c r="D122" s="216">
        <f>SUM(D123:D126)</f>
        <v>0</v>
      </c>
      <c r="E122" s="114">
        <f>SUM(E123:E126)</f>
        <v>0</v>
      </c>
      <c r="F122" s="217">
        <f t="shared" si="168"/>
        <v>0</v>
      </c>
      <c r="G122" s="215"/>
      <c r="H122" s="216">
        <f>SUM(H123:H126)</f>
        <v>0</v>
      </c>
      <c r="I122" s="114">
        <f>SUM(I123:I126)</f>
        <v>0</v>
      </c>
      <c r="J122" s="217">
        <f t="shared" si="169"/>
        <v>0</v>
      </c>
      <c r="K122" s="215"/>
      <c r="L122" s="216">
        <f>SUM(L123:L126)</f>
        <v>0</v>
      </c>
      <c r="M122" s="114">
        <f>SUM(M123:M126)</f>
        <v>0</v>
      </c>
      <c r="N122" s="217">
        <f t="shared" si="170"/>
        <v>0</v>
      </c>
      <c r="O122" s="215"/>
      <c r="P122" s="216">
        <f>SUM(P123:P126)</f>
        <v>0</v>
      </c>
      <c r="Q122" s="114">
        <f>SUM(Q123:Q126)</f>
        <v>0</v>
      </c>
      <c r="R122" s="217">
        <f t="shared" si="171"/>
        <v>0</v>
      </c>
      <c r="S122" s="215"/>
      <c r="T122" s="216">
        <f>SUM(T123:T126)</f>
        <v>0</v>
      </c>
      <c r="U122" s="114">
        <f>SUM(U123:U126)</f>
        <v>0</v>
      </c>
      <c r="V122" s="217">
        <f t="shared" si="172"/>
        <v>0</v>
      </c>
      <c r="W122" s="215"/>
      <c r="X122" s="216">
        <f>SUM(X123:X126)</f>
        <v>0</v>
      </c>
      <c r="Y122" s="114">
        <f>SUM(Y123:Y126)</f>
        <v>0</v>
      </c>
      <c r="Z122" s="217">
        <f t="shared" si="173"/>
        <v>0</v>
      </c>
      <c r="AA122" s="215"/>
      <c r="AB122" s="216">
        <f>SUM(AB123:AB126)</f>
        <v>0</v>
      </c>
      <c r="AC122" s="114">
        <f>SUM(AC123:AC126)</f>
        <v>0</v>
      </c>
      <c r="AD122" s="217">
        <f t="shared" si="174"/>
        <v>0</v>
      </c>
      <c r="AE122" s="215"/>
      <c r="AF122" s="216">
        <f>SUM(AF123:AF126)</f>
        <v>0</v>
      </c>
      <c r="AG122" s="114">
        <f>SUM(AG123:AG126)</f>
        <v>0</v>
      </c>
      <c r="AH122" s="217">
        <f t="shared" si="175"/>
        <v>0</v>
      </c>
      <c r="AI122" s="215"/>
      <c r="AJ122" s="216">
        <f>SUM(AJ123:AJ126)</f>
        <v>0</v>
      </c>
      <c r="AK122" s="114">
        <f>SUM(AK123:AK126)</f>
        <v>0</v>
      </c>
      <c r="AL122" s="217">
        <f t="shared" si="176"/>
        <v>0</v>
      </c>
      <c r="AM122" s="215">
        <f>SUM(AM123:AM126)</f>
        <v>4</v>
      </c>
      <c r="AN122" s="216">
        <f>SUM(AN123:AN126)</f>
        <v>0</v>
      </c>
      <c r="AO122" s="114">
        <f>SUM(AO123:AO126)</f>
        <v>0</v>
      </c>
      <c r="AP122" s="217">
        <f t="shared" si="177"/>
        <v>0</v>
      </c>
      <c r="AQ122" s="215">
        <f>SUM(AQ123:AQ126)</f>
        <v>4</v>
      </c>
      <c r="AR122" s="114">
        <f>SUM(AR123:AR126)</f>
        <v>0</v>
      </c>
      <c r="AS122" s="114">
        <f>SUM(AS123:AS126)</f>
        <v>0</v>
      </c>
      <c r="AT122" s="217">
        <f t="shared" si="178"/>
        <v>0</v>
      </c>
      <c r="AU122" s="215">
        <f>SUM(AU123:AU126)</f>
        <v>4</v>
      </c>
      <c r="AV122" s="114">
        <f>SUM(AV123:AV126)</f>
        <v>0</v>
      </c>
      <c r="AW122" s="114">
        <f>SUM(AW123:AW126)</f>
        <v>0</v>
      </c>
      <c r="AX122" s="241">
        <f t="shared" si="179"/>
        <v>0</v>
      </c>
      <c r="AY122" s="277">
        <f t="shared" si="162"/>
        <v>0</v>
      </c>
      <c r="AZ122" s="278">
        <f t="shared" si="163"/>
        <v>0</v>
      </c>
      <c r="BA122" s="278">
        <f t="shared" si="164"/>
        <v>0</v>
      </c>
      <c r="BB122" s="293">
        <f t="shared" si="180"/>
        <v>0</v>
      </c>
      <c r="BC122" s="330">
        <f t="shared" si="165"/>
        <v>12</v>
      </c>
      <c r="BD122" s="331">
        <f t="shared" si="166"/>
        <v>0</v>
      </c>
      <c r="BE122" s="331">
        <f t="shared" si="167"/>
        <v>0</v>
      </c>
      <c r="BF122" s="332">
        <f t="shared" si="181"/>
        <v>0</v>
      </c>
    </row>
    <row r="123" spans="2:58" outlineLevel="1">
      <c r="B123" s="253" t="s">
        <v>74</v>
      </c>
      <c r="C123" s="218">
        <v>0</v>
      </c>
      <c r="D123" s="219">
        <v>0</v>
      </c>
      <c r="E123" s="115">
        <v>0</v>
      </c>
      <c r="F123" s="220">
        <f t="shared" si="168"/>
        <v>0</v>
      </c>
      <c r="G123" s="218"/>
      <c r="H123" s="219"/>
      <c r="I123" s="115"/>
      <c r="J123" s="220">
        <f t="shared" si="169"/>
        <v>0</v>
      </c>
      <c r="K123" s="218"/>
      <c r="L123" s="219"/>
      <c r="M123" s="115"/>
      <c r="N123" s="220">
        <f t="shared" si="170"/>
        <v>0</v>
      </c>
      <c r="O123" s="218"/>
      <c r="P123" s="219"/>
      <c r="Q123" s="115"/>
      <c r="R123" s="220">
        <f t="shared" si="171"/>
        <v>0</v>
      </c>
      <c r="S123" s="218"/>
      <c r="T123" s="219"/>
      <c r="U123" s="115"/>
      <c r="V123" s="220">
        <f t="shared" si="172"/>
        <v>0</v>
      </c>
      <c r="W123" s="218"/>
      <c r="X123" s="219"/>
      <c r="Y123" s="115"/>
      <c r="Z123" s="220">
        <f t="shared" si="173"/>
        <v>0</v>
      </c>
      <c r="AA123" s="218"/>
      <c r="AB123" s="219"/>
      <c r="AC123" s="115"/>
      <c r="AD123" s="220">
        <f t="shared" si="174"/>
        <v>0</v>
      </c>
      <c r="AE123" s="218"/>
      <c r="AF123" s="219"/>
      <c r="AG123" s="115"/>
      <c r="AH123" s="220">
        <f t="shared" si="175"/>
        <v>0</v>
      </c>
      <c r="AI123" s="218"/>
      <c r="AJ123" s="219"/>
      <c r="AK123" s="115"/>
      <c r="AL123" s="220">
        <f t="shared" si="176"/>
        <v>0</v>
      </c>
      <c r="AM123" s="218">
        <v>2</v>
      </c>
      <c r="AN123" s="219"/>
      <c r="AO123" s="115"/>
      <c r="AP123" s="220">
        <f t="shared" si="177"/>
        <v>0</v>
      </c>
      <c r="AQ123" s="218">
        <v>2</v>
      </c>
      <c r="AR123" s="115"/>
      <c r="AS123" s="115"/>
      <c r="AT123" s="220">
        <f t="shared" si="178"/>
        <v>0</v>
      </c>
      <c r="AU123" s="218">
        <v>2</v>
      </c>
      <c r="AV123" s="115">
        <v>0</v>
      </c>
      <c r="AW123" s="115">
        <v>0</v>
      </c>
      <c r="AX123" s="242">
        <f t="shared" si="179"/>
        <v>0</v>
      </c>
      <c r="AY123" s="280">
        <f t="shared" si="162"/>
        <v>0</v>
      </c>
      <c r="AZ123" s="281">
        <f t="shared" si="163"/>
        <v>0</v>
      </c>
      <c r="BA123" s="281">
        <f t="shared" si="164"/>
        <v>0</v>
      </c>
      <c r="BB123" s="294">
        <f t="shared" si="180"/>
        <v>0</v>
      </c>
      <c r="BC123" s="333">
        <f t="shared" si="165"/>
        <v>6</v>
      </c>
      <c r="BD123" s="334">
        <f t="shared" si="166"/>
        <v>0</v>
      </c>
      <c r="BE123" s="334">
        <f t="shared" si="167"/>
        <v>0</v>
      </c>
      <c r="BF123" s="335">
        <f t="shared" si="181"/>
        <v>0</v>
      </c>
    </row>
    <row r="124" spans="2:58" outlineLevel="1">
      <c r="B124" s="253" t="s">
        <v>77</v>
      </c>
      <c r="C124" s="218">
        <v>0</v>
      </c>
      <c r="D124" s="219">
        <v>0</v>
      </c>
      <c r="E124" s="115">
        <v>0</v>
      </c>
      <c r="F124" s="220">
        <f t="shared" si="168"/>
        <v>0</v>
      </c>
      <c r="G124" s="218"/>
      <c r="H124" s="219"/>
      <c r="I124" s="115"/>
      <c r="J124" s="220">
        <f t="shared" si="169"/>
        <v>0</v>
      </c>
      <c r="K124" s="218"/>
      <c r="L124" s="219"/>
      <c r="M124" s="115"/>
      <c r="N124" s="220">
        <f t="shared" si="170"/>
        <v>0</v>
      </c>
      <c r="O124" s="218"/>
      <c r="P124" s="219"/>
      <c r="Q124" s="115"/>
      <c r="R124" s="220">
        <f t="shared" si="171"/>
        <v>0</v>
      </c>
      <c r="S124" s="218"/>
      <c r="T124" s="219"/>
      <c r="U124" s="115"/>
      <c r="V124" s="220">
        <f t="shared" si="172"/>
        <v>0</v>
      </c>
      <c r="W124" s="218"/>
      <c r="X124" s="219"/>
      <c r="Y124" s="115"/>
      <c r="Z124" s="220">
        <f t="shared" si="173"/>
        <v>0</v>
      </c>
      <c r="AA124" s="218"/>
      <c r="AB124" s="219"/>
      <c r="AC124" s="115"/>
      <c r="AD124" s="220">
        <f t="shared" si="174"/>
        <v>0</v>
      </c>
      <c r="AE124" s="218"/>
      <c r="AF124" s="219"/>
      <c r="AG124" s="115"/>
      <c r="AH124" s="220">
        <f t="shared" si="175"/>
        <v>0</v>
      </c>
      <c r="AI124" s="218"/>
      <c r="AJ124" s="219"/>
      <c r="AK124" s="115"/>
      <c r="AL124" s="220">
        <f t="shared" si="176"/>
        <v>0</v>
      </c>
      <c r="AM124" s="218">
        <v>1</v>
      </c>
      <c r="AN124" s="219"/>
      <c r="AO124" s="115"/>
      <c r="AP124" s="220">
        <f t="shared" si="177"/>
        <v>0</v>
      </c>
      <c r="AQ124" s="218">
        <v>1</v>
      </c>
      <c r="AR124" s="115"/>
      <c r="AS124" s="115"/>
      <c r="AT124" s="220">
        <f t="shared" si="178"/>
        <v>0</v>
      </c>
      <c r="AU124" s="218">
        <v>1</v>
      </c>
      <c r="AV124" s="115">
        <v>0</v>
      </c>
      <c r="AW124" s="115">
        <v>0</v>
      </c>
      <c r="AX124" s="242">
        <f t="shared" si="179"/>
        <v>0</v>
      </c>
      <c r="AY124" s="280">
        <f t="shared" si="162"/>
        <v>0</v>
      </c>
      <c r="AZ124" s="281">
        <f t="shared" si="163"/>
        <v>0</v>
      </c>
      <c r="BA124" s="281">
        <f t="shared" si="164"/>
        <v>0</v>
      </c>
      <c r="BB124" s="294">
        <f t="shared" si="180"/>
        <v>0</v>
      </c>
      <c r="BC124" s="333">
        <f t="shared" si="165"/>
        <v>3</v>
      </c>
      <c r="BD124" s="334">
        <f t="shared" si="166"/>
        <v>0</v>
      </c>
      <c r="BE124" s="334">
        <f t="shared" si="167"/>
        <v>0</v>
      </c>
      <c r="BF124" s="335">
        <f t="shared" si="181"/>
        <v>0</v>
      </c>
    </row>
    <row r="125" spans="2:58" outlineLevel="1">
      <c r="B125" s="253" t="s">
        <v>76</v>
      </c>
      <c r="C125" s="218">
        <v>0</v>
      </c>
      <c r="D125" s="219">
        <v>0</v>
      </c>
      <c r="E125" s="115">
        <v>0</v>
      </c>
      <c r="F125" s="220">
        <f t="shared" si="168"/>
        <v>0</v>
      </c>
      <c r="G125" s="218"/>
      <c r="H125" s="219"/>
      <c r="I125" s="115"/>
      <c r="J125" s="220">
        <f t="shared" si="169"/>
        <v>0</v>
      </c>
      <c r="K125" s="218"/>
      <c r="L125" s="219"/>
      <c r="M125" s="115"/>
      <c r="N125" s="220">
        <f t="shared" si="170"/>
        <v>0</v>
      </c>
      <c r="O125" s="218"/>
      <c r="P125" s="219"/>
      <c r="Q125" s="115"/>
      <c r="R125" s="220">
        <f t="shared" si="171"/>
        <v>0</v>
      </c>
      <c r="S125" s="218"/>
      <c r="T125" s="219"/>
      <c r="U125" s="115"/>
      <c r="V125" s="220">
        <f t="shared" si="172"/>
        <v>0</v>
      </c>
      <c r="W125" s="218"/>
      <c r="X125" s="219"/>
      <c r="Y125" s="115"/>
      <c r="Z125" s="220">
        <f t="shared" si="173"/>
        <v>0</v>
      </c>
      <c r="AA125" s="218"/>
      <c r="AB125" s="219"/>
      <c r="AC125" s="115"/>
      <c r="AD125" s="220">
        <f t="shared" si="174"/>
        <v>0</v>
      </c>
      <c r="AE125" s="218"/>
      <c r="AF125" s="219"/>
      <c r="AG125" s="115"/>
      <c r="AH125" s="220">
        <f t="shared" si="175"/>
        <v>0</v>
      </c>
      <c r="AI125" s="218"/>
      <c r="AJ125" s="219"/>
      <c r="AK125" s="115"/>
      <c r="AL125" s="220">
        <f t="shared" si="176"/>
        <v>0</v>
      </c>
      <c r="AM125" s="218">
        <v>0</v>
      </c>
      <c r="AN125" s="219"/>
      <c r="AO125" s="115"/>
      <c r="AP125" s="220">
        <f t="shared" si="177"/>
        <v>0</v>
      </c>
      <c r="AQ125" s="218">
        <v>0</v>
      </c>
      <c r="AR125" s="115"/>
      <c r="AS125" s="115"/>
      <c r="AT125" s="220">
        <f t="shared" si="178"/>
        <v>0</v>
      </c>
      <c r="AU125" s="218">
        <v>0</v>
      </c>
      <c r="AV125" s="115">
        <v>0</v>
      </c>
      <c r="AW125" s="115">
        <v>0</v>
      </c>
      <c r="AX125" s="242">
        <f t="shared" si="179"/>
        <v>0</v>
      </c>
      <c r="AY125" s="280">
        <f t="shared" si="162"/>
        <v>0</v>
      </c>
      <c r="AZ125" s="281">
        <f t="shared" si="163"/>
        <v>0</v>
      </c>
      <c r="BA125" s="281">
        <f t="shared" si="164"/>
        <v>0</v>
      </c>
      <c r="BB125" s="294">
        <f t="shared" si="180"/>
        <v>0</v>
      </c>
      <c r="BC125" s="333">
        <f t="shared" si="165"/>
        <v>0</v>
      </c>
      <c r="BD125" s="334">
        <f t="shared" si="166"/>
        <v>0</v>
      </c>
      <c r="BE125" s="334">
        <f t="shared" si="167"/>
        <v>0</v>
      </c>
      <c r="BF125" s="335">
        <f t="shared" si="181"/>
        <v>0</v>
      </c>
    </row>
    <row r="126" spans="2:58" outlineLevel="1">
      <c r="B126" s="253" t="s">
        <v>75</v>
      </c>
      <c r="C126" s="218">
        <v>0</v>
      </c>
      <c r="D126" s="219">
        <v>0</v>
      </c>
      <c r="E126" s="115">
        <v>0</v>
      </c>
      <c r="F126" s="220">
        <f t="shared" si="168"/>
        <v>0</v>
      </c>
      <c r="G126" s="218"/>
      <c r="H126" s="219"/>
      <c r="I126" s="115"/>
      <c r="J126" s="220">
        <f t="shared" si="169"/>
        <v>0</v>
      </c>
      <c r="K126" s="218"/>
      <c r="L126" s="219"/>
      <c r="M126" s="115"/>
      <c r="N126" s="220">
        <f t="shared" si="170"/>
        <v>0</v>
      </c>
      <c r="O126" s="218"/>
      <c r="P126" s="219"/>
      <c r="Q126" s="115"/>
      <c r="R126" s="220">
        <f t="shared" si="171"/>
        <v>0</v>
      </c>
      <c r="S126" s="218"/>
      <c r="T126" s="219"/>
      <c r="U126" s="115"/>
      <c r="V126" s="220">
        <f t="shared" si="172"/>
        <v>0</v>
      </c>
      <c r="W126" s="218"/>
      <c r="X126" s="219"/>
      <c r="Y126" s="115"/>
      <c r="Z126" s="220">
        <f t="shared" si="173"/>
        <v>0</v>
      </c>
      <c r="AA126" s="218"/>
      <c r="AB126" s="219"/>
      <c r="AC126" s="115"/>
      <c r="AD126" s="220">
        <f t="shared" si="174"/>
        <v>0</v>
      </c>
      <c r="AE126" s="218"/>
      <c r="AF126" s="219"/>
      <c r="AG126" s="115"/>
      <c r="AH126" s="220">
        <f t="shared" si="175"/>
        <v>0</v>
      </c>
      <c r="AI126" s="218"/>
      <c r="AJ126" s="219"/>
      <c r="AK126" s="115"/>
      <c r="AL126" s="220">
        <f t="shared" si="176"/>
        <v>0</v>
      </c>
      <c r="AM126" s="218">
        <v>1</v>
      </c>
      <c r="AN126" s="219"/>
      <c r="AO126" s="115"/>
      <c r="AP126" s="220">
        <f t="shared" si="177"/>
        <v>0</v>
      </c>
      <c r="AQ126" s="218">
        <v>1</v>
      </c>
      <c r="AR126" s="115"/>
      <c r="AS126" s="115"/>
      <c r="AT126" s="220">
        <f t="shared" si="178"/>
        <v>0</v>
      </c>
      <c r="AU126" s="218">
        <v>1</v>
      </c>
      <c r="AV126" s="115">
        <v>0</v>
      </c>
      <c r="AW126" s="115">
        <v>0</v>
      </c>
      <c r="AX126" s="242">
        <f t="shared" si="179"/>
        <v>0</v>
      </c>
      <c r="AY126" s="262">
        <f t="shared" si="162"/>
        <v>0</v>
      </c>
      <c r="AZ126" s="263">
        <f t="shared" si="163"/>
        <v>0</v>
      </c>
      <c r="BA126" s="263">
        <f t="shared" si="164"/>
        <v>0</v>
      </c>
      <c r="BB126" s="264">
        <f t="shared" si="180"/>
        <v>0</v>
      </c>
      <c r="BC126" s="333">
        <f t="shared" si="165"/>
        <v>3</v>
      </c>
      <c r="BD126" s="334">
        <f t="shared" si="166"/>
        <v>0</v>
      </c>
      <c r="BE126" s="334">
        <f t="shared" si="167"/>
        <v>0</v>
      </c>
      <c r="BF126" s="335">
        <f t="shared" si="181"/>
        <v>0</v>
      </c>
    </row>
    <row r="127" spans="2:58" s="106" customFormat="1" ht="14.5" thickBot="1">
      <c r="B127" s="254" t="s">
        <v>53</v>
      </c>
      <c r="C127" s="221">
        <f>C110</f>
        <v>0</v>
      </c>
      <c r="D127" s="222">
        <f>D110</f>
        <v>0</v>
      </c>
      <c r="E127" s="223">
        <f t="shared" ref="E127:BF127" si="182">E110</f>
        <v>0</v>
      </c>
      <c r="F127" s="224">
        <f t="shared" si="182"/>
        <v>0</v>
      </c>
      <c r="G127" s="221">
        <f t="shared" si="182"/>
        <v>0</v>
      </c>
      <c r="H127" s="222">
        <f t="shared" si="182"/>
        <v>0</v>
      </c>
      <c r="I127" s="223">
        <f t="shared" si="182"/>
        <v>0</v>
      </c>
      <c r="J127" s="224">
        <f t="shared" si="182"/>
        <v>0</v>
      </c>
      <c r="K127" s="221">
        <f t="shared" si="182"/>
        <v>0</v>
      </c>
      <c r="L127" s="222">
        <f t="shared" si="182"/>
        <v>0</v>
      </c>
      <c r="M127" s="223">
        <f t="shared" si="182"/>
        <v>0</v>
      </c>
      <c r="N127" s="224">
        <f t="shared" si="182"/>
        <v>0</v>
      </c>
      <c r="O127" s="221">
        <f t="shared" si="182"/>
        <v>0</v>
      </c>
      <c r="P127" s="222">
        <f t="shared" si="182"/>
        <v>0</v>
      </c>
      <c r="Q127" s="223">
        <f t="shared" si="182"/>
        <v>0</v>
      </c>
      <c r="R127" s="224">
        <f t="shared" si="182"/>
        <v>0</v>
      </c>
      <c r="S127" s="221">
        <f t="shared" si="182"/>
        <v>0</v>
      </c>
      <c r="T127" s="222">
        <f t="shared" si="182"/>
        <v>0</v>
      </c>
      <c r="U127" s="223">
        <f t="shared" si="182"/>
        <v>0</v>
      </c>
      <c r="V127" s="224">
        <f t="shared" si="182"/>
        <v>0</v>
      </c>
      <c r="W127" s="221">
        <f t="shared" si="182"/>
        <v>0</v>
      </c>
      <c r="X127" s="222">
        <f t="shared" si="182"/>
        <v>0</v>
      </c>
      <c r="Y127" s="223">
        <f t="shared" si="182"/>
        <v>0</v>
      </c>
      <c r="Z127" s="224">
        <f t="shared" si="182"/>
        <v>0</v>
      </c>
      <c r="AA127" s="221">
        <f t="shared" si="182"/>
        <v>0</v>
      </c>
      <c r="AB127" s="222">
        <f t="shared" si="182"/>
        <v>0</v>
      </c>
      <c r="AC127" s="223">
        <f t="shared" si="182"/>
        <v>0</v>
      </c>
      <c r="AD127" s="224">
        <f t="shared" si="182"/>
        <v>0</v>
      </c>
      <c r="AE127" s="221">
        <f t="shared" si="182"/>
        <v>0</v>
      </c>
      <c r="AF127" s="222">
        <f t="shared" si="182"/>
        <v>0</v>
      </c>
      <c r="AG127" s="223">
        <f t="shared" si="182"/>
        <v>0</v>
      </c>
      <c r="AH127" s="224">
        <f t="shared" si="182"/>
        <v>0</v>
      </c>
      <c r="AI127" s="221">
        <f t="shared" si="182"/>
        <v>0</v>
      </c>
      <c r="AJ127" s="222">
        <f t="shared" si="182"/>
        <v>0</v>
      </c>
      <c r="AK127" s="223">
        <f t="shared" si="182"/>
        <v>0</v>
      </c>
      <c r="AL127" s="224">
        <f t="shared" si="182"/>
        <v>0</v>
      </c>
      <c r="AM127" s="221">
        <f t="shared" si="182"/>
        <v>13</v>
      </c>
      <c r="AN127" s="222">
        <f t="shared" si="182"/>
        <v>0</v>
      </c>
      <c r="AO127" s="223">
        <f t="shared" si="182"/>
        <v>0</v>
      </c>
      <c r="AP127" s="224">
        <f t="shared" si="182"/>
        <v>0</v>
      </c>
      <c r="AQ127" s="221">
        <f t="shared" si="182"/>
        <v>13</v>
      </c>
      <c r="AR127" s="222">
        <f t="shared" si="182"/>
        <v>0</v>
      </c>
      <c r="AS127" s="223">
        <f t="shared" si="182"/>
        <v>0</v>
      </c>
      <c r="AT127" s="224">
        <f t="shared" si="182"/>
        <v>0</v>
      </c>
      <c r="AU127" s="221">
        <f t="shared" si="182"/>
        <v>13</v>
      </c>
      <c r="AV127" s="222">
        <f t="shared" si="182"/>
        <v>0</v>
      </c>
      <c r="AW127" s="223">
        <f t="shared" si="182"/>
        <v>0</v>
      </c>
      <c r="AX127" s="247">
        <f t="shared" si="182"/>
        <v>0</v>
      </c>
      <c r="AY127" s="265">
        <f t="shared" si="182"/>
        <v>0</v>
      </c>
      <c r="AZ127" s="266">
        <f t="shared" si="182"/>
        <v>0</v>
      </c>
      <c r="BA127" s="266">
        <f t="shared" si="182"/>
        <v>0</v>
      </c>
      <c r="BB127" s="267">
        <f t="shared" si="182"/>
        <v>0</v>
      </c>
      <c r="BC127" s="339">
        <f t="shared" si="182"/>
        <v>39</v>
      </c>
      <c r="BD127" s="340">
        <f t="shared" si="182"/>
        <v>0</v>
      </c>
      <c r="BE127" s="340">
        <f t="shared" si="182"/>
        <v>0</v>
      </c>
      <c r="BF127" s="341">
        <f t="shared" si="182"/>
        <v>0</v>
      </c>
    </row>
    <row r="129" spans="2:54" s="71" customFormat="1" ht="18">
      <c r="B129" s="302" t="s">
        <v>134</v>
      </c>
      <c r="C129" s="73"/>
      <c r="D129" s="73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85"/>
      <c r="AS129" s="85"/>
      <c r="AT129" s="85"/>
    </row>
    <row r="130" spans="2:54" s="74" customFormat="1" ht="6.65" customHeight="1" thickBot="1">
      <c r="B130" s="77"/>
      <c r="F130" s="77"/>
      <c r="G130" s="77"/>
      <c r="H130" s="77"/>
      <c r="I130" s="78"/>
      <c r="J130" s="78"/>
      <c r="K130" s="77"/>
      <c r="L130" s="77"/>
      <c r="M130" s="76"/>
      <c r="N130" s="75"/>
      <c r="AR130" s="110"/>
      <c r="AS130" s="110"/>
      <c r="AT130" s="110"/>
    </row>
    <row r="131" spans="2:54" ht="14.15" customHeight="1" thickTop="1">
      <c r="B131" s="405" t="s">
        <v>67</v>
      </c>
      <c r="C131" s="402" t="s">
        <v>135</v>
      </c>
      <c r="D131" s="403"/>
      <c r="E131" s="403"/>
      <c r="F131" s="404"/>
      <c r="G131" s="402" t="s">
        <v>136</v>
      </c>
      <c r="H131" s="403"/>
      <c r="I131" s="403"/>
      <c r="J131" s="404"/>
      <c r="K131" s="402" t="s">
        <v>137</v>
      </c>
      <c r="L131" s="403"/>
      <c r="M131" s="403"/>
      <c r="N131" s="404"/>
      <c r="O131" s="402" t="s">
        <v>138</v>
      </c>
      <c r="P131" s="403"/>
      <c r="Q131" s="403"/>
      <c r="R131" s="404"/>
      <c r="S131" s="402" t="s">
        <v>139</v>
      </c>
      <c r="T131" s="403"/>
      <c r="U131" s="403"/>
      <c r="V131" s="404"/>
      <c r="W131" s="402" t="s">
        <v>140</v>
      </c>
      <c r="X131" s="403"/>
      <c r="Y131" s="403"/>
      <c r="Z131" s="404"/>
      <c r="AA131" s="402" t="s">
        <v>141</v>
      </c>
      <c r="AB131" s="403"/>
      <c r="AC131" s="403"/>
      <c r="AD131" s="404"/>
      <c r="AE131" s="402" t="s">
        <v>142</v>
      </c>
      <c r="AF131" s="403"/>
      <c r="AG131" s="403"/>
      <c r="AH131" s="404"/>
      <c r="AI131" s="402" t="s">
        <v>143</v>
      </c>
      <c r="AJ131" s="403"/>
      <c r="AK131" s="403"/>
      <c r="AL131" s="404"/>
      <c r="AM131" s="402" t="s">
        <v>144</v>
      </c>
      <c r="AN131" s="403"/>
      <c r="AO131" s="403"/>
      <c r="AP131" s="404"/>
      <c r="AQ131" s="402" t="s">
        <v>145</v>
      </c>
      <c r="AR131" s="403"/>
      <c r="AS131" s="403"/>
      <c r="AT131" s="404"/>
      <c r="AU131" s="402" t="s">
        <v>146</v>
      </c>
      <c r="AV131" s="403"/>
      <c r="AW131" s="403"/>
      <c r="AX131" s="408"/>
      <c r="AY131" s="409" t="s">
        <v>158</v>
      </c>
      <c r="AZ131" s="410"/>
      <c r="BA131" s="410"/>
      <c r="BB131" s="411"/>
    </row>
    <row r="132" spans="2:54" s="69" customFormat="1" ht="56.5" thickBot="1">
      <c r="B132" s="407"/>
      <c r="C132" s="208" t="s">
        <v>57</v>
      </c>
      <c r="D132" s="209" t="s">
        <v>108</v>
      </c>
      <c r="E132" s="209" t="s">
        <v>56</v>
      </c>
      <c r="F132" s="210" t="s">
        <v>55</v>
      </c>
      <c r="G132" s="208" t="s">
        <v>57</v>
      </c>
      <c r="H132" s="209" t="s">
        <v>108</v>
      </c>
      <c r="I132" s="209" t="s">
        <v>56</v>
      </c>
      <c r="J132" s="210" t="s">
        <v>55</v>
      </c>
      <c r="K132" s="208" t="s">
        <v>57</v>
      </c>
      <c r="L132" s="209" t="s">
        <v>108</v>
      </c>
      <c r="M132" s="209" t="s">
        <v>56</v>
      </c>
      <c r="N132" s="210" t="s">
        <v>55</v>
      </c>
      <c r="O132" s="208" t="s">
        <v>57</v>
      </c>
      <c r="P132" s="209" t="s">
        <v>108</v>
      </c>
      <c r="Q132" s="209" t="s">
        <v>56</v>
      </c>
      <c r="R132" s="210" t="s">
        <v>55</v>
      </c>
      <c r="S132" s="208" t="s">
        <v>57</v>
      </c>
      <c r="T132" s="209" t="s">
        <v>108</v>
      </c>
      <c r="U132" s="209" t="s">
        <v>56</v>
      </c>
      <c r="V132" s="210" t="s">
        <v>55</v>
      </c>
      <c r="W132" s="208" t="s">
        <v>57</v>
      </c>
      <c r="X132" s="209" t="s">
        <v>108</v>
      </c>
      <c r="Y132" s="209" t="s">
        <v>56</v>
      </c>
      <c r="Z132" s="210" t="s">
        <v>55</v>
      </c>
      <c r="AA132" s="208" t="s">
        <v>57</v>
      </c>
      <c r="AB132" s="209" t="s">
        <v>108</v>
      </c>
      <c r="AC132" s="209" t="s">
        <v>56</v>
      </c>
      <c r="AD132" s="210" t="s">
        <v>55</v>
      </c>
      <c r="AE132" s="208" t="s">
        <v>57</v>
      </c>
      <c r="AF132" s="209" t="s">
        <v>108</v>
      </c>
      <c r="AG132" s="209" t="s">
        <v>56</v>
      </c>
      <c r="AH132" s="210" t="s">
        <v>55</v>
      </c>
      <c r="AI132" s="208" t="s">
        <v>57</v>
      </c>
      <c r="AJ132" s="209" t="s">
        <v>108</v>
      </c>
      <c r="AK132" s="209" t="s">
        <v>56</v>
      </c>
      <c r="AL132" s="210" t="s">
        <v>55</v>
      </c>
      <c r="AM132" s="208" t="s">
        <v>57</v>
      </c>
      <c r="AN132" s="209" t="s">
        <v>108</v>
      </c>
      <c r="AO132" s="209" t="s">
        <v>56</v>
      </c>
      <c r="AP132" s="210" t="s">
        <v>55</v>
      </c>
      <c r="AQ132" s="208" t="s">
        <v>57</v>
      </c>
      <c r="AR132" s="209" t="s">
        <v>108</v>
      </c>
      <c r="AS132" s="209" t="s">
        <v>56</v>
      </c>
      <c r="AT132" s="210" t="s">
        <v>55</v>
      </c>
      <c r="AU132" s="208" t="s">
        <v>57</v>
      </c>
      <c r="AV132" s="209" t="s">
        <v>108</v>
      </c>
      <c r="AW132" s="209" t="s">
        <v>56</v>
      </c>
      <c r="AX132" s="211" t="s">
        <v>55</v>
      </c>
      <c r="AY132" s="259" t="s">
        <v>112</v>
      </c>
      <c r="AZ132" s="260" t="s">
        <v>113</v>
      </c>
      <c r="BA132" s="260" t="s">
        <v>114</v>
      </c>
      <c r="BB132" s="261" t="s">
        <v>115</v>
      </c>
    </row>
    <row r="133" spans="2:54" s="142" customFormat="1">
      <c r="B133" s="255" t="s">
        <v>54</v>
      </c>
      <c r="C133" s="227">
        <f t="shared" ref="C133:AH133" si="183">IFERROR(C86/C110,0)</f>
        <v>0</v>
      </c>
      <c r="D133" s="141">
        <f t="shared" si="183"/>
        <v>0</v>
      </c>
      <c r="E133" s="141">
        <f t="shared" si="183"/>
        <v>0</v>
      </c>
      <c r="F133" s="141">
        <f t="shared" si="183"/>
        <v>0</v>
      </c>
      <c r="G133" s="227">
        <f t="shared" si="183"/>
        <v>0</v>
      </c>
      <c r="H133" s="141">
        <f t="shared" si="183"/>
        <v>0</v>
      </c>
      <c r="I133" s="141">
        <f t="shared" si="183"/>
        <v>0</v>
      </c>
      <c r="J133" s="228">
        <f t="shared" si="183"/>
        <v>0</v>
      </c>
      <c r="K133" s="227">
        <f t="shared" si="183"/>
        <v>0</v>
      </c>
      <c r="L133" s="141">
        <f t="shared" si="183"/>
        <v>0</v>
      </c>
      <c r="M133" s="141">
        <f t="shared" si="183"/>
        <v>0</v>
      </c>
      <c r="N133" s="228">
        <f t="shared" si="183"/>
        <v>0</v>
      </c>
      <c r="O133" s="227">
        <f t="shared" si="183"/>
        <v>0</v>
      </c>
      <c r="P133" s="141">
        <f t="shared" si="183"/>
        <v>0</v>
      </c>
      <c r="Q133" s="141">
        <f t="shared" si="183"/>
        <v>0</v>
      </c>
      <c r="R133" s="228">
        <f t="shared" si="183"/>
        <v>0</v>
      </c>
      <c r="S133" s="227">
        <f t="shared" si="183"/>
        <v>0</v>
      </c>
      <c r="T133" s="141">
        <f t="shared" si="183"/>
        <v>0</v>
      </c>
      <c r="U133" s="141">
        <f t="shared" si="183"/>
        <v>0</v>
      </c>
      <c r="V133" s="228">
        <f t="shared" si="183"/>
        <v>0</v>
      </c>
      <c r="W133" s="227">
        <f t="shared" si="183"/>
        <v>0</v>
      </c>
      <c r="X133" s="141">
        <f t="shared" si="183"/>
        <v>0</v>
      </c>
      <c r="Y133" s="141">
        <f t="shared" si="183"/>
        <v>0</v>
      </c>
      <c r="Z133" s="228">
        <f t="shared" si="183"/>
        <v>0</v>
      </c>
      <c r="AA133" s="227">
        <f t="shared" si="183"/>
        <v>0</v>
      </c>
      <c r="AB133" s="141">
        <f t="shared" si="183"/>
        <v>0</v>
      </c>
      <c r="AC133" s="141">
        <f t="shared" si="183"/>
        <v>0</v>
      </c>
      <c r="AD133" s="228">
        <f t="shared" si="183"/>
        <v>0</v>
      </c>
      <c r="AE133" s="227">
        <f t="shared" si="183"/>
        <v>0</v>
      </c>
      <c r="AF133" s="141">
        <f t="shared" si="183"/>
        <v>0</v>
      </c>
      <c r="AG133" s="141">
        <f t="shared" si="183"/>
        <v>0</v>
      </c>
      <c r="AH133" s="228">
        <f t="shared" si="183"/>
        <v>0</v>
      </c>
      <c r="AI133" s="227">
        <f t="shared" ref="AI133:BB133" si="184">IFERROR(AI86/AI110,0)</f>
        <v>0</v>
      </c>
      <c r="AJ133" s="141">
        <f t="shared" si="184"/>
        <v>0</v>
      </c>
      <c r="AK133" s="141">
        <f t="shared" si="184"/>
        <v>0</v>
      </c>
      <c r="AL133" s="228">
        <f t="shared" si="184"/>
        <v>0</v>
      </c>
      <c r="AM133" s="227">
        <f t="shared" si="184"/>
        <v>0</v>
      </c>
      <c r="AN133" s="141">
        <f t="shared" si="184"/>
        <v>0</v>
      </c>
      <c r="AO133" s="141">
        <f t="shared" si="184"/>
        <v>0</v>
      </c>
      <c r="AP133" s="228">
        <f t="shared" si="184"/>
        <v>0</v>
      </c>
      <c r="AQ133" s="227">
        <f t="shared" si="184"/>
        <v>0</v>
      </c>
      <c r="AR133" s="141">
        <f t="shared" si="184"/>
        <v>0</v>
      </c>
      <c r="AS133" s="141">
        <f t="shared" si="184"/>
        <v>0</v>
      </c>
      <c r="AT133" s="228">
        <f t="shared" si="184"/>
        <v>0</v>
      </c>
      <c r="AU133" s="227">
        <f t="shared" si="184"/>
        <v>0</v>
      </c>
      <c r="AV133" s="141">
        <f t="shared" si="184"/>
        <v>0</v>
      </c>
      <c r="AW133" s="141">
        <f t="shared" si="184"/>
        <v>0</v>
      </c>
      <c r="AX133" s="229">
        <f t="shared" si="184"/>
        <v>0</v>
      </c>
      <c r="AY133" s="283">
        <f t="shared" si="184"/>
        <v>0</v>
      </c>
      <c r="AZ133" s="284">
        <f t="shared" si="184"/>
        <v>0</v>
      </c>
      <c r="BA133" s="284">
        <f t="shared" si="184"/>
        <v>0</v>
      </c>
      <c r="BB133" s="285">
        <f t="shared" si="184"/>
        <v>0</v>
      </c>
    </row>
    <row r="134" spans="2:54" s="105" customFormat="1" outlineLevel="1">
      <c r="B134" s="256" t="s">
        <v>48</v>
      </c>
      <c r="C134" s="230">
        <f t="shared" ref="C134:AH134" si="185">IFERROR(C87/C111,0)</f>
        <v>0</v>
      </c>
      <c r="D134" s="124">
        <f t="shared" si="185"/>
        <v>0</v>
      </c>
      <c r="E134" s="124">
        <f t="shared" si="185"/>
        <v>0</v>
      </c>
      <c r="F134" s="231">
        <f t="shared" si="185"/>
        <v>0</v>
      </c>
      <c r="G134" s="230">
        <f t="shared" si="185"/>
        <v>0</v>
      </c>
      <c r="H134" s="124">
        <f t="shared" si="185"/>
        <v>0</v>
      </c>
      <c r="I134" s="124">
        <f t="shared" si="185"/>
        <v>0</v>
      </c>
      <c r="J134" s="231">
        <f t="shared" si="185"/>
        <v>0</v>
      </c>
      <c r="K134" s="230">
        <f t="shared" si="185"/>
        <v>0</v>
      </c>
      <c r="L134" s="124">
        <f t="shared" si="185"/>
        <v>0</v>
      </c>
      <c r="M134" s="124">
        <f t="shared" si="185"/>
        <v>0</v>
      </c>
      <c r="N134" s="231">
        <f t="shared" si="185"/>
        <v>0</v>
      </c>
      <c r="O134" s="230">
        <f t="shared" si="185"/>
        <v>0</v>
      </c>
      <c r="P134" s="124">
        <f t="shared" si="185"/>
        <v>0</v>
      </c>
      <c r="Q134" s="124">
        <f t="shared" si="185"/>
        <v>0</v>
      </c>
      <c r="R134" s="231">
        <f t="shared" si="185"/>
        <v>0</v>
      </c>
      <c r="S134" s="230">
        <f t="shared" si="185"/>
        <v>0</v>
      </c>
      <c r="T134" s="124">
        <f t="shared" si="185"/>
        <v>0</v>
      </c>
      <c r="U134" s="124">
        <f t="shared" si="185"/>
        <v>0</v>
      </c>
      <c r="V134" s="231">
        <f t="shared" si="185"/>
        <v>0</v>
      </c>
      <c r="W134" s="230">
        <f t="shared" si="185"/>
        <v>0</v>
      </c>
      <c r="X134" s="124">
        <f t="shared" si="185"/>
        <v>0</v>
      </c>
      <c r="Y134" s="124">
        <f t="shared" si="185"/>
        <v>0</v>
      </c>
      <c r="Z134" s="231">
        <f t="shared" si="185"/>
        <v>0</v>
      </c>
      <c r="AA134" s="230">
        <f t="shared" si="185"/>
        <v>0</v>
      </c>
      <c r="AB134" s="124">
        <f t="shared" si="185"/>
        <v>0</v>
      </c>
      <c r="AC134" s="124">
        <f t="shared" si="185"/>
        <v>0</v>
      </c>
      <c r="AD134" s="231">
        <f t="shared" si="185"/>
        <v>0</v>
      </c>
      <c r="AE134" s="230">
        <f t="shared" si="185"/>
        <v>0</v>
      </c>
      <c r="AF134" s="124">
        <f t="shared" si="185"/>
        <v>0</v>
      </c>
      <c r="AG134" s="124">
        <f t="shared" si="185"/>
        <v>0</v>
      </c>
      <c r="AH134" s="231">
        <f t="shared" si="185"/>
        <v>0</v>
      </c>
      <c r="AI134" s="230">
        <f t="shared" ref="AI134:BB134" si="186">IFERROR(AI87/AI111,0)</f>
        <v>0</v>
      </c>
      <c r="AJ134" s="124">
        <f t="shared" si="186"/>
        <v>0</v>
      </c>
      <c r="AK134" s="124">
        <f t="shared" si="186"/>
        <v>0</v>
      </c>
      <c r="AL134" s="231">
        <f t="shared" si="186"/>
        <v>0</v>
      </c>
      <c r="AM134" s="230">
        <f t="shared" si="186"/>
        <v>0</v>
      </c>
      <c r="AN134" s="124">
        <f t="shared" si="186"/>
        <v>0</v>
      </c>
      <c r="AO134" s="124">
        <f t="shared" si="186"/>
        <v>0</v>
      </c>
      <c r="AP134" s="231">
        <f t="shared" si="186"/>
        <v>0</v>
      </c>
      <c r="AQ134" s="230">
        <f t="shared" si="186"/>
        <v>0</v>
      </c>
      <c r="AR134" s="124">
        <f t="shared" si="186"/>
        <v>0</v>
      </c>
      <c r="AS134" s="124">
        <f t="shared" si="186"/>
        <v>0</v>
      </c>
      <c r="AT134" s="231">
        <f t="shared" si="186"/>
        <v>0</v>
      </c>
      <c r="AU134" s="230">
        <f t="shared" si="186"/>
        <v>0</v>
      </c>
      <c r="AV134" s="124">
        <f t="shared" si="186"/>
        <v>0</v>
      </c>
      <c r="AW134" s="124">
        <f t="shared" si="186"/>
        <v>0</v>
      </c>
      <c r="AX134" s="232">
        <f t="shared" si="186"/>
        <v>0</v>
      </c>
      <c r="AY134" s="286">
        <f t="shared" si="186"/>
        <v>0</v>
      </c>
      <c r="AZ134" s="287">
        <f t="shared" si="186"/>
        <v>0</v>
      </c>
      <c r="BA134" s="287">
        <f t="shared" si="186"/>
        <v>0</v>
      </c>
      <c r="BB134" s="288">
        <f t="shared" si="186"/>
        <v>0</v>
      </c>
    </row>
    <row r="135" spans="2:54" outlineLevel="1">
      <c r="B135" s="257" t="s">
        <v>71</v>
      </c>
      <c r="C135" s="233">
        <f t="shared" ref="C135:AH135" si="187">IFERROR(C88/C112,0)</f>
        <v>0</v>
      </c>
      <c r="D135" s="125">
        <f t="shared" si="187"/>
        <v>0</v>
      </c>
      <c r="E135" s="125">
        <f t="shared" si="187"/>
        <v>0</v>
      </c>
      <c r="F135" s="234">
        <f t="shared" si="187"/>
        <v>0</v>
      </c>
      <c r="G135" s="233">
        <f t="shared" si="187"/>
        <v>0</v>
      </c>
      <c r="H135" s="125">
        <f t="shared" si="187"/>
        <v>0</v>
      </c>
      <c r="I135" s="125">
        <f t="shared" si="187"/>
        <v>0</v>
      </c>
      <c r="J135" s="234">
        <f t="shared" si="187"/>
        <v>0</v>
      </c>
      <c r="K135" s="233">
        <f t="shared" si="187"/>
        <v>0</v>
      </c>
      <c r="L135" s="125">
        <f t="shared" si="187"/>
        <v>0</v>
      </c>
      <c r="M135" s="125">
        <f t="shared" si="187"/>
        <v>0</v>
      </c>
      <c r="N135" s="234">
        <f t="shared" si="187"/>
        <v>0</v>
      </c>
      <c r="O135" s="233">
        <f t="shared" si="187"/>
        <v>0</v>
      </c>
      <c r="P135" s="125">
        <f t="shared" si="187"/>
        <v>0</v>
      </c>
      <c r="Q135" s="125">
        <f t="shared" si="187"/>
        <v>0</v>
      </c>
      <c r="R135" s="234">
        <f t="shared" si="187"/>
        <v>0</v>
      </c>
      <c r="S135" s="233">
        <f t="shared" si="187"/>
        <v>0</v>
      </c>
      <c r="T135" s="125">
        <f t="shared" si="187"/>
        <v>0</v>
      </c>
      <c r="U135" s="125">
        <f t="shared" si="187"/>
        <v>0</v>
      </c>
      <c r="V135" s="234">
        <f t="shared" si="187"/>
        <v>0</v>
      </c>
      <c r="W135" s="233">
        <f t="shared" si="187"/>
        <v>0</v>
      </c>
      <c r="X135" s="125">
        <f t="shared" si="187"/>
        <v>0</v>
      </c>
      <c r="Y135" s="125">
        <f t="shared" si="187"/>
        <v>0</v>
      </c>
      <c r="Z135" s="234">
        <f t="shared" si="187"/>
        <v>0</v>
      </c>
      <c r="AA135" s="233">
        <f t="shared" si="187"/>
        <v>0</v>
      </c>
      <c r="AB135" s="125">
        <f t="shared" si="187"/>
        <v>0</v>
      </c>
      <c r="AC135" s="125">
        <f t="shared" si="187"/>
        <v>0</v>
      </c>
      <c r="AD135" s="234">
        <f t="shared" si="187"/>
        <v>0</v>
      </c>
      <c r="AE135" s="233">
        <f t="shared" si="187"/>
        <v>0</v>
      </c>
      <c r="AF135" s="125">
        <f t="shared" si="187"/>
        <v>0</v>
      </c>
      <c r="AG135" s="125">
        <f t="shared" si="187"/>
        <v>0</v>
      </c>
      <c r="AH135" s="234">
        <f t="shared" si="187"/>
        <v>0</v>
      </c>
      <c r="AI135" s="233">
        <f t="shared" ref="AI135:BB135" si="188">IFERROR(AI88/AI112,0)</f>
        <v>0</v>
      </c>
      <c r="AJ135" s="125">
        <f t="shared" si="188"/>
        <v>0</v>
      </c>
      <c r="AK135" s="125">
        <f t="shared" si="188"/>
        <v>0</v>
      </c>
      <c r="AL135" s="234">
        <f t="shared" si="188"/>
        <v>0</v>
      </c>
      <c r="AM135" s="233">
        <f t="shared" si="188"/>
        <v>0</v>
      </c>
      <c r="AN135" s="125">
        <f t="shared" si="188"/>
        <v>0</v>
      </c>
      <c r="AO135" s="125">
        <f t="shared" si="188"/>
        <v>0</v>
      </c>
      <c r="AP135" s="234">
        <f t="shared" si="188"/>
        <v>0</v>
      </c>
      <c r="AQ135" s="233">
        <f t="shared" si="188"/>
        <v>0</v>
      </c>
      <c r="AR135" s="125">
        <f t="shared" si="188"/>
        <v>0</v>
      </c>
      <c r="AS135" s="125">
        <f t="shared" si="188"/>
        <v>0</v>
      </c>
      <c r="AT135" s="234">
        <f t="shared" si="188"/>
        <v>0</v>
      </c>
      <c r="AU135" s="233">
        <f t="shared" si="188"/>
        <v>0</v>
      </c>
      <c r="AV135" s="125">
        <f t="shared" si="188"/>
        <v>0</v>
      </c>
      <c r="AW135" s="125">
        <f t="shared" si="188"/>
        <v>0</v>
      </c>
      <c r="AX135" s="235">
        <f t="shared" si="188"/>
        <v>0</v>
      </c>
      <c r="AY135" s="289">
        <f t="shared" si="188"/>
        <v>0</v>
      </c>
      <c r="AZ135" s="290">
        <f t="shared" si="188"/>
        <v>0</v>
      </c>
      <c r="BA135" s="290">
        <f t="shared" si="188"/>
        <v>0</v>
      </c>
      <c r="BB135" s="291">
        <f t="shared" si="188"/>
        <v>0</v>
      </c>
    </row>
    <row r="136" spans="2:54" outlineLevel="1">
      <c r="B136" s="257" t="s">
        <v>72</v>
      </c>
      <c r="C136" s="233">
        <f t="shared" ref="C136:AH136" si="189">IFERROR(C89/C113,0)</f>
        <v>0</v>
      </c>
      <c r="D136" s="125">
        <f t="shared" si="189"/>
        <v>0</v>
      </c>
      <c r="E136" s="125">
        <f t="shared" si="189"/>
        <v>0</v>
      </c>
      <c r="F136" s="234">
        <f t="shared" si="189"/>
        <v>0</v>
      </c>
      <c r="G136" s="233">
        <f t="shared" si="189"/>
        <v>0</v>
      </c>
      <c r="H136" s="125">
        <f t="shared" si="189"/>
        <v>0</v>
      </c>
      <c r="I136" s="125">
        <f t="shared" si="189"/>
        <v>0</v>
      </c>
      <c r="J136" s="234">
        <f t="shared" si="189"/>
        <v>0</v>
      </c>
      <c r="K136" s="233">
        <f t="shared" si="189"/>
        <v>0</v>
      </c>
      <c r="L136" s="125">
        <f t="shared" si="189"/>
        <v>0</v>
      </c>
      <c r="M136" s="125">
        <f t="shared" si="189"/>
        <v>0</v>
      </c>
      <c r="N136" s="234">
        <f t="shared" si="189"/>
        <v>0</v>
      </c>
      <c r="O136" s="233">
        <f t="shared" si="189"/>
        <v>0</v>
      </c>
      <c r="P136" s="125">
        <f t="shared" si="189"/>
        <v>0</v>
      </c>
      <c r="Q136" s="125">
        <f t="shared" si="189"/>
        <v>0</v>
      </c>
      <c r="R136" s="234">
        <f t="shared" si="189"/>
        <v>0</v>
      </c>
      <c r="S136" s="233">
        <f t="shared" si="189"/>
        <v>0</v>
      </c>
      <c r="T136" s="125">
        <f t="shared" si="189"/>
        <v>0</v>
      </c>
      <c r="U136" s="125">
        <f t="shared" si="189"/>
        <v>0</v>
      </c>
      <c r="V136" s="234">
        <f t="shared" si="189"/>
        <v>0</v>
      </c>
      <c r="W136" s="233">
        <f t="shared" si="189"/>
        <v>0</v>
      </c>
      <c r="X136" s="125">
        <f t="shared" si="189"/>
        <v>0</v>
      </c>
      <c r="Y136" s="125">
        <f t="shared" si="189"/>
        <v>0</v>
      </c>
      <c r="Z136" s="234">
        <f t="shared" si="189"/>
        <v>0</v>
      </c>
      <c r="AA136" s="233">
        <f t="shared" si="189"/>
        <v>0</v>
      </c>
      <c r="AB136" s="125">
        <f t="shared" si="189"/>
        <v>0</v>
      </c>
      <c r="AC136" s="125">
        <f t="shared" si="189"/>
        <v>0</v>
      </c>
      <c r="AD136" s="234">
        <f t="shared" si="189"/>
        <v>0</v>
      </c>
      <c r="AE136" s="233">
        <f t="shared" si="189"/>
        <v>0</v>
      </c>
      <c r="AF136" s="125">
        <f t="shared" si="189"/>
        <v>0</v>
      </c>
      <c r="AG136" s="125">
        <f t="shared" si="189"/>
        <v>0</v>
      </c>
      <c r="AH136" s="234">
        <f t="shared" si="189"/>
        <v>0</v>
      </c>
      <c r="AI136" s="233">
        <f t="shared" ref="AI136:BB136" si="190">IFERROR(AI89/AI113,0)</f>
        <v>0</v>
      </c>
      <c r="AJ136" s="125">
        <f t="shared" si="190"/>
        <v>0</v>
      </c>
      <c r="AK136" s="125">
        <f t="shared" si="190"/>
        <v>0</v>
      </c>
      <c r="AL136" s="234">
        <f t="shared" si="190"/>
        <v>0</v>
      </c>
      <c r="AM136" s="233">
        <f t="shared" si="190"/>
        <v>0</v>
      </c>
      <c r="AN136" s="125">
        <f t="shared" si="190"/>
        <v>0</v>
      </c>
      <c r="AO136" s="125">
        <f t="shared" si="190"/>
        <v>0</v>
      </c>
      <c r="AP136" s="234">
        <f t="shared" si="190"/>
        <v>0</v>
      </c>
      <c r="AQ136" s="233">
        <f t="shared" si="190"/>
        <v>0</v>
      </c>
      <c r="AR136" s="125">
        <f t="shared" si="190"/>
        <v>0</v>
      </c>
      <c r="AS136" s="125">
        <f t="shared" si="190"/>
        <v>0</v>
      </c>
      <c r="AT136" s="234">
        <f t="shared" si="190"/>
        <v>0</v>
      </c>
      <c r="AU136" s="233">
        <f t="shared" si="190"/>
        <v>0</v>
      </c>
      <c r="AV136" s="125">
        <f t="shared" si="190"/>
        <v>0</v>
      </c>
      <c r="AW136" s="125">
        <f t="shared" si="190"/>
        <v>0</v>
      </c>
      <c r="AX136" s="235">
        <f t="shared" si="190"/>
        <v>0</v>
      </c>
      <c r="AY136" s="289">
        <f t="shared" si="190"/>
        <v>0</v>
      </c>
      <c r="AZ136" s="290">
        <f t="shared" si="190"/>
        <v>0</v>
      </c>
      <c r="BA136" s="290">
        <f t="shared" si="190"/>
        <v>0</v>
      </c>
      <c r="BB136" s="291">
        <f t="shared" si="190"/>
        <v>0</v>
      </c>
    </row>
    <row r="137" spans="2:54" outlineLevel="1">
      <c r="B137" s="257" t="s">
        <v>70</v>
      </c>
      <c r="C137" s="233">
        <f t="shared" ref="C137:AH137" si="191">IFERROR(C90/C114,0)</f>
        <v>0</v>
      </c>
      <c r="D137" s="125">
        <f t="shared" si="191"/>
        <v>0</v>
      </c>
      <c r="E137" s="125">
        <f t="shared" si="191"/>
        <v>0</v>
      </c>
      <c r="F137" s="234">
        <f t="shared" si="191"/>
        <v>0</v>
      </c>
      <c r="G137" s="233">
        <f t="shared" si="191"/>
        <v>0</v>
      </c>
      <c r="H137" s="125">
        <f t="shared" si="191"/>
        <v>0</v>
      </c>
      <c r="I137" s="125">
        <f t="shared" si="191"/>
        <v>0</v>
      </c>
      <c r="J137" s="234">
        <f t="shared" si="191"/>
        <v>0</v>
      </c>
      <c r="K137" s="233">
        <f t="shared" si="191"/>
        <v>0</v>
      </c>
      <c r="L137" s="125">
        <f t="shared" si="191"/>
        <v>0</v>
      </c>
      <c r="M137" s="125">
        <f t="shared" si="191"/>
        <v>0</v>
      </c>
      <c r="N137" s="234">
        <f t="shared" si="191"/>
        <v>0</v>
      </c>
      <c r="O137" s="233">
        <f t="shared" si="191"/>
        <v>0</v>
      </c>
      <c r="P137" s="125">
        <f t="shared" si="191"/>
        <v>0</v>
      </c>
      <c r="Q137" s="125">
        <f t="shared" si="191"/>
        <v>0</v>
      </c>
      <c r="R137" s="234">
        <f t="shared" si="191"/>
        <v>0</v>
      </c>
      <c r="S137" s="233">
        <f t="shared" si="191"/>
        <v>0</v>
      </c>
      <c r="T137" s="125">
        <f t="shared" si="191"/>
        <v>0</v>
      </c>
      <c r="U137" s="125">
        <f t="shared" si="191"/>
        <v>0</v>
      </c>
      <c r="V137" s="234">
        <f t="shared" si="191"/>
        <v>0</v>
      </c>
      <c r="W137" s="233">
        <f t="shared" si="191"/>
        <v>0</v>
      </c>
      <c r="X137" s="125">
        <f t="shared" si="191"/>
        <v>0</v>
      </c>
      <c r="Y137" s="125">
        <f t="shared" si="191"/>
        <v>0</v>
      </c>
      <c r="Z137" s="234">
        <f t="shared" si="191"/>
        <v>0</v>
      </c>
      <c r="AA137" s="233">
        <f t="shared" si="191"/>
        <v>0</v>
      </c>
      <c r="AB137" s="125">
        <f t="shared" si="191"/>
        <v>0</v>
      </c>
      <c r="AC137" s="125">
        <f t="shared" si="191"/>
        <v>0</v>
      </c>
      <c r="AD137" s="234">
        <f t="shared" si="191"/>
        <v>0</v>
      </c>
      <c r="AE137" s="233">
        <f t="shared" si="191"/>
        <v>0</v>
      </c>
      <c r="AF137" s="125">
        <f t="shared" si="191"/>
        <v>0</v>
      </c>
      <c r="AG137" s="125">
        <f t="shared" si="191"/>
        <v>0</v>
      </c>
      <c r="AH137" s="234">
        <f t="shared" si="191"/>
        <v>0</v>
      </c>
      <c r="AI137" s="233">
        <f t="shared" ref="AI137:BB137" si="192">IFERROR(AI90/AI114,0)</f>
        <v>0</v>
      </c>
      <c r="AJ137" s="125">
        <f t="shared" si="192"/>
        <v>0</v>
      </c>
      <c r="AK137" s="125">
        <f t="shared" si="192"/>
        <v>0</v>
      </c>
      <c r="AL137" s="234">
        <f t="shared" si="192"/>
        <v>0</v>
      </c>
      <c r="AM137" s="233">
        <f t="shared" si="192"/>
        <v>0</v>
      </c>
      <c r="AN137" s="125">
        <f t="shared" si="192"/>
        <v>0</v>
      </c>
      <c r="AO137" s="125">
        <f t="shared" si="192"/>
        <v>0</v>
      </c>
      <c r="AP137" s="234">
        <f t="shared" si="192"/>
        <v>0</v>
      </c>
      <c r="AQ137" s="233">
        <f t="shared" si="192"/>
        <v>0</v>
      </c>
      <c r="AR137" s="125">
        <f t="shared" si="192"/>
        <v>0</v>
      </c>
      <c r="AS137" s="125">
        <f t="shared" si="192"/>
        <v>0</v>
      </c>
      <c r="AT137" s="234">
        <f t="shared" si="192"/>
        <v>0</v>
      </c>
      <c r="AU137" s="233">
        <f t="shared" si="192"/>
        <v>0</v>
      </c>
      <c r="AV137" s="125">
        <f t="shared" si="192"/>
        <v>0</v>
      </c>
      <c r="AW137" s="125">
        <f t="shared" si="192"/>
        <v>0</v>
      </c>
      <c r="AX137" s="235">
        <f t="shared" si="192"/>
        <v>0</v>
      </c>
      <c r="AY137" s="289">
        <f t="shared" si="192"/>
        <v>0</v>
      </c>
      <c r="AZ137" s="290">
        <f t="shared" si="192"/>
        <v>0</v>
      </c>
      <c r="BA137" s="290">
        <f t="shared" si="192"/>
        <v>0</v>
      </c>
      <c r="BB137" s="291">
        <f t="shared" si="192"/>
        <v>0</v>
      </c>
    </row>
    <row r="138" spans="2:54" s="105" customFormat="1" outlineLevel="1">
      <c r="B138" s="256" t="s">
        <v>49</v>
      </c>
      <c r="C138" s="230">
        <f t="shared" ref="C138:AH138" si="193">IFERROR(C91/C115,0)</f>
        <v>0</v>
      </c>
      <c r="D138" s="124">
        <f t="shared" si="193"/>
        <v>0</v>
      </c>
      <c r="E138" s="124">
        <f t="shared" si="193"/>
        <v>0</v>
      </c>
      <c r="F138" s="231">
        <f t="shared" si="193"/>
        <v>0</v>
      </c>
      <c r="G138" s="230">
        <f t="shared" si="193"/>
        <v>0</v>
      </c>
      <c r="H138" s="124">
        <f t="shared" si="193"/>
        <v>0</v>
      </c>
      <c r="I138" s="124">
        <f t="shared" si="193"/>
        <v>0</v>
      </c>
      <c r="J138" s="231">
        <f t="shared" si="193"/>
        <v>0</v>
      </c>
      <c r="K138" s="230">
        <f t="shared" si="193"/>
        <v>0</v>
      </c>
      <c r="L138" s="124">
        <f t="shared" si="193"/>
        <v>0</v>
      </c>
      <c r="M138" s="124">
        <f t="shared" si="193"/>
        <v>0</v>
      </c>
      <c r="N138" s="231">
        <f t="shared" si="193"/>
        <v>0</v>
      </c>
      <c r="O138" s="230">
        <f t="shared" si="193"/>
        <v>0</v>
      </c>
      <c r="P138" s="124">
        <f t="shared" si="193"/>
        <v>0</v>
      </c>
      <c r="Q138" s="124">
        <f t="shared" si="193"/>
        <v>0</v>
      </c>
      <c r="R138" s="231">
        <f t="shared" si="193"/>
        <v>0</v>
      </c>
      <c r="S138" s="230">
        <f t="shared" si="193"/>
        <v>0</v>
      </c>
      <c r="T138" s="124">
        <f t="shared" si="193"/>
        <v>0</v>
      </c>
      <c r="U138" s="124">
        <f t="shared" si="193"/>
        <v>0</v>
      </c>
      <c r="V138" s="231">
        <f t="shared" si="193"/>
        <v>0</v>
      </c>
      <c r="W138" s="230">
        <f t="shared" si="193"/>
        <v>0</v>
      </c>
      <c r="X138" s="124">
        <f t="shared" si="193"/>
        <v>0</v>
      </c>
      <c r="Y138" s="124">
        <f t="shared" si="193"/>
        <v>0</v>
      </c>
      <c r="Z138" s="231">
        <f t="shared" si="193"/>
        <v>0</v>
      </c>
      <c r="AA138" s="230">
        <f t="shared" si="193"/>
        <v>0</v>
      </c>
      <c r="AB138" s="124">
        <f t="shared" si="193"/>
        <v>0</v>
      </c>
      <c r="AC138" s="124">
        <f t="shared" si="193"/>
        <v>0</v>
      </c>
      <c r="AD138" s="231">
        <f t="shared" si="193"/>
        <v>0</v>
      </c>
      <c r="AE138" s="230">
        <f t="shared" si="193"/>
        <v>0</v>
      </c>
      <c r="AF138" s="124">
        <f t="shared" si="193"/>
        <v>0</v>
      </c>
      <c r="AG138" s="124">
        <f t="shared" si="193"/>
        <v>0</v>
      </c>
      <c r="AH138" s="231">
        <f t="shared" si="193"/>
        <v>0</v>
      </c>
      <c r="AI138" s="230">
        <f t="shared" ref="AI138:BB138" si="194">IFERROR(AI91/AI115,0)</f>
        <v>0</v>
      </c>
      <c r="AJ138" s="124">
        <f t="shared" si="194"/>
        <v>0</v>
      </c>
      <c r="AK138" s="124">
        <f t="shared" si="194"/>
        <v>0</v>
      </c>
      <c r="AL138" s="231">
        <f t="shared" si="194"/>
        <v>0</v>
      </c>
      <c r="AM138" s="230">
        <f t="shared" si="194"/>
        <v>0</v>
      </c>
      <c r="AN138" s="124">
        <f t="shared" si="194"/>
        <v>0</v>
      </c>
      <c r="AO138" s="124">
        <f t="shared" si="194"/>
        <v>0</v>
      </c>
      <c r="AP138" s="231">
        <f t="shared" si="194"/>
        <v>0</v>
      </c>
      <c r="AQ138" s="230">
        <f t="shared" si="194"/>
        <v>0</v>
      </c>
      <c r="AR138" s="124">
        <f t="shared" si="194"/>
        <v>0</v>
      </c>
      <c r="AS138" s="124">
        <f t="shared" si="194"/>
        <v>0</v>
      </c>
      <c r="AT138" s="231">
        <f t="shared" si="194"/>
        <v>0</v>
      </c>
      <c r="AU138" s="230">
        <f t="shared" si="194"/>
        <v>0</v>
      </c>
      <c r="AV138" s="124">
        <f t="shared" si="194"/>
        <v>0</v>
      </c>
      <c r="AW138" s="124">
        <f t="shared" si="194"/>
        <v>0</v>
      </c>
      <c r="AX138" s="232">
        <f t="shared" si="194"/>
        <v>0</v>
      </c>
      <c r="AY138" s="286">
        <f t="shared" si="194"/>
        <v>0</v>
      </c>
      <c r="AZ138" s="287">
        <f t="shared" si="194"/>
        <v>0</v>
      </c>
      <c r="BA138" s="287">
        <f t="shared" si="194"/>
        <v>0</v>
      </c>
      <c r="BB138" s="288">
        <f t="shared" si="194"/>
        <v>0</v>
      </c>
    </row>
    <row r="139" spans="2:54" outlineLevel="1">
      <c r="B139" s="253" t="s">
        <v>147</v>
      </c>
      <c r="C139" s="233">
        <f t="shared" ref="C139:AH139" si="195">IFERROR(C92/C116,0)</f>
        <v>0</v>
      </c>
      <c r="D139" s="125">
        <f t="shared" si="195"/>
        <v>0</v>
      </c>
      <c r="E139" s="125">
        <f t="shared" si="195"/>
        <v>0</v>
      </c>
      <c r="F139" s="234">
        <f t="shared" si="195"/>
        <v>0</v>
      </c>
      <c r="G139" s="233">
        <f t="shared" si="195"/>
        <v>0</v>
      </c>
      <c r="H139" s="125">
        <f t="shared" si="195"/>
        <v>0</v>
      </c>
      <c r="I139" s="125">
        <f t="shared" si="195"/>
        <v>0</v>
      </c>
      <c r="J139" s="234">
        <f t="shared" si="195"/>
        <v>0</v>
      </c>
      <c r="K139" s="233">
        <f t="shared" si="195"/>
        <v>0</v>
      </c>
      <c r="L139" s="125">
        <f t="shared" si="195"/>
        <v>0</v>
      </c>
      <c r="M139" s="125">
        <f t="shared" si="195"/>
        <v>0</v>
      </c>
      <c r="N139" s="234">
        <f t="shared" si="195"/>
        <v>0</v>
      </c>
      <c r="O139" s="233">
        <f t="shared" si="195"/>
        <v>0</v>
      </c>
      <c r="P139" s="125">
        <f t="shared" si="195"/>
        <v>0</v>
      </c>
      <c r="Q139" s="125">
        <f t="shared" si="195"/>
        <v>0</v>
      </c>
      <c r="R139" s="234">
        <f t="shared" si="195"/>
        <v>0</v>
      </c>
      <c r="S139" s="233">
        <f t="shared" si="195"/>
        <v>0</v>
      </c>
      <c r="T139" s="125">
        <f t="shared" si="195"/>
        <v>0</v>
      </c>
      <c r="U139" s="125">
        <f t="shared" si="195"/>
        <v>0</v>
      </c>
      <c r="V139" s="234">
        <f t="shared" si="195"/>
        <v>0</v>
      </c>
      <c r="W139" s="233">
        <f t="shared" si="195"/>
        <v>0</v>
      </c>
      <c r="X139" s="125">
        <f t="shared" si="195"/>
        <v>0</v>
      </c>
      <c r="Y139" s="125">
        <f t="shared" si="195"/>
        <v>0</v>
      </c>
      <c r="Z139" s="234">
        <f t="shared" si="195"/>
        <v>0</v>
      </c>
      <c r="AA139" s="233">
        <f t="shared" si="195"/>
        <v>0</v>
      </c>
      <c r="AB139" s="125">
        <f t="shared" si="195"/>
        <v>0</v>
      </c>
      <c r="AC139" s="125">
        <f t="shared" si="195"/>
        <v>0</v>
      </c>
      <c r="AD139" s="234">
        <f t="shared" si="195"/>
        <v>0</v>
      </c>
      <c r="AE139" s="233">
        <f t="shared" si="195"/>
        <v>0</v>
      </c>
      <c r="AF139" s="125">
        <f t="shared" si="195"/>
        <v>0</v>
      </c>
      <c r="AG139" s="125">
        <f t="shared" si="195"/>
        <v>0</v>
      </c>
      <c r="AH139" s="234">
        <f t="shared" si="195"/>
        <v>0</v>
      </c>
      <c r="AI139" s="233">
        <f t="shared" ref="AI139:BB139" si="196">IFERROR(AI92/AI116,0)</f>
        <v>0</v>
      </c>
      <c r="AJ139" s="125">
        <f t="shared" si="196"/>
        <v>0</v>
      </c>
      <c r="AK139" s="125">
        <f t="shared" si="196"/>
        <v>0</v>
      </c>
      <c r="AL139" s="234">
        <f t="shared" si="196"/>
        <v>0</v>
      </c>
      <c r="AM139" s="233">
        <f t="shared" si="196"/>
        <v>0</v>
      </c>
      <c r="AN139" s="125">
        <f t="shared" si="196"/>
        <v>0</v>
      </c>
      <c r="AO139" s="125">
        <f t="shared" si="196"/>
        <v>0</v>
      </c>
      <c r="AP139" s="234">
        <f t="shared" si="196"/>
        <v>0</v>
      </c>
      <c r="AQ139" s="233">
        <f t="shared" si="196"/>
        <v>0</v>
      </c>
      <c r="AR139" s="125">
        <f t="shared" si="196"/>
        <v>0</v>
      </c>
      <c r="AS139" s="125">
        <f t="shared" si="196"/>
        <v>0</v>
      </c>
      <c r="AT139" s="234">
        <f t="shared" si="196"/>
        <v>0</v>
      </c>
      <c r="AU139" s="233">
        <f t="shared" si="196"/>
        <v>0</v>
      </c>
      <c r="AV139" s="125">
        <f t="shared" si="196"/>
        <v>0</v>
      </c>
      <c r="AW139" s="125">
        <f t="shared" si="196"/>
        <v>0</v>
      </c>
      <c r="AX139" s="235">
        <f t="shared" si="196"/>
        <v>0</v>
      </c>
      <c r="AY139" s="289">
        <f t="shared" si="196"/>
        <v>0</v>
      </c>
      <c r="AZ139" s="290">
        <f t="shared" si="196"/>
        <v>0</v>
      </c>
      <c r="BA139" s="290">
        <f t="shared" si="196"/>
        <v>0</v>
      </c>
      <c r="BB139" s="291">
        <f t="shared" si="196"/>
        <v>0</v>
      </c>
    </row>
    <row r="140" spans="2:54" outlineLevel="1">
      <c r="B140" s="253" t="s">
        <v>148</v>
      </c>
      <c r="C140" s="233">
        <f t="shared" ref="C140:AH140" si="197">IFERROR(C93/C117,0)</f>
        <v>0</v>
      </c>
      <c r="D140" s="125">
        <f t="shared" si="197"/>
        <v>0</v>
      </c>
      <c r="E140" s="125">
        <f t="shared" si="197"/>
        <v>0</v>
      </c>
      <c r="F140" s="234">
        <f t="shared" si="197"/>
        <v>0</v>
      </c>
      <c r="G140" s="233">
        <f t="shared" si="197"/>
        <v>0</v>
      </c>
      <c r="H140" s="125">
        <f t="shared" si="197"/>
        <v>0</v>
      </c>
      <c r="I140" s="125">
        <f t="shared" si="197"/>
        <v>0</v>
      </c>
      <c r="J140" s="234">
        <f t="shared" si="197"/>
        <v>0</v>
      </c>
      <c r="K140" s="233">
        <f t="shared" si="197"/>
        <v>0</v>
      </c>
      <c r="L140" s="125">
        <f t="shared" si="197"/>
        <v>0</v>
      </c>
      <c r="M140" s="125">
        <f t="shared" si="197"/>
        <v>0</v>
      </c>
      <c r="N140" s="234">
        <f t="shared" si="197"/>
        <v>0</v>
      </c>
      <c r="O140" s="233">
        <f t="shared" si="197"/>
        <v>0</v>
      </c>
      <c r="P140" s="125">
        <f t="shared" si="197"/>
        <v>0</v>
      </c>
      <c r="Q140" s="125">
        <f t="shared" si="197"/>
        <v>0</v>
      </c>
      <c r="R140" s="234">
        <f t="shared" si="197"/>
        <v>0</v>
      </c>
      <c r="S140" s="233">
        <f t="shared" si="197"/>
        <v>0</v>
      </c>
      <c r="T140" s="125">
        <f t="shared" si="197"/>
        <v>0</v>
      </c>
      <c r="U140" s="125">
        <f t="shared" si="197"/>
        <v>0</v>
      </c>
      <c r="V140" s="234">
        <f t="shared" si="197"/>
        <v>0</v>
      </c>
      <c r="W140" s="233">
        <f t="shared" si="197"/>
        <v>0</v>
      </c>
      <c r="X140" s="125">
        <f t="shared" si="197"/>
        <v>0</v>
      </c>
      <c r="Y140" s="125">
        <f t="shared" si="197"/>
        <v>0</v>
      </c>
      <c r="Z140" s="234">
        <f t="shared" si="197"/>
        <v>0</v>
      </c>
      <c r="AA140" s="233">
        <f t="shared" si="197"/>
        <v>0</v>
      </c>
      <c r="AB140" s="125">
        <f t="shared" si="197"/>
        <v>0</v>
      </c>
      <c r="AC140" s="125">
        <f t="shared" si="197"/>
        <v>0</v>
      </c>
      <c r="AD140" s="234">
        <f t="shared" si="197"/>
        <v>0</v>
      </c>
      <c r="AE140" s="233">
        <f t="shared" si="197"/>
        <v>0</v>
      </c>
      <c r="AF140" s="125">
        <f t="shared" si="197"/>
        <v>0</v>
      </c>
      <c r="AG140" s="125">
        <f t="shared" si="197"/>
        <v>0</v>
      </c>
      <c r="AH140" s="234">
        <f t="shared" si="197"/>
        <v>0</v>
      </c>
      <c r="AI140" s="233">
        <f t="shared" ref="AI140:BB140" si="198">IFERROR(AI93/AI117,0)</f>
        <v>0</v>
      </c>
      <c r="AJ140" s="125">
        <f t="shared" si="198"/>
        <v>0</v>
      </c>
      <c r="AK140" s="125">
        <f t="shared" si="198"/>
        <v>0</v>
      </c>
      <c r="AL140" s="234">
        <f t="shared" si="198"/>
        <v>0</v>
      </c>
      <c r="AM140" s="233">
        <f t="shared" si="198"/>
        <v>0</v>
      </c>
      <c r="AN140" s="125">
        <f t="shared" si="198"/>
        <v>0</v>
      </c>
      <c r="AO140" s="125">
        <f t="shared" si="198"/>
        <v>0</v>
      </c>
      <c r="AP140" s="234">
        <f t="shared" si="198"/>
        <v>0</v>
      </c>
      <c r="AQ140" s="233">
        <f t="shared" si="198"/>
        <v>0</v>
      </c>
      <c r="AR140" s="125">
        <f t="shared" si="198"/>
        <v>0</v>
      </c>
      <c r="AS140" s="125">
        <f t="shared" si="198"/>
        <v>0</v>
      </c>
      <c r="AT140" s="234">
        <f t="shared" si="198"/>
        <v>0</v>
      </c>
      <c r="AU140" s="233">
        <f t="shared" si="198"/>
        <v>0</v>
      </c>
      <c r="AV140" s="125">
        <f t="shared" si="198"/>
        <v>0</v>
      </c>
      <c r="AW140" s="125">
        <f t="shared" si="198"/>
        <v>0</v>
      </c>
      <c r="AX140" s="235">
        <f t="shared" si="198"/>
        <v>0</v>
      </c>
      <c r="AY140" s="289">
        <f t="shared" si="198"/>
        <v>0</v>
      </c>
      <c r="AZ140" s="290">
        <f t="shared" si="198"/>
        <v>0</v>
      </c>
      <c r="BA140" s="290">
        <f t="shared" si="198"/>
        <v>0</v>
      </c>
      <c r="BB140" s="291">
        <f t="shared" si="198"/>
        <v>0</v>
      </c>
    </row>
    <row r="141" spans="2:54" outlineLevel="1">
      <c r="B141" s="257" t="s">
        <v>69</v>
      </c>
      <c r="C141" s="233">
        <f t="shared" ref="C141:AH141" si="199">IFERROR(C94/C118,0)</f>
        <v>0</v>
      </c>
      <c r="D141" s="125">
        <f t="shared" si="199"/>
        <v>0</v>
      </c>
      <c r="E141" s="125">
        <f t="shared" si="199"/>
        <v>0</v>
      </c>
      <c r="F141" s="234">
        <f t="shared" si="199"/>
        <v>0</v>
      </c>
      <c r="G141" s="233">
        <f t="shared" si="199"/>
        <v>0</v>
      </c>
      <c r="H141" s="125">
        <f t="shared" si="199"/>
        <v>0</v>
      </c>
      <c r="I141" s="125">
        <f t="shared" si="199"/>
        <v>0</v>
      </c>
      <c r="J141" s="234">
        <f t="shared" si="199"/>
        <v>0</v>
      </c>
      <c r="K141" s="233">
        <f t="shared" si="199"/>
        <v>0</v>
      </c>
      <c r="L141" s="125">
        <f t="shared" si="199"/>
        <v>0</v>
      </c>
      <c r="M141" s="125">
        <f t="shared" si="199"/>
        <v>0</v>
      </c>
      <c r="N141" s="234">
        <f t="shared" si="199"/>
        <v>0</v>
      </c>
      <c r="O141" s="233">
        <f t="shared" si="199"/>
        <v>0</v>
      </c>
      <c r="P141" s="125">
        <f t="shared" si="199"/>
        <v>0</v>
      </c>
      <c r="Q141" s="125">
        <f t="shared" si="199"/>
        <v>0</v>
      </c>
      <c r="R141" s="234">
        <f t="shared" si="199"/>
        <v>0</v>
      </c>
      <c r="S141" s="233">
        <f t="shared" si="199"/>
        <v>0</v>
      </c>
      <c r="T141" s="125">
        <f t="shared" si="199"/>
        <v>0</v>
      </c>
      <c r="U141" s="125">
        <f t="shared" si="199"/>
        <v>0</v>
      </c>
      <c r="V141" s="234">
        <f t="shared" si="199"/>
        <v>0</v>
      </c>
      <c r="W141" s="233">
        <f t="shared" si="199"/>
        <v>0</v>
      </c>
      <c r="X141" s="125">
        <f t="shared" si="199"/>
        <v>0</v>
      </c>
      <c r="Y141" s="125">
        <f t="shared" si="199"/>
        <v>0</v>
      </c>
      <c r="Z141" s="234">
        <f t="shared" si="199"/>
        <v>0</v>
      </c>
      <c r="AA141" s="233">
        <f t="shared" si="199"/>
        <v>0</v>
      </c>
      <c r="AB141" s="125">
        <f t="shared" si="199"/>
        <v>0</v>
      </c>
      <c r="AC141" s="125">
        <f t="shared" si="199"/>
        <v>0</v>
      </c>
      <c r="AD141" s="234">
        <f t="shared" si="199"/>
        <v>0</v>
      </c>
      <c r="AE141" s="233">
        <f t="shared" si="199"/>
        <v>0</v>
      </c>
      <c r="AF141" s="125">
        <f t="shared" si="199"/>
        <v>0</v>
      </c>
      <c r="AG141" s="125">
        <f t="shared" si="199"/>
        <v>0</v>
      </c>
      <c r="AH141" s="234">
        <f t="shared" si="199"/>
        <v>0</v>
      </c>
      <c r="AI141" s="233">
        <f t="shared" ref="AI141:BB141" si="200">IFERROR(AI94/AI118,0)</f>
        <v>0</v>
      </c>
      <c r="AJ141" s="125">
        <f t="shared" si="200"/>
        <v>0</v>
      </c>
      <c r="AK141" s="125">
        <f t="shared" si="200"/>
        <v>0</v>
      </c>
      <c r="AL141" s="234">
        <f t="shared" si="200"/>
        <v>0</v>
      </c>
      <c r="AM141" s="233">
        <f t="shared" si="200"/>
        <v>0</v>
      </c>
      <c r="AN141" s="125">
        <f t="shared" si="200"/>
        <v>0</v>
      </c>
      <c r="AO141" s="125">
        <f t="shared" si="200"/>
        <v>0</v>
      </c>
      <c r="AP141" s="234">
        <f t="shared" si="200"/>
        <v>0</v>
      </c>
      <c r="AQ141" s="233">
        <f t="shared" si="200"/>
        <v>0</v>
      </c>
      <c r="AR141" s="125">
        <f t="shared" si="200"/>
        <v>0</v>
      </c>
      <c r="AS141" s="125">
        <f t="shared" si="200"/>
        <v>0</v>
      </c>
      <c r="AT141" s="234">
        <f t="shared" si="200"/>
        <v>0</v>
      </c>
      <c r="AU141" s="233">
        <f t="shared" si="200"/>
        <v>0</v>
      </c>
      <c r="AV141" s="125">
        <f t="shared" si="200"/>
        <v>0</v>
      </c>
      <c r="AW141" s="125">
        <f t="shared" si="200"/>
        <v>0</v>
      </c>
      <c r="AX141" s="235">
        <f t="shared" si="200"/>
        <v>0</v>
      </c>
      <c r="AY141" s="289">
        <f t="shared" si="200"/>
        <v>0</v>
      </c>
      <c r="AZ141" s="290">
        <f t="shared" si="200"/>
        <v>0</v>
      </c>
      <c r="BA141" s="290">
        <f t="shared" si="200"/>
        <v>0</v>
      </c>
      <c r="BB141" s="291">
        <f t="shared" si="200"/>
        <v>0</v>
      </c>
    </row>
    <row r="142" spans="2:54" s="105" customFormat="1" outlineLevel="1">
      <c r="B142" s="256" t="s">
        <v>50</v>
      </c>
      <c r="C142" s="230">
        <f t="shared" ref="C142:AH142" si="201">IFERROR(C95/C119,0)</f>
        <v>0</v>
      </c>
      <c r="D142" s="124">
        <f t="shared" si="201"/>
        <v>0</v>
      </c>
      <c r="E142" s="124">
        <f t="shared" si="201"/>
        <v>0</v>
      </c>
      <c r="F142" s="231">
        <f t="shared" si="201"/>
        <v>0</v>
      </c>
      <c r="G142" s="230">
        <f t="shared" si="201"/>
        <v>0</v>
      </c>
      <c r="H142" s="124">
        <f t="shared" si="201"/>
        <v>0</v>
      </c>
      <c r="I142" s="124">
        <f t="shared" si="201"/>
        <v>0</v>
      </c>
      <c r="J142" s="231">
        <f t="shared" si="201"/>
        <v>0</v>
      </c>
      <c r="K142" s="230">
        <f t="shared" si="201"/>
        <v>0</v>
      </c>
      <c r="L142" s="124">
        <f t="shared" si="201"/>
        <v>0</v>
      </c>
      <c r="M142" s="124">
        <f t="shared" si="201"/>
        <v>0</v>
      </c>
      <c r="N142" s="231">
        <f t="shared" si="201"/>
        <v>0</v>
      </c>
      <c r="O142" s="230">
        <f t="shared" si="201"/>
        <v>0</v>
      </c>
      <c r="P142" s="124">
        <f t="shared" si="201"/>
        <v>0</v>
      </c>
      <c r="Q142" s="124">
        <f t="shared" si="201"/>
        <v>0</v>
      </c>
      <c r="R142" s="231">
        <f t="shared" si="201"/>
        <v>0</v>
      </c>
      <c r="S142" s="230">
        <f t="shared" si="201"/>
        <v>0</v>
      </c>
      <c r="T142" s="124">
        <f t="shared" si="201"/>
        <v>0</v>
      </c>
      <c r="U142" s="124">
        <f t="shared" si="201"/>
        <v>0</v>
      </c>
      <c r="V142" s="231">
        <f t="shared" si="201"/>
        <v>0</v>
      </c>
      <c r="W142" s="230">
        <f t="shared" si="201"/>
        <v>0</v>
      </c>
      <c r="X142" s="124">
        <f t="shared" si="201"/>
        <v>0</v>
      </c>
      <c r="Y142" s="124">
        <f t="shared" si="201"/>
        <v>0</v>
      </c>
      <c r="Z142" s="231">
        <f t="shared" si="201"/>
        <v>0</v>
      </c>
      <c r="AA142" s="230">
        <f t="shared" si="201"/>
        <v>0</v>
      </c>
      <c r="AB142" s="124">
        <f t="shared" si="201"/>
        <v>0</v>
      </c>
      <c r="AC142" s="124">
        <f t="shared" si="201"/>
        <v>0</v>
      </c>
      <c r="AD142" s="231">
        <f t="shared" si="201"/>
        <v>0</v>
      </c>
      <c r="AE142" s="230">
        <f t="shared" si="201"/>
        <v>0</v>
      </c>
      <c r="AF142" s="124">
        <f t="shared" si="201"/>
        <v>0</v>
      </c>
      <c r="AG142" s="124">
        <f t="shared" si="201"/>
        <v>0</v>
      </c>
      <c r="AH142" s="231">
        <f t="shared" si="201"/>
        <v>0</v>
      </c>
      <c r="AI142" s="230">
        <f t="shared" ref="AI142:BB142" si="202">IFERROR(AI95/AI119,0)</f>
        <v>0</v>
      </c>
      <c r="AJ142" s="124">
        <f t="shared" si="202"/>
        <v>0</v>
      </c>
      <c r="AK142" s="124">
        <f t="shared" si="202"/>
        <v>0</v>
      </c>
      <c r="AL142" s="231">
        <f t="shared" si="202"/>
        <v>0</v>
      </c>
      <c r="AM142" s="230">
        <f t="shared" si="202"/>
        <v>0</v>
      </c>
      <c r="AN142" s="124">
        <f t="shared" si="202"/>
        <v>0</v>
      </c>
      <c r="AO142" s="124">
        <f t="shared" si="202"/>
        <v>0</v>
      </c>
      <c r="AP142" s="231">
        <f t="shared" si="202"/>
        <v>0</v>
      </c>
      <c r="AQ142" s="230">
        <f t="shared" si="202"/>
        <v>0</v>
      </c>
      <c r="AR142" s="124">
        <f t="shared" si="202"/>
        <v>0</v>
      </c>
      <c r="AS142" s="124">
        <f t="shared" si="202"/>
        <v>0</v>
      </c>
      <c r="AT142" s="231">
        <f t="shared" si="202"/>
        <v>0</v>
      </c>
      <c r="AU142" s="230">
        <f t="shared" si="202"/>
        <v>0</v>
      </c>
      <c r="AV142" s="124">
        <f t="shared" si="202"/>
        <v>0</v>
      </c>
      <c r="AW142" s="124">
        <f t="shared" si="202"/>
        <v>0</v>
      </c>
      <c r="AX142" s="232">
        <f t="shared" si="202"/>
        <v>0</v>
      </c>
      <c r="AY142" s="286">
        <f t="shared" si="202"/>
        <v>0</v>
      </c>
      <c r="AZ142" s="287">
        <f t="shared" si="202"/>
        <v>0</v>
      </c>
      <c r="BA142" s="287">
        <f t="shared" si="202"/>
        <v>0</v>
      </c>
      <c r="BB142" s="288">
        <f t="shared" si="202"/>
        <v>0</v>
      </c>
    </row>
    <row r="143" spans="2:54" outlineLevel="1">
      <c r="B143" s="257" t="s">
        <v>68</v>
      </c>
      <c r="C143" s="233">
        <f t="shared" ref="C143:AH143" si="203">IFERROR(C96/C120,0)</f>
        <v>0</v>
      </c>
      <c r="D143" s="125">
        <f t="shared" si="203"/>
        <v>0</v>
      </c>
      <c r="E143" s="125">
        <f t="shared" si="203"/>
        <v>0</v>
      </c>
      <c r="F143" s="234">
        <f t="shared" si="203"/>
        <v>0</v>
      </c>
      <c r="G143" s="233">
        <f t="shared" si="203"/>
        <v>0</v>
      </c>
      <c r="H143" s="125">
        <f t="shared" si="203"/>
        <v>0</v>
      </c>
      <c r="I143" s="125">
        <f t="shared" si="203"/>
        <v>0</v>
      </c>
      <c r="J143" s="234">
        <f t="shared" si="203"/>
        <v>0</v>
      </c>
      <c r="K143" s="233">
        <f t="shared" si="203"/>
        <v>0</v>
      </c>
      <c r="L143" s="125">
        <f t="shared" si="203"/>
        <v>0</v>
      </c>
      <c r="M143" s="125">
        <f t="shared" si="203"/>
        <v>0</v>
      </c>
      <c r="N143" s="234">
        <f t="shared" si="203"/>
        <v>0</v>
      </c>
      <c r="O143" s="233">
        <f t="shared" si="203"/>
        <v>0</v>
      </c>
      <c r="P143" s="125">
        <f t="shared" si="203"/>
        <v>0</v>
      </c>
      <c r="Q143" s="125">
        <f t="shared" si="203"/>
        <v>0</v>
      </c>
      <c r="R143" s="234">
        <f t="shared" si="203"/>
        <v>0</v>
      </c>
      <c r="S143" s="233">
        <f t="shared" si="203"/>
        <v>0</v>
      </c>
      <c r="T143" s="125">
        <f t="shared" si="203"/>
        <v>0</v>
      </c>
      <c r="U143" s="125">
        <f t="shared" si="203"/>
        <v>0</v>
      </c>
      <c r="V143" s="234">
        <f t="shared" si="203"/>
        <v>0</v>
      </c>
      <c r="W143" s="233">
        <f t="shared" si="203"/>
        <v>0</v>
      </c>
      <c r="X143" s="125">
        <f t="shared" si="203"/>
        <v>0</v>
      </c>
      <c r="Y143" s="125">
        <f t="shared" si="203"/>
        <v>0</v>
      </c>
      <c r="Z143" s="234">
        <f t="shared" si="203"/>
        <v>0</v>
      </c>
      <c r="AA143" s="233">
        <f t="shared" si="203"/>
        <v>0</v>
      </c>
      <c r="AB143" s="125">
        <f t="shared" si="203"/>
        <v>0</v>
      </c>
      <c r="AC143" s="125">
        <f t="shared" si="203"/>
        <v>0</v>
      </c>
      <c r="AD143" s="234">
        <f t="shared" si="203"/>
        <v>0</v>
      </c>
      <c r="AE143" s="233">
        <f t="shared" si="203"/>
        <v>0</v>
      </c>
      <c r="AF143" s="125">
        <f t="shared" si="203"/>
        <v>0</v>
      </c>
      <c r="AG143" s="125">
        <f t="shared" si="203"/>
        <v>0</v>
      </c>
      <c r="AH143" s="234">
        <f t="shared" si="203"/>
        <v>0</v>
      </c>
      <c r="AI143" s="233">
        <f t="shared" ref="AI143:BB143" si="204">IFERROR(AI96/AI120,0)</f>
        <v>0</v>
      </c>
      <c r="AJ143" s="125">
        <f t="shared" si="204"/>
        <v>0</v>
      </c>
      <c r="AK143" s="125">
        <f t="shared" si="204"/>
        <v>0</v>
      </c>
      <c r="AL143" s="234">
        <f t="shared" si="204"/>
        <v>0</v>
      </c>
      <c r="AM143" s="233">
        <f t="shared" si="204"/>
        <v>0</v>
      </c>
      <c r="AN143" s="125">
        <f t="shared" si="204"/>
        <v>0</v>
      </c>
      <c r="AO143" s="125">
        <f t="shared" si="204"/>
        <v>0</v>
      </c>
      <c r="AP143" s="234">
        <f t="shared" si="204"/>
        <v>0</v>
      </c>
      <c r="AQ143" s="233">
        <f t="shared" si="204"/>
        <v>0</v>
      </c>
      <c r="AR143" s="125">
        <f t="shared" si="204"/>
        <v>0</v>
      </c>
      <c r="AS143" s="125">
        <f t="shared" si="204"/>
        <v>0</v>
      </c>
      <c r="AT143" s="234">
        <f t="shared" si="204"/>
        <v>0</v>
      </c>
      <c r="AU143" s="233">
        <f t="shared" si="204"/>
        <v>0</v>
      </c>
      <c r="AV143" s="125">
        <f t="shared" si="204"/>
        <v>0</v>
      </c>
      <c r="AW143" s="125">
        <f t="shared" si="204"/>
        <v>0</v>
      </c>
      <c r="AX143" s="235">
        <f t="shared" si="204"/>
        <v>0</v>
      </c>
      <c r="AY143" s="289">
        <f t="shared" si="204"/>
        <v>0</v>
      </c>
      <c r="AZ143" s="290">
        <f t="shared" si="204"/>
        <v>0</v>
      </c>
      <c r="BA143" s="290">
        <f t="shared" si="204"/>
        <v>0</v>
      </c>
      <c r="BB143" s="291">
        <f t="shared" si="204"/>
        <v>0</v>
      </c>
    </row>
    <row r="144" spans="2:54" outlineLevel="1">
      <c r="B144" s="257" t="s">
        <v>73</v>
      </c>
      <c r="C144" s="233">
        <f t="shared" ref="C144:AH144" si="205">IFERROR(C97/C121,0)</f>
        <v>0</v>
      </c>
      <c r="D144" s="125">
        <f t="shared" si="205"/>
        <v>0</v>
      </c>
      <c r="E144" s="125">
        <f t="shared" si="205"/>
        <v>0</v>
      </c>
      <c r="F144" s="234">
        <f t="shared" si="205"/>
        <v>0</v>
      </c>
      <c r="G144" s="233">
        <f t="shared" si="205"/>
        <v>0</v>
      </c>
      <c r="H144" s="125">
        <f t="shared" si="205"/>
        <v>0</v>
      </c>
      <c r="I144" s="125">
        <f t="shared" si="205"/>
        <v>0</v>
      </c>
      <c r="J144" s="234">
        <f t="shared" si="205"/>
        <v>0</v>
      </c>
      <c r="K144" s="233">
        <f t="shared" si="205"/>
        <v>0</v>
      </c>
      <c r="L144" s="125">
        <f t="shared" si="205"/>
        <v>0</v>
      </c>
      <c r="M144" s="125">
        <f t="shared" si="205"/>
        <v>0</v>
      </c>
      <c r="N144" s="234">
        <f t="shared" si="205"/>
        <v>0</v>
      </c>
      <c r="O144" s="233">
        <f t="shared" si="205"/>
        <v>0</v>
      </c>
      <c r="P144" s="125">
        <f t="shared" si="205"/>
        <v>0</v>
      </c>
      <c r="Q144" s="125">
        <f t="shared" si="205"/>
        <v>0</v>
      </c>
      <c r="R144" s="234">
        <f t="shared" si="205"/>
        <v>0</v>
      </c>
      <c r="S144" s="233">
        <f t="shared" si="205"/>
        <v>0</v>
      </c>
      <c r="T144" s="125">
        <f t="shared" si="205"/>
        <v>0</v>
      </c>
      <c r="U144" s="125">
        <f t="shared" si="205"/>
        <v>0</v>
      </c>
      <c r="V144" s="234">
        <f t="shared" si="205"/>
        <v>0</v>
      </c>
      <c r="W144" s="233">
        <f t="shared" si="205"/>
        <v>0</v>
      </c>
      <c r="X144" s="125">
        <f t="shared" si="205"/>
        <v>0</v>
      </c>
      <c r="Y144" s="125">
        <f t="shared" si="205"/>
        <v>0</v>
      </c>
      <c r="Z144" s="234">
        <f t="shared" si="205"/>
        <v>0</v>
      </c>
      <c r="AA144" s="233">
        <f t="shared" si="205"/>
        <v>0</v>
      </c>
      <c r="AB144" s="125">
        <f t="shared" si="205"/>
        <v>0</v>
      </c>
      <c r="AC144" s="125">
        <f t="shared" si="205"/>
        <v>0</v>
      </c>
      <c r="AD144" s="234">
        <f t="shared" si="205"/>
        <v>0</v>
      </c>
      <c r="AE144" s="233">
        <f t="shared" si="205"/>
        <v>0</v>
      </c>
      <c r="AF144" s="125">
        <f t="shared" si="205"/>
        <v>0</v>
      </c>
      <c r="AG144" s="125">
        <f t="shared" si="205"/>
        <v>0</v>
      </c>
      <c r="AH144" s="234">
        <f t="shared" si="205"/>
        <v>0</v>
      </c>
      <c r="AI144" s="233">
        <f t="shared" ref="AI144:BB144" si="206">IFERROR(AI97/AI121,0)</f>
        <v>0</v>
      </c>
      <c r="AJ144" s="125">
        <f t="shared" si="206"/>
        <v>0</v>
      </c>
      <c r="AK144" s="125">
        <f t="shared" si="206"/>
        <v>0</v>
      </c>
      <c r="AL144" s="234">
        <f t="shared" si="206"/>
        <v>0</v>
      </c>
      <c r="AM144" s="233">
        <f t="shared" si="206"/>
        <v>0</v>
      </c>
      <c r="AN144" s="125">
        <f t="shared" si="206"/>
        <v>0</v>
      </c>
      <c r="AO144" s="125">
        <f t="shared" si="206"/>
        <v>0</v>
      </c>
      <c r="AP144" s="234">
        <f t="shared" si="206"/>
        <v>0</v>
      </c>
      <c r="AQ144" s="233">
        <f t="shared" si="206"/>
        <v>0</v>
      </c>
      <c r="AR144" s="125">
        <f t="shared" si="206"/>
        <v>0</v>
      </c>
      <c r="AS144" s="125">
        <f t="shared" si="206"/>
        <v>0</v>
      </c>
      <c r="AT144" s="234">
        <f t="shared" si="206"/>
        <v>0</v>
      </c>
      <c r="AU144" s="233">
        <f t="shared" si="206"/>
        <v>0</v>
      </c>
      <c r="AV144" s="125">
        <f t="shared" si="206"/>
        <v>0</v>
      </c>
      <c r="AW144" s="125">
        <f t="shared" si="206"/>
        <v>0</v>
      </c>
      <c r="AX144" s="235">
        <f t="shared" si="206"/>
        <v>0</v>
      </c>
      <c r="AY144" s="289">
        <f t="shared" si="206"/>
        <v>0</v>
      </c>
      <c r="AZ144" s="290">
        <f t="shared" si="206"/>
        <v>0</v>
      </c>
      <c r="BA144" s="290">
        <f t="shared" si="206"/>
        <v>0</v>
      </c>
      <c r="BB144" s="291">
        <f t="shared" si="206"/>
        <v>0</v>
      </c>
    </row>
    <row r="145" spans="2:56" s="105" customFormat="1" outlineLevel="1">
      <c r="B145" s="256" t="s">
        <v>51</v>
      </c>
      <c r="C145" s="230">
        <f t="shared" ref="C145:AH145" si="207">IFERROR(C98/C122,0)</f>
        <v>0</v>
      </c>
      <c r="D145" s="124">
        <f t="shared" si="207"/>
        <v>0</v>
      </c>
      <c r="E145" s="124">
        <f t="shared" si="207"/>
        <v>0</v>
      </c>
      <c r="F145" s="231">
        <f t="shared" si="207"/>
        <v>0</v>
      </c>
      <c r="G145" s="230">
        <f t="shared" si="207"/>
        <v>0</v>
      </c>
      <c r="H145" s="124">
        <f t="shared" si="207"/>
        <v>0</v>
      </c>
      <c r="I145" s="124">
        <f t="shared" si="207"/>
        <v>0</v>
      </c>
      <c r="J145" s="231">
        <f t="shared" si="207"/>
        <v>0</v>
      </c>
      <c r="K145" s="230">
        <f t="shared" si="207"/>
        <v>0</v>
      </c>
      <c r="L145" s="124">
        <f t="shared" si="207"/>
        <v>0</v>
      </c>
      <c r="M145" s="124">
        <f t="shared" si="207"/>
        <v>0</v>
      </c>
      <c r="N145" s="231">
        <f t="shared" si="207"/>
        <v>0</v>
      </c>
      <c r="O145" s="230">
        <f t="shared" si="207"/>
        <v>0</v>
      </c>
      <c r="P145" s="124">
        <f t="shared" si="207"/>
        <v>0</v>
      </c>
      <c r="Q145" s="124">
        <f t="shared" si="207"/>
        <v>0</v>
      </c>
      <c r="R145" s="231">
        <f t="shared" si="207"/>
        <v>0</v>
      </c>
      <c r="S145" s="230">
        <f t="shared" si="207"/>
        <v>0</v>
      </c>
      <c r="T145" s="124">
        <f t="shared" si="207"/>
        <v>0</v>
      </c>
      <c r="U145" s="124">
        <f t="shared" si="207"/>
        <v>0</v>
      </c>
      <c r="V145" s="231">
        <f t="shared" si="207"/>
        <v>0</v>
      </c>
      <c r="W145" s="230">
        <f t="shared" si="207"/>
        <v>0</v>
      </c>
      <c r="X145" s="124">
        <f t="shared" si="207"/>
        <v>0</v>
      </c>
      <c r="Y145" s="124">
        <f t="shared" si="207"/>
        <v>0</v>
      </c>
      <c r="Z145" s="231">
        <f t="shared" si="207"/>
        <v>0</v>
      </c>
      <c r="AA145" s="230">
        <f t="shared" si="207"/>
        <v>0</v>
      </c>
      <c r="AB145" s="124">
        <f t="shared" si="207"/>
        <v>0</v>
      </c>
      <c r="AC145" s="124">
        <f t="shared" si="207"/>
        <v>0</v>
      </c>
      <c r="AD145" s="231">
        <f t="shared" si="207"/>
        <v>0</v>
      </c>
      <c r="AE145" s="230">
        <f t="shared" si="207"/>
        <v>0</v>
      </c>
      <c r="AF145" s="124">
        <f t="shared" si="207"/>
        <v>0</v>
      </c>
      <c r="AG145" s="124">
        <f t="shared" si="207"/>
        <v>0</v>
      </c>
      <c r="AH145" s="231">
        <f t="shared" si="207"/>
        <v>0</v>
      </c>
      <c r="AI145" s="230">
        <f t="shared" ref="AI145:BB145" si="208">IFERROR(AI98/AI122,0)</f>
        <v>0</v>
      </c>
      <c r="AJ145" s="124">
        <f t="shared" si="208"/>
        <v>0</v>
      </c>
      <c r="AK145" s="124">
        <f t="shared" si="208"/>
        <v>0</v>
      </c>
      <c r="AL145" s="231">
        <f t="shared" si="208"/>
        <v>0</v>
      </c>
      <c r="AM145" s="230">
        <f t="shared" si="208"/>
        <v>0</v>
      </c>
      <c r="AN145" s="124">
        <f t="shared" si="208"/>
        <v>0</v>
      </c>
      <c r="AO145" s="124">
        <f t="shared" si="208"/>
        <v>0</v>
      </c>
      <c r="AP145" s="231">
        <f t="shared" si="208"/>
        <v>0</v>
      </c>
      <c r="AQ145" s="230">
        <f t="shared" si="208"/>
        <v>0</v>
      </c>
      <c r="AR145" s="124">
        <f t="shared" si="208"/>
        <v>0</v>
      </c>
      <c r="AS145" s="124">
        <f t="shared" si="208"/>
        <v>0</v>
      </c>
      <c r="AT145" s="231">
        <f t="shared" si="208"/>
        <v>0</v>
      </c>
      <c r="AU145" s="230">
        <f t="shared" si="208"/>
        <v>0</v>
      </c>
      <c r="AV145" s="124">
        <f t="shared" si="208"/>
        <v>0</v>
      </c>
      <c r="AW145" s="124">
        <f t="shared" si="208"/>
        <v>0</v>
      </c>
      <c r="AX145" s="232">
        <f t="shared" si="208"/>
        <v>0</v>
      </c>
      <c r="AY145" s="286">
        <f t="shared" si="208"/>
        <v>0</v>
      </c>
      <c r="AZ145" s="287">
        <f t="shared" si="208"/>
        <v>0</v>
      </c>
      <c r="BA145" s="287">
        <f t="shared" si="208"/>
        <v>0</v>
      </c>
      <c r="BB145" s="288">
        <f t="shared" si="208"/>
        <v>0</v>
      </c>
    </row>
    <row r="146" spans="2:56" outlineLevel="1">
      <c r="B146" s="257" t="s">
        <v>74</v>
      </c>
      <c r="C146" s="233">
        <f t="shared" ref="C146:AH146" si="209">IFERROR(C99/C123,0)</f>
        <v>0</v>
      </c>
      <c r="D146" s="125">
        <f t="shared" si="209"/>
        <v>0</v>
      </c>
      <c r="E146" s="125">
        <f t="shared" si="209"/>
        <v>0</v>
      </c>
      <c r="F146" s="234">
        <f t="shared" si="209"/>
        <v>0</v>
      </c>
      <c r="G146" s="233">
        <f t="shared" si="209"/>
        <v>0</v>
      </c>
      <c r="H146" s="125">
        <f t="shared" si="209"/>
        <v>0</v>
      </c>
      <c r="I146" s="125">
        <f t="shared" si="209"/>
        <v>0</v>
      </c>
      <c r="J146" s="234">
        <f t="shared" si="209"/>
        <v>0</v>
      </c>
      <c r="K146" s="233">
        <f t="shared" si="209"/>
        <v>0</v>
      </c>
      <c r="L146" s="125">
        <f t="shared" si="209"/>
        <v>0</v>
      </c>
      <c r="M146" s="125">
        <f t="shared" si="209"/>
        <v>0</v>
      </c>
      <c r="N146" s="234">
        <f t="shared" si="209"/>
        <v>0</v>
      </c>
      <c r="O146" s="233">
        <f t="shared" si="209"/>
        <v>0</v>
      </c>
      <c r="P146" s="125">
        <f t="shared" si="209"/>
        <v>0</v>
      </c>
      <c r="Q146" s="125">
        <f t="shared" si="209"/>
        <v>0</v>
      </c>
      <c r="R146" s="234">
        <f t="shared" si="209"/>
        <v>0</v>
      </c>
      <c r="S146" s="233">
        <f t="shared" si="209"/>
        <v>0</v>
      </c>
      <c r="T146" s="125">
        <f t="shared" si="209"/>
        <v>0</v>
      </c>
      <c r="U146" s="125">
        <f t="shared" si="209"/>
        <v>0</v>
      </c>
      <c r="V146" s="234">
        <f t="shared" si="209"/>
        <v>0</v>
      </c>
      <c r="W146" s="233">
        <f t="shared" si="209"/>
        <v>0</v>
      </c>
      <c r="X146" s="125">
        <f t="shared" si="209"/>
        <v>0</v>
      </c>
      <c r="Y146" s="125">
        <f t="shared" si="209"/>
        <v>0</v>
      </c>
      <c r="Z146" s="234">
        <f t="shared" si="209"/>
        <v>0</v>
      </c>
      <c r="AA146" s="233">
        <f t="shared" si="209"/>
        <v>0</v>
      </c>
      <c r="AB146" s="125">
        <f t="shared" si="209"/>
        <v>0</v>
      </c>
      <c r="AC146" s="125">
        <f t="shared" si="209"/>
        <v>0</v>
      </c>
      <c r="AD146" s="234">
        <f t="shared" si="209"/>
        <v>0</v>
      </c>
      <c r="AE146" s="233">
        <f t="shared" si="209"/>
        <v>0</v>
      </c>
      <c r="AF146" s="125">
        <f t="shared" si="209"/>
        <v>0</v>
      </c>
      <c r="AG146" s="125">
        <f t="shared" si="209"/>
        <v>0</v>
      </c>
      <c r="AH146" s="234">
        <f t="shared" si="209"/>
        <v>0</v>
      </c>
      <c r="AI146" s="233">
        <f t="shared" ref="AI146:BB146" si="210">IFERROR(AI99/AI123,0)</f>
        <v>0</v>
      </c>
      <c r="AJ146" s="125">
        <f t="shared" si="210"/>
        <v>0</v>
      </c>
      <c r="AK146" s="125">
        <f t="shared" si="210"/>
        <v>0</v>
      </c>
      <c r="AL146" s="234">
        <f t="shared" si="210"/>
        <v>0</v>
      </c>
      <c r="AM146" s="233">
        <f t="shared" si="210"/>
        <v>0</v>
      </c>
      <c r="AN146" s="125">
        <f t="shared" si="210"/>
        <v>0</v>
      </c>
      <c r="AO146" s="125">
        <f t="shared" si="210"/>
        <v>0</v>
      </c>
      <c r="AP146" s="234">
        <f t="shared" si="210"/>
        <v>0</v>
      </c>
      <c r="AQ146" s="233">
        <f t="shared" si="210"/>
        <v>0</v>
      </c>
      <c r="AR146" s="125">
        <f t="shared" si="210"/>
        <v>0</v>
      </c>
      <c r="AS146" s="125">
        <f t="shared" si="210"/>
        <v>0</v>
      </c>
      <c r="AT146" s="234">
        <f t="shared" si="210"/>
        <v>0</v>
      </c>
      <c r="AU146" s="233">
        <f t="shared" si="210"/>
        <v>0</v>
      </c>
      <c r="AV146" s="125">
        <f t="shared" si="210"/>
        <v>0</v>
      </c>
      <c r="AW146" s="125">
        <f t="shared" si="210"/>
        <v>0</v>
      </c>
      <c r="AX146" s="235">
        <f t="shared" si="210"/>
        <v>0</v>
      </c>
      <c r="AY146" s="289">
        <f t="shared" si="210"/>
        <v>0</v>
      </c>
      <c r="AZ146" s="290">
        <f t="shared" si="210"/>
        <v>0</v>
      </c>
      <c r="BA146" s="290">
        <f t="shared" si="210"/>
        <v>0</v>
      </c>
      <c r="BB146" s="291">
        <f t="shared" si="210"/>
        <v>0</v>
      </c>
    </row>
    <row r="147" spans="2:56" outlineLevel="1">
      <c r="B147" s="257" t="s">
        <v>77</v>
      </c>
      <c r="C147" s="233">
        <f t="shared" ref="C147:AH147" si="211">IFERROR(C100/C124,0)</f>
        <v>0</v>
      </c>
      <c r="D147" s="125">
        <f t="shared" si="211"/>
        <v>0</v>
      </c>
      <c r="E147" s="125">
        <f t="shared" si="211"/>
        <v>0</v>
      </c>
      <c r="F147" s="234">
        <f t="shared" si="211"/>
        <v>0</v>
      </c>
      <c r="G147" s="233">
        <f t="shared" si="211"/>
        <v>0</v>
      </c>
      <c r="H147" s="125">
        <f t="shared" si="211"/>
        <v>0</v>
      </c>
      <c r="I147" s="125">
        <f t="shared" si="211"/>
        <v>0</v>
      </c>
      <c r="J147" s="234">
        <f t="shared" si="211"/>
        <v>0</v>
      </c>
      <c r="K147" s="233">
        <f t="shared" si="211"/>
        <v>0</v>
      </c>
      <c r="L147" s="125">
        <f t="shared" si="211"/>
        <v>0</v>
      </c>
      <c r="M147" s="125">
        <f t="shared" si="211"/>
        <v>0</v>
      </c>
      <c r="N147" s="234">
        <f t="shared" si="211"/>
        <v>0</v>
      </c>
      <c r="O147" s="233">
        <f t="shared" si="211"/>
        <v>0</v>
      </c>
      <c r="P147" s="125">
        <f t="shared" si="211"/>
        <v>0</v>
      </c>
      <c r="Q147" s="125">
        <f t="shared" si="211"/>
        <v>0</v>
      </c>
      <c r="R147" s="234">
        <f t="shared" si="211"/>
        <v>0</v>
      </c>
      <c r="S147" s="233">
        <f t="shared" si="211"/>
        <v>0</v>
      </c>
      <c r="T147" s="125">
        <f t="shared" si="211"/>
        <v>0</v>
      </c>
      <c r="U147" s="125">
        <f t="shared" si="211"/>
        <v>0</v>
      </c>
      <c r="V147" s="234">
        <f t="shared" si="211"/>
        <v>0</v>
      </c>
      <c r="W147" s="233">
        <f t="shared" si="211"/>
        <v>0</v>
      </c>
      <c r="X147" s="125">
        <f t="shared" si="211"/>
        <v>0</v>
      </c>
      <c r="Y147" s="125">
        <f t="shared" si="211"/>
        <v>0</v>
      </c>
      <c r="Z147" s="234">
        <f t="shared" si="211"/>
        <v>0</v>
      </c>
      <c r="AA147" s="233">
        <f t="shared" si="211"/>
        <v>0</v>
      </c>
      <c r="AB147" s="125">
        <f t="shared" si="211"/>
        <v>0</v>
      </c>
      <c r="AC147" s="125">
        <f t="shared" si="211"/>
        <v>0</v>
      </c>
      <c r="AD147" s="234">
        <f t="shared" si="211"/>
        <v>0</v>
      </c>
      <c r="AE147" s="233">
        <f t="shared" si="211"/>
        <v>0</v>
      </c>
      <c r="AF147" s="125">
        <f t="shared" si="211"/>
        <v>0</v>
      </c>
      <c r="AG147" s="125">
        <f t="shared" si="211"/>
        <v>0</v>
      </c>
      <c r="AH147" s="234">
        <f t="shared" si="211"/>
        <v>0</v>
      </c>
      <c r="AI147" s="233">
        <f t="shared" ref="AI147:BB147" si="212">IFERROR(AI100/AI124,0)</f>
        <v>0</v>
      </c>
      <c r="AJ147" s="125">
        <f t="shared" si="212"/>
        <v>0</v>
      </c>
      <c r="AK147" s="125">
        <f t="shared" si="212"/>
        <v>0</v>
      </c>
      <c r="AL147" s="234">
        <f t="shared" si="212"/>
        <v>0</v>
      </c>
      <c r="AM147" s="233">
        <f t="shared" si="212"/>
        <v>0</v>
      </c>
      <c r="AN147" s="125">
        <f t="shared" si="212"/>
        <v>0</v>
      </c>
      <c r="AO147" s="125">
        <f t="shared" si="212"/>
        <v>0</v>
      </c>
      <c r="AP147" s="234">
        <f t="shared" si="212"/>
        <v>0</v>
      </c>
      <c r="AQ147" s="233">
        <f t="shared" si="212"/>
        <v>0</v>
      </c>
      <c r="AR147" s="125">
        <f t="shared" si="212"/>
        <v>0</v>
      </c>
      <c r="AS147" s="125">
        <f t="shared" si="212"/>
        <v>0</v>
      </c>
      <c r="AT147" s="234">
        <f t="shared" si="212"/>
        <v>0</v>
      </c>
      <c r="AU147" s="233">
        <f t="shared" si="212"/>
        <v>0</v>
      </c>
      <c r="AV147" s="125">
        <f t="shared" si="212"/>
        <v>0</v>
      </c>
      <c r="AW147" s="125">
        <f t="shared" si="212"/>
        <v>0</v>
      </c>
      <c r="AX147" s="235">
        <f t="shared" si="212"/>
        <v>0</v>
      </c>
      <c r="AY147" s="289">
        <f t="shared" si="212"/>
        <v>0</v>
      </c>
      <c r="AZ147" s="290">
        <f t="shared" si="212"/>
        <v>0</v>
      </c>
      <c r="BA147" s="290">
        <f t="shared" si="212"/>
        <v>0</v>
      </c>
      <c r="BB147" s="291">
        <f t="shared" si="212"/>
        <v>0</v>
      </c>
    </row>
    <row r="148" spans="2:56" outlineLevel="1">
      <c r="B148" s="257" t="s">
        <v>76</v>
      </c>
      <c r="C148" s="233">
        <f t="shared" ref="C148:AH148" si="213">IFERROR(C101/C125,0)</f>
        <v>0</v>
      </c>
      <c r="D148" s="125">
        <f t="shared" si="213"/>
        <v>0</v>
      </c>
      <c r="E148" s="125">
        <f t="shared" si="213"/>
        <v>0</v>
      </c>
      <c r="F148" s="234">
        <f t="shared" si="213"/>
        <v>0</v>
      </c>
      <c r="G148" s="233">
        <f t="shared" si="213"/>
        <v>0</v>
      </c>
      <c r="H148" s="125">
        <f t="shared" si="213"/>
        <v>0</v>
      </c>
      <c r="I148" s="125">
        <f t="shared" si="213"/>
        <v>0</v>
      </c>
      <c r="J148" s="234">
        <f t="shared" si="213"/>
        <v>0</v>
      </c>
      <c r="K148" s="233">
        <f t="shared" si="213"/>
        <v>0</v>
      </c>
      <c r="L148" s="125">
        <f t="shared" si="213"/>
        <v>0</v>
      </c>
      <c r="M148" s="125">
        <f t="shared" si="213"/>
        <v>0</v>
      </c>
      <c r="N148" s="234">
        <f t="shared" si="213"/>
        <v>0</v>
      </c>
      <c r="O148" s="233">
        <f t="shared" si="213"/>
        <v>0</v>
      </c>
      <c r="P148" s="125">
        <f t="shared" si="213"/>
        <v>0</v>
      </c>
      <c r="Q148" s="125">
        <f t="shared" si="213"/>
        <v>0</v>
      </c>
      <c r="R148" s="234">
        <f t="shared" si="213"/>
        <v>0</v>
      </c>
      <c r="S148" s="233">
        <f t="shared" si="213"/>
        <v>0</v>
      </c>
      <c r="T148" s="125">
        <f t="shared" si="213"/>
        <v>0</v>
      </c>
      <c r="U148" s="125">
        <f t="shared" si="213"/>
        <v>0</v>
      </c>
      <c r="V148" s="234">
        <f t="shared" si="213"/>
        <v>0</v>
      </c>
      <c r="W148" s="233">
        <f t="shared" si="213"/>
        <v>0</v>
      </c>
      <c r="X148" s="125">
        <f t="shared" si="213"/>
        <v>0</v>
      </c>
      <c r="Y148" s="125">
        <f t="shared" si="213"/>
        <v>0</v>
      </c>
      <c r="Z148" s="234">
        <f t="shared" si="213"/>
        <v>0</v>
      </c>
      <c r="AA148" s="233">
        <f t="shared" si="213"/>
        <v>0</v>
      </c>
      <c r="AB148" s="125">
        <f t="shared" si="213"/>
        <v>0</v>
      </c>
      <c r="AC148" s="125">
        <f t="shared" si="213"/>
        <v>0</v>
      </c>
      <c r="AD148" s="234">
        <f t="shared" si="213"/>
        <v>0</v>
      </c>
      <c r="AE148" s="233">
        <f t="shared" si="213"/>
        <v>0</v>
      </c>
      <c r="AF148" s="125">
        <f t="shared" si="213"/>
        <v>0</v>
      </c>
      <c r="AG148" s="125">
        <f t="shared" si="213"/>
        <v>0</v>
      </c>
      <c r="AH148" s="234">
        <f t="shared" si="213"/>
        <v>0</v>
      </c>
      <c r="AI148" s="233">
        <f t="shared" ref="AI148:BB148" si="214">IFERROR(AI101/AI125,0)</f>
        <v>0</v>
      </c>
      <c r="AJ148" s="125">
        <f t="shared" si="214"/>
        <v>0</v>
      </c>
      <c r="AK148" s="125">
        <f t="shared" si="214"/>
        <v>0</v>
      </c>
      <c r="AL148" s="234">
        <f t="shared" si="214"/>
        <v>0</v>
      </c>
      <c r="AM148" s="233">
        <f t="shared" si="214"/>
        <v>0</v>
      </c>
      <c r="AN148" s="125">
        <f t="shared" si="214"/>
        <v>0</v>
      </c>
      <c r="AO148" s="125">
        <f t="shared" si="214"/>
        <v>0</v>
      </c>
      <c r="AP148" s="234">
        <f t="shared" si="214"/>
        <v>0</v>
      </c>
      <c r="AQ148" s="233">
        <f t="shared" si="214"/>
        <v>0</v>
      </c>
      <c r="AR148" s="125">
        <f t="shared" si="214"/>
        <v>0</v>
      </c>
      <c r="AS148" s="125">
        <f t="shared" si="214"/>
        <v>0</v>
      </c>
      <c r="AT148" s="234">
        <f t="shared" si="214"/>
        <v>0</v>
      </c>
      <c r="AU148" s="233">
        <f t="shared" si="214"/>
        <v>0</v>
      </c>
      <c r="AV148" s="125">
        <f t="shared" si="214"/>
        <v>0</v>
      </c>
      <c r="AW148" s="125">
        <f t="shared" si="214"/>
        <v>0</v>
      </c>
      <c r="AX148" s="235">
        <f t="shared" si="214"/>
        <v>0</v>
      </c>
      <c r="AY148" s="289">
        <f t="shared" si="214"/>
        <v>0</v>
      </c>
      <c r="AZ148" s="290">
        <f t="shared" si="214"/>
        <v>0</v>
      </c>
      <c r="BA148" s="290">
        <f t="shared" si="214"/>
        <v>0</v>
      </c>
      <c r="BB148" s="291">
        <f t="shared" si="214"/>
        <v>0</v>
      </c>
    </row>
    <row r="149" spans="2:56" outlineLevel="1">
      <c r="B149" s="257" t="s">
        <v>75</v>
      </c>
      <c r="C149" s="233">
        <f t="shared" ref="C149:AH149" si="215">IFERROR(C102/C126,0)</f>
        <v>0</v>
      </c>
      <c r="D149" s="125">
        <f t="shared" si="215"/>
        <v>0</v>
      </c>
      <c r="E149" s="125">
        <f t="shared" si="215"/>
        <v>0</v>
      </c>
      <c r="F149" s="234">
        <f t="shared" si="215"/>
        <v>0</v>
      </c>
      <c r="G149" s="233">
        <f t="shared" si="215"/>
        <v>0</v>
      </c>
      <c r="H149" s="125">
        <f t="shared" si="215"/>
        <v>0</v>
      </c>
      <c r="I149" s="125">
        <f t="shared" si="215"/>
        <v>0</v>
      </c>
      <c r="J149" s="234">
        <f t="shared" si="215"/>
        <v>0</v>
      </c>
      <c r="K149" s="233">
        <f t="shared" si="215"/>
        <v>0</v>
      </c>
      <c r="L149" s="125">
        <f t="shared" si="215"/>
        <v>0</v>
      </c>
      <c r="M149" s="125">
        <f t="shared" si="215"/>
        <v>0</v>
      </c>
      <c r="N149" s="234">
        <f t="shared" si="215"/>
        <v>0</v>
      </c>
      <c r="O149" s="233">
        <f t="shared" si="215"/>
        <v>0</v>
      </c>
      <c r="P149" s="125">
        <f t="shared" si="215"/>
        <v>0</v>
      </c>
      <c r="Q149" s="125">
        <f t="shared" si="215"/>
        <v>0</v>
      </c>
      <c r="R149" s="234">
        <f t="shared" si="215"/>
        <v>0</v>
      </c>
      <c r="S149" s="233">
        <f t="shared" si="215"/>
        <v>0</v>
      </c>
      <c r="T149" s="125">
        <f t="shared" si="215"/>
        <v>0</v>
      </c>
      <c r="U149" s="125">
        <f t="shared" si="215"/>
        <v>0</v>
      </c>
      <c r="V149" s="234">
        <f t="shared" si="215"/>
        <v>0</v>
      </c>
      <c r="W149" s="233">
        <f t="shared" si="215"/>
        <v>0</v>
      </c>
      <c r="X149" s="125">
        <f t="shared" si="215"/>
        <v>0</v>
      </c>
      <c r="Y149" s="125">
        <f t="shared" si="215"/>
        <v>0</v>
      </c>
      <c r="Z149" s="234">
        <f t="shared" si="215"/>
        <v>0</v>
      </c>
      <c r="AA149" s="233">
        <f t="shared" si="215"/>
        <v>0</v>
      </c>
      <c r="AB149" s="125">
        <f t="shared" si="215"/>
        <v>0</v>
      </c>
      <c r="AC149" s="125">
        <f t="shared" si="215"/>
        <v>0</v>
      </c>
      <c r="AD149" s="234">
        <f t="shared" si="215"/>
        <v>0</v>
      </c>
      <c r="AE149" s="233">
        <f t="shared" si="215"/>
        <v>0</v>
      </c>
      <c r="AF149" s="125">
        <f t="shared" si="215"/>
        <v>0</v>
      </c>
      <c r="AG149" s="125">
        <f t="shared" si="215"/>
        <v>0</v>
      </c>
      <c r="AH149" s="234">
        <f t="shared" si="215"/>
        <v>0</v>
      </c>
      <c r="AI149" s="233">
        <f t="shared" ref="AI149:BB149" si="216">IFERROR(AI102/AI126,0)</f>
        <v>0</v>
      </c>
      <c r="AJ149" s="125">
        <f t="shared" si="216"/>
        <v>0</v>
      </c>
      <c r="AK149" s="125">
        <f t="shared" si="216"/>
        <v>0</v>
      </c>
      <c r="AL149" s="234">
        <f t="shared" si="216"/>
        <v>0</v>
      </c>
      <c r="AM149" s="233">
        <f t="shared" si="216"/>
        <v>0</v>
      </c>
      <c r="AN149" s="125">
        <f t="shared" si="216"/>
        <v>0</v>
      </c>
      <c r="AO149" s="125">
        <f t="shared" si="216"/>
        <v>0</v>
      </c>
      <c r="AP149" s="234">
        <f t="shared" si="216"/>
        <v>0</v>
      </c>
      <c r="AQ149" s="233">
        <f t="shared" si="216"/>
        <v>0</v>
      </c>
      <c r="AR149" s="125">
        <f t="shared" si="216"/>
        <v>0</v>
      </c>
      <c r="AS149" s="125">
        <f t="shared" si="216"/>
        <v>0</v>
      </c>
      <c r="AT149" s="234">
        <f t="shared" si="216"/>
        <v>0</v>
      </c>
      <c r="AU149" s="233">
        <f t="shared" si="216"/>
        <v>0</v>
      </c>
      <c r="AV149" s="125">
        <f t="shared" si="216"/>
        <v>0</v>
      </c>
      <c r="AW149" s="125">
        <f t="shared" si="216"/>
        <v>0</v>
      </c>
      <c r="AX149" s="235">
        <f t="shared" si="216"/>
        <v>0</v>
      </c>
      <c r="AY149" s="268">
        <f t="shared" si="216"/>
        <v>0</v>
      </c>
      <c r="AZ149" s="269">
        <f t="shared" si="216"/>
        <v>0</v>
      </c>
      <c r="BA149" s="269">
        <f t="shared" si="216"/>
        <v>0</v>
      </c>
      <c r="BB149" s="270">
        <f t="shared" si="216"/>
        <v>0</v>
      </c>
    </row>
    <row r="150" spans="2:56" s="106" customFormat="1" ht="14.5" thickBot="1">
      <c r="B150" s="254" t="s">
        <v>53</v>
      </c>
      <c r="C150" s="236">
        <f>C133</f>
        <v>0</v>
      </c>
      <c r="D150" s="237">
        <f t="shared" ref="D150:BB150" si="217">D133</f>
        <v>0</v>
      </c>
      <c r="E150" s="238">
        <f t="shared" si="217"/>
        <v>0</v>
      </c>
      <c r="F150" s="239">
        <f t="shared" si="217"/>
        <v>0</v>
      </c>
      <c r="G150" s="236">
        <f t="shared" si="217"/>
        <v>0</v>
      </c>
      <c r="H150" s="237">
        <f t="shared" si="217"/>
        <v>0</v>
      </c>
      <c r="I150" s="238">
        <f t="shared" si="217"/>
        <v>0</v>
      </c>
      <c r="J150" s="239">
        <f t="shared" si="217"/>
        <v>0</v>
      </c>
      <c r="K150" s="236">
        <f t="shared" si="217"/>
        <v>0</v>
      </c>
      <c r="L150" s="237">
        <f t="shared" si="217"/>
        <v>0</v>
      </c>
      <c r="M150" s="238">
        <f t="shared" si="217"/>
        <v>0</v>
      </c>
      <c r="N150" s="239">
        <f t="shared" si="217"/>
        <v>0</v>
      </c>
      <c r="O150" s="236">
        <f t="shared" si="217"/>
        <v>0</v>
      </c>
      <c r="P150" s="237">
        <f t="shared" si="217"/>
        <v>0</v>
      </c>
      <c r="Q150" s="238">
        <f t="shared" si="217"/>
        <v>0</v>
      </c>
      <c r="R150" s="239">
        <f t="shared" si="217"/>
        <v>0</v>
      </c>
      <c r="S150" s="236">
        <f t="shared" si="217"/>
        <v>0</v>
      </c>
      <c r="T150" s="237">
        <f t="shared" si="217"/>
        <v>0</v>
      </c>
      <c r="U150" s="238">
        <f t="shared" si="217"/>
        <v>0</v>
      </c>
      <c r="V150" s="239">
        <f t="shared" si="217"/>
        <v>0</v>
      </c>
      <c r="W150" s="236">
        <f t="shared" si="217"/>
        <v>0</v>
      </c>
      <c r="X150" s="237">
        <f t="shared" si="217"/>
        <v>0</v>
      </c>
      <c r="Y150" s="238">
        <f t="shared" si="217"/>
        <v>0</v>
      </c>
      <c r="Z150" s="239">
        <f t="shared" si="217"/>
        <v>0</v>
      </c>
      <c r="AA150" s="236">
        <f t="shared" si="217"/>
        <v>0</v>
      </c>
      <c r="AB150" s="237">
        <f t="shared" si="217"/>
        <v>0</v>
      </c>
      <c r="AC150" s="238">
        <f t="shared" si="217"/>
        <v>0</v>
      </c>
      <c r="AD150" s="239">
        <f t="shared" si="217"/>
        <v>0</v>
      </c>
      <c r="AE150" s="236">
        <f t="shared" si="217"/>
        <v>0</v>
      </c>
      <c r="AF150" s="237">
        <f t="shared" si="217"/>
        <v>0</v>
      </c>
      <c r="AG150" s="238">
        <f t="shared" si="217"/>
        <v>0</v>
      </c>
      <c r="AH150" s="239">
        <f t="shared" si="217"/>
        <v>0</v>
      </c>
      <c r="AI150" s="236">
        <f t="shared" si="217"/>
        <v>0</v>
      </c>
      <c r="AJ150" s="237">
        <f t="shared" si="217"/>
        <v>0</v>
      </c>
      <c r="AK150" s="238">
        <f t="shared" si="217"/>
        <v>0</v>
      </c>
      <c r="AL150" s="239">
        <f t="shared" si="217"/>
        <v>0</v>
      </c>
      <c r="AM150" s="236">
        <f t="shared" si="217"/>
        <v>0</v>
      </c>
      <c r="AN150" s="238">
        <f t="shared" si="217"/>
        <v>0</v>
      </c>
      <c r="AO150" s="238">
        <f t="shared" si="217"/>
        <v>0</v>
      </c>
      <c r="AP150" s="239">
        <f t="shared" si="217"/>
        <v>0</v>
      </c>
      <c r="AQ150" s="236">
        <f t="shared" si="217"/>
        <v>0</v>
      </c>
      <c r="AR150" s="238">
        <f t="shared" si="217"/>
        <v>0</v>
      </c>
      <c r="AS150" s="238">
        <f t="shared" si="217"/>
        <v>0</v>
      </c>
      <c r="AT150" s="239">
        <f t="shared" si="217"/>
        <v>0</v>
      </c>
      <c r="AU150" s="236">
        <f t="shared" si="217"/>
        <v>0</v>
      </c>
      <c r="AV150" s="238">
        <f t="shared" si="217"/>
        <v>0</v>
      </c>
      <c r="AW150" s="238">
        <f t="shared" si="217"/>
        <v>0</v>
      </c>
      <c r="AX150" s="239">
        <f t="shared" si="217"/>
        <v>0</v>
      </c>
      <c r="AY150" s="271">
        <f t="shared" si="217"/>
        <v>0</v>
      </c>
      <c r="AZ150" s="272">
        <f t="shared" si="217"/>
        <v>0</v>
      </c>
      <c r="BA150" s="272">
        <f t="shared" si="217"/>
        <v>0</v>
      </c>
      <c r="BB150" s="273">
        <f t="shared" si="217"/>
        <v>0</v>
      </c>
      <c r="BC150" s="225"/>
      <c r="BD150" s="226"/>
    </row>
  </sheetData>
  <mergeCells count="86">
    <mergeCell ref="AU131:AX131"/>
    <mergeCell ref="AY131:BB131"/>
    <mergeCell ref="AM107:AP107"/>
    <mergeCell ref="AQ107:AT107"/>
    <mergeCell ref="AU107:AX107"/>
    <mergeCell ref="AY107:BB107"/>
    <mergeCell ref="AM131:AP131"/>
    <mergeCell ref="AQ131:AT131"/>
    <mergeCell ref="B131:B132"/>
    <mergeCell ref="C131:F131"/>
    <mergeCell ref="G131:J131"/>
    <mergeCell ref="K131:N131"/>
    <mergeCell ref="O131:R131"/>
    <mergeCell ref="S131:V131"/>
    <mergeCell ref="W131:Z131"/>
    <mergeCell ref="AA131:AD131"/>
    <mergeCell ref="AE131:AH131"/>
    <mergeCell ref="AI131:AL131"/>
    <mergeCell ref="S107:V107"/>
    <mergeCell ref="W107:Z107"/>
    <mergeCell ref="AA107:AD107"/>
    <mergeCell ref="AE107:AH107"/>
    <mergeCell ref="AI107:AL107"/>
    <mergeCell ref="B107:B109"/>
    <mergeCell ref="C107:F107"/>
    <mergeCell ref="G107:J107"/>
    <mergeCell ref="K107:N107"/>
    <mergeCell ref="O107:R107"/>
    <mergeCell ref="W35:Z35"/>
    <mergeCell ref="AA35:AD35"/>
    <mergeCell ref="AE35:AH35"/>
    <mergeCell ref="AI35:AL35"/>
    <mergeCell ref="AM35:AP35"/>
    <mergeCell ref="W83:Z83"/>
    <mergeCell ref="AA83:AD83"/>
    <mergeCell ref="AE83:AH83"/>
    <mergeCell ref="AI83:AL83"/>
    <mergeCell ref="AM83:AP83"/>
    <mergeCell ref="AY83:BB83"/>
    <mergeCell ref="AQ11:AT11"/>
    <mergeCell ref="AU11:AX11"/>
    <mergeCell ref="AY11:BB11"/>
    <mergeCell ref="AQ59:AT59"/>
    <mergeCell ref="AU59:AX59"/>
    <mergeCell ref="AY59:BB59"/>
    <mergeCell ref="AQ35:AT35"/>
    <mergeCell ref="AU35:AX35"/>
    <mergeCell ref="AY35:BB35"/>
    <mergeCell ref="AE59:AH59"/>
    <mergeCell ref="AI59:AL59"/>
    <mergeCell ref="AM59:AP59"/>
    <mergeCell ref="AQ83:AT83"/>
    <mergeCell ref="AU83:AX83"/>
    <mergeCell ref="B83:B85"/>
    <mergeCell ref="C83:F83"/>
    <mergeCell ref="G83:J83"/>
    <mergeCell ref="K83:N83"/>
    <mergeCell ref="O83:R83"/>
    <mergeCell ref="B11:B13"/>
    <mergeCell ref="B35:B37"/>
    <mergeCell ref="O11:R11"/>
    <mergeCell ref="C11:F11"/>
    <mergeCell ref="B59:B60"/>
    <mergeCell ref="G35:J35"/>
    <mergeCell ref="K35:N35"/>
    <mergeCell ref="O35:R35"/>
    <mergeCell ref="C59:F59"/>
    <mergeCell ref="G59:J59"/>
    <mergeCell ref="K59:N59"/>
    <mergeCell ref="O59:R59"/>
    <mergeCell ref="BC35:BF35"/>
    <mergeCell ref="BC107:BF107"/>
    <mergeCell ref="G11:J11"/>
    <mergeCell ref="K11:N11"/>
    <mergeCell ref="C35:F35"/>
    <mergeCell ref="S11:V11"/>
    <mergeCell ref="S35:V35"/>
    <mergeCell ref="S59:V59"/>
    <mergeCell ref="S83:V83"/>
    <mergeCell ref="W11:Z11"/>
    <mergeCell ref="AA11:AD11"/>
    <mergeCell ref="AE11:AH11"/>
    <mergeCell ref="AI11:AL11"/>
    <mergeCell ref="AM11:AP11"/>
    <mergeCell ref="W59:Z59"/>
    <mergeCell ref="AA59:AD59"/>
  </mergeCells>
  <pageMargins left="0" right="0" top="0" bottom="0" header="0.3" footer="0.3"/>
  <pageSetup paperSize="9" scale="6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A1:X387"/>
  <sheetViews>
    <sheetView showGridLines="0" zoomScale="85" zoomScaleNormal="85" workbookViewId="0"/>
  </sheetViews>
  <sheetFormatPr defaultColWidth="8.7265625" defaultRowHeight="14"/>
  <cols>
    <col min="1" max="1" width="2.54296875" style="20" customWidth="1"/>
    <col min="2" max="2" width="13.1796875" style="20" customWidth="1"/>
    <col min="3" max="3" width="27.7265625" style="20" customWidth="1"/>
    <col min="4" max="4" width="9.26953125" style="20" customWidth="1"/>
    <col min="5" max="16" width="10.54296875" style="20" customWidth="1"/>
    <col min="17" max="18" width="14.54296875" style="20" customWidth="1"/>
    <col min="19" max="21" width="10.54296875" style="20" customWidth="1"/>
    <col min="22" max="16384" width="8.7265625" style="20"/>
  </cols>
  <sheetData>
    <row r="1" spans="2:19" s="2" customFormat="1" ht="15.5">
      <c r="B1" s="1" t="s">
        <v>0</v>
      </c>
    </row>
    <row r="2" spans="2:19" s="2" customFormat="1" ht="15.5">
      <c r="B2" s="1" t="s">
        <v>1</v>
      </c>
    </row>
    <row r="3" spans="2:19" s="2" customFormat="1" ht="15.5">
      <c r="B3" s="3"/>
    </row>
    <row r="4" spans="2:19" s="6" customFormat="1" ht="20.25" customHeight="1">
      <c r="B4" s="4" t="s">
        <v>40</v>
      </c>
      <c r="C4" s="5"/>
      <c r="D4" s="5"/>
      <c r="E4" s="5"/>
      <c r="F4" s="5"/>
      <c r="G4" s="5"/>
      <c r="H4" s="5"/>
      <c r="I4" s="5"/>
      <c r="J4" s="5"/>
      <c r="K4" s="5"/>
      <c r="L4" s="5"/>
      <c r="M4" s="79"/>
    </row>
    <row r="5" spans="2:19" s="6" customFormat="1" ht="2.5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</row>
    <row r="6" spans="2:19" s="2" customFormat="1" ht="14.5" customHeight="1">
      <c r="B6" s="7"/>
    </row>
    <row r="7" spans="2:19" ht="15.5">
      <c r="Q7" s="2" t="s">
        <v>88</v>
      </c>
      <c r="R7" s="104"/>
    </row>
    <row r="8" spans="2:19" s="8" customFormat="1" ht="15.5">
      <c r="B8" s="36" t="s">
        <v>2</v>
      </c>
    </row>
    <row r="9" spans="2:19" ht="8.15" customHeight="1" thickBot="1"/>
    <row r="10" spans="2:19" ht="34" customHeight="1" thickBot="1">
      <c r="B10" s="25"/>
      <c r="C10" s="25"/>
      <c r="D10" s="80"/>
      <c r="E10" s="81" t="s">
        <v>3</v>
      </c>
      <c r="F10" s="31" t="s">
        <v>4</v>
      </c>
      <c r="G10" s="31" t="s">
        <v>5</v>
      </c>
      <c r="H10" s="31" t="s">
        <v>6</v>
      </c>
      <c r="I10" s="31" t="s">
        <v>7</v>
      </c>
      <c r="J10" s="31" t="s">
        <v>8</v>
      </c>
      <c r="K10" s="31" t="s">
        <v>9</v>
      </c>
      <c r="L10" s="31" t="s">
        <v>10</v>
      </c>
      <c r="M10" s="31" t="s">
        <v>11</v>
      </c>
      <c r="N10" s="31" t="s">
        <v>12</v>
      </c>
      <c r="O10" s="31" t="s">
        <v>13</v>
      </c>
      <c r="P10" s="32" t="s">
        <v>14</v>
      </c>
      <c r="Q10" s="33" t="s">
        <v>82</v>
      </c>
      <c r="R10" s="113" t="s">
        <v>83</v>
      </c>
      <c r="S10" s="34" t="s">
        <v>37</v>
      </c>
    </row>
    <row r="11" spans="2:19" ht="25" customHeight="1" thickBot="1">
      <c r="B11" s="169" t="s">
        <v>118</v>
      </c>
      <c r="C11" s="397" t="s">
        <v>44</v>
      </c>
      <c r="D11" s="398"/>
      <c r="E11" s="95">
        <f>'Sheet1_Summary Report'!F12</f>
        <v>570.5</v>
      </c>
      <c r="F11" s="95">
        <f>'Sheet1_Summary Report'!G12</f>
        <v>877.5</v>
      </c>
      <c r="G11" s="95">
        <f>'Sheet1_Summary Report'!H12</f>
        <v>541.5</v>
      </c>
      <c r="H11" s="95">
        <f>'Sheet1_Summary Report'!I12</f>
        <v>0</v>
      </c>
      <c r="I11" s="95">
        <f>'Sheet1_Summary Report'!J12</f>
        <v>0</v>
      </c>
      <c r="J11" s="95">
        <f>'Sheet1_Summary Report'!K12</f>
        <v>0</v>
      </c>
      <c r="K11" s="95">
        <f>'Sheet1_Summary Report'!L12</f>
        <v>0</v>
      </c>
      <c r="L11" s="95">
        <f>'Sheet1_Summary Report'!M12</f>
        <v>0</v>
      </c>
      <c r="M11" s="95">
        <f>'Sheet1_Summary Report'!N12</f>
        <v>0</v>
      </c>
      <c r="N11" s="95">
        <f>'Sheet1_Summary Report'!O12</f>
        <v>0</v>
      </c>
      <c r="O11" s="95">
        <f>'Sheet1_Summary Report'!P12</f>
        <v>0</v>
      </c>
      <c r="P11" s="95">
        <f>'Sheet1_Summary Report'!Q12</f>
        <v>0</v>
      </c>
      <c r="Q11" s="101">
        <f>SUM(E11:P11)</f>
        <v>1989.5</v>
      </c>
      <c r="R11" s="102">
        <f>SUM(E11:P11)</f>
        <v>1989.5</v>
      </c>
      <c r="S11" s="21"/>
    </row>
    <row r="12" spans="2:19" ht="25" customHeight="1" thickBot="1">
      <c r="B12" s="169" t="s">
        <v>118</v>
      </c>
      <c r="C12" s="413" t="s">
        <v>93</v>
      </c>
      <c r="D12" s="414"/>
      <c r="E12" s="97">
        <f>'Sheet1_Summary Report'!F13</f>
        <v>85</v>
      </c>
      <c r="F12" s="97">
        <f>'Sheet1_Summary Report'!G13</f>
        <v>83</v>
      </c>
      <c r="G12" s="97">
        <f>'Sheet1_Summary Report'!H13</f>
        <v>68</v>
      </c>
      <c r="H12" s="97">
        <f>'Sheet1_Summary Report'!I13</f>
        <v>0</v>
      </c>
      <c r="I12" s="97">
        <f>'Sheet1_Summary Report'!J13</f>
        <v>0</v>
      </c>
      <c r="J12" s="97">
        <f>'Sheet1_Summary Report'!K13</f>
        <v>0</v>
      </c>
      <c r="K12" s="97">
        <f>'Sheet1_Summary Report'!L13</f>
        <v>0</v>
      </c>
      <c r="L12" s="97">
        <f>'Sheet1_Summary Report'!M13</f>
        <v>0</v>
      </c>
      <c r="M12" s="97">
        <f>'Sheet1_Summary Report'!N13</f>
        <v>0</v>
      </c>
      <c r="N12" s="97">
        <f>'Sheet1_Summary Report'!O13</f>
        <v>0</v>
      </c>
      <c r="O12" s="97">
        <f>'Sheet1_Summary Report'!P13</f>
        <v>0</v>
      </c>
      <c r="P12" s="98">
        <f>'Sheet2_Detail Report'!AV31</f>
        <v>0</v>
      </c>
      <c r="Q12" s="101">
        <f>SUM(E12:P12)</f>
        <v>236</v>
      </c>
      <c r="R12" s="103">
        <f>SUM(E12:P12)</f>
        <v>236</v>
      </c>
      <c r="S12" s="22"/>
    </row>
    <row r="13" spans="2:19" ht="25" customHeight="1" thickBot="1">
      <c r="B13" s="169" t="s">
        <v>118</v>
      </c>
      <c r="C13" s="415" t="s">
        <v>45</v>
      </c>
      <c r="D13" s="416"/>
      <c r="E13" s="120">
        <f>IFERROR(E11/E12,0)</f>
        <v>6.7117647058823531</v>
      </c>
      <c r="F13" s="121">
        <f>IFERROR(F11/F12,0)</f>
        <v>10.572289156626505</v>
      </c>
      <c r="G13" s="121">
        <f t="shared" ref="G13:O13" si="0">IFERROR(G11/G12,0)</f>
        <v>7.9632352941176467</v>
      </c>
      <c r="H13" s="121">
        <f t="shared" si="0"/>
        <v>0</v>
      </c>
      <c r="I13" s="121">
        <f t="shared" si="0"/>
        <v>0</v>
      </c>
      <c r="J13" s="121">
        <f t="shared" si="0"/>
        <v>0</v>
      </c>
      <c r="K13" s="121">
        <f t="shared" si="0"/>
        <v>0</v>
      </c>
      <c r="L13" s="121">
        <f t="shared" si="0"/>
        <v>0</v>
      </c>
      <c r="M13" s="121">
        <f t="shared" si="0"/>
        <v>0</v>
      </c>
      <c r="N13" s="121">
        <f t="shared" si="0"/>
        <v>0</v>
      </c>
      <c r="O13" s="121">
        <f t="shared" si="0"/>
        <v>0</v>
      </c>
      <c r="P13" s="122">
        <f>IFERROR(P11/P12,0)</f>
        <v>0</v>
      </c>
      <c r="Q13" s="123">
        <f>IFERROR(Q11/Q12,0)</f>
        <v>8.4300847457627111</v>
      </c>
      <c r="R13" s="86">
        <f>IFERROR(R11/R12,0)</f>
        <v>8.4300847457627111</v>
      </c>
      <c r="S13" s="23"/>
    </row>
    <row r="14" spans="2:19" ht="25" customHeight="1" thickBot="1">
      <c r="B14" s="170" t="s">
        <v>16</v>
      </c>
      <c r="C14" s="397" t="s">
        <v>44</v>
      </c>
      <c r="D14" s="398"/>
      <c r="E14" s="99">
        <f>'Sheet1_Summary Report'!F16</f>
        <v>830.5</v>
      </c>
      <c r="F14" s="99">
        <f>'Sheet1_Summary Report'!G16</f>
        <v>672.5</v>
      </c>
      <c r="G14" s="99">
        <f>'Sheet1_Summary Report'!H16</f>
        <v>485.5</v>
      </c>
      <c r="H14" s="99">
        <f>'Sheet1_Summary Report'!I16</f>
        <v>551</v>
      </c>
      <c r="I14" s="99">
        <f>'Sheet1_Summary Report'!J16</f>
        <v>462</v>
      </c>
      <c r="J14" s="99">
        <f>'Sheet1_Summary Report'!K16</f>
        <v>704</v>
      </c>
      <c r="K14" s="99">
        <f>'Sheet1_Summary Report'!L16</f>
        <v>912</v>
      </c>
      <c r="L14" s="99">
        <f>'Sheet1_Summary Report'!M16</f>
        <v>1023</v>
      </c>
      <c r="M14" s="99">
        <f>'Sheet1_Summary Report'!N16</f>
        <v>1465</v>
      </c>
      <c r="N14" s="99">
        <f>'Sheet1_Summary Report'!O16</f>
        <v>1349.5</v>
      </c>
      <c r="O14" s="99">
        <f>'Sheet1_Summary Report'!P16</f>
        <v>1001</v>
      </c>
      <c r="P14" s="99">
        <f>'Sheet1_Summary Report'!Q16</f>
        <v>486</v>
      </c>
      <c r="Q14" s="101">
        <f t="shared" ref="Q14:Q15" si="1">SUM(E14:P14)</f>
        <v>9942</v>
      </c>
      <c r="R14" s="102">
        <f>SUM(E14:P14)</f>
        <v>9942</v>
      </c>
      <c r="S14" s="21"/>
    </row>
    <row r="15" spans="2:19" ht="25" customHeight="1">
      <c r="B15" s="170" t="s">
        <v>16</v>
      </c>
      <c r="C15" s="413" t="s">
        <v>93</v>
      </c>
      <c r="D15" s="414"/>
      <c r="E15" s="100">
        <f>'Sheet1_Summary Report'!F17</f>
        <v>87</v>
      </c>
      <c r="F15" s="100">
        <f>'Sheet1_Summary Report'!G17</f>
        <v>78</v>
      </c>
      <c r="G15" s="100">
        <f>'Sheet1_Summary Report'!H17</f>
        <v>71</v>
      </c>
      <c r="H15" s="100">
        <f>'Sheet1_Summary Report'!I17</f>
        <v>82</v>
      </c>
      <c r="I15" s="100">
        <f>'Sheet1_Summary Report'!J17</f>
        <v>76</v>
      </c>
      <c r="J15" s="100">
        <f>'Sheet1_Summary Report'!K17</f>
        <v>79</v>
      </c>
      <c r="K15" s="100">
        <f>'Sheet1_Summary Report'!L17</f>
        <v>96</v>
      </c>
      <c r="L15" s="100">
        <f>'Sheet1_Summary Report'!M17</f>
        <v>84</v>
      </c>
      <c r="M15" s="100">
        <f>'Sheet1_Summary Report'!N17</f>
        <v>89</v>
      </c>
      <c r="N15" s="100">
        <f>'Sheet1_Summary Report'!O17</f>
        <v>95</v>
      </c>
      <c r="O15" s="100">
        <f>'Sheet1_Summary Report'!P17</f>
        <v>87</v>
      </c>
      <c r="P15" s="100">
        <f>'Sheet1_Summary Report'!Q17</f>
        <v>74</v>
      </c>
      <c r="Q15" s="101">
        <f t="shared" si="1"/>
        <v>998</v>
      </c>
      <c r="R15" s="103">
        <f>SUM(E15:P15)</f>
        <v>998</v>
      </c>
      <c r="S15" s="22"/>
    </row>
    <row r="16" spans="2:19" ht="25" customHeight="1" thickBot="1">
      <c r="B16" s="170" t="s">
        <v>16</v>
      </c>
      <c r="C16" s="415" t="s">
        <v>45</v>
      </c>
      <c r="D16" s="416"/>
      <c r="E16" s="120">
        <f>IFERROR(E14/E15,0)</f>
        <v>9.5459770114942533</v>
      </c>
      <c r="F16" s="121">
        <f>IFERROR(F14/F15,0)</f>
        <v>8.6217948717948723</v>
      </c>
      <c r="G16" s="121">
        <f t="shared" ref="G16:O16" si="2">IFERROR(G14/G15,0)</f>
        <v>6.8380281690140849</v>
      </c>
      <c r="H16" s="121">
        <f t="shared" si="2"/>
        <v>6.7195121951219514</v>
      </c>
      <c r="I16" s="121">
        <f t="shared" si="2"/>
        <v>6.0789473684210522</v>
      </c>
      <c r="J16" s="121">
        <f t="shared" si="2"/>
        <v>8.9113924050632907</v>
      </c>
      <c r="K16" s="121">
        <f t="shared" si="2"/>
        <v>9.5</v>
      </c>
      <c r="L16" s="121">
        <f t="shared" si="2"/>
        <v>12.178571428571429</v>
      </c>
      <c r="M16" s="121">
        <f t="shared" si="2"/>
        <v>16.460674157303369</v>
      </c>
      <c r="N16" s="121">
        <f t="shared" si="2"/>
        <v>14.205263157894738</v>
      </c>
      <c r="O16" s="121">
        <f t="shared" si="2"/>
        <v>11.505747126436782</v>
      </c>
      <c r="P16" s="122">
        <f>IFERROR(P14/P15,0)</f>
        <v>6.5675675675675675</v>
      </c>
      <c r="Q16" s="123">
        <f>IFERROR(Q14/Q15,0)</f>
        <v>9.96192384769539</v>
      </c>
      <c r="R16" s="86">
        <f>IFERROR(R14/R15,0)</f>
        <v>9.96192384769539</v>
      </c>
      <c r="S16" s="23"/>
    </row>
    <row r="17" spans="2:19" ht="28.5" customHeight="1" thickBot="1">
      <c r="B17" s="389" t="s">
        <v>42</v>
      </c>
      <c r="C17" s="390"/>
      <c r="D17" s="391"/>
      <c r="E17" s="87">
        <f>IFERROR(E11/E14,0)</f>
        <v>0.68693558097531604</v>
      </c>
      <c r="F17" s="87">
        <f>IFERROR(F11/F14,0)</f>
        <v>1.3048327137546469</v>
      </c>
      <c r="G17" s="87">
        <f t="shared" ref="G17:P17" si="3">IFERROR(G11/G14,0)</f>
        <v>1.1153450051493305</v>
      </c>
      <c r="H17" s="87">
        <f t="shared" si="3"/>
        <v>0</v>
      </c>
      <c r="I17" s="87">
        <f t="shared" si="3"/>
        <v>0</v>
      </c>
      <c r="J17" s="87">
        <f t="shared" si="3"/>
        <v>0</v>
      </c>
      <c r="K17" s="87">
        <f t="shared" si="3"/>
        <v>0</v>
      </c>
      <c r="L17" s="87">
        <f t="shared" si="3"/>
        <v>0</v>
      </c>
      <c r="M17" s="87">
        <f t="shared" si="3"/>
        <v>0</v>
      </c>
      <c r="N17" s="87">
        <f t="shared" si="3"/>
        <v>0</v>
      </c>
      <c r="O17" s="87">
        <f t="shared" si="3"/>
        <v>0</v>
      </c>
      <c r="P17" s="87">
        <f t="shared" si="3"/>
        <v>0</v>
      </c>
      <c r="Q17" s="88">
        <f>IFERROR(Q11/Q14,0)</f>
        <v>0.20011064172198753</v>
      </c>
      <c r="R17" s="89">
        <f>IFERROR(R11/R14,0)</f>
        <v>0.20011064172198753</v>
      </c>
      <c r="S17" s="23"/>
    </row>
    <row r="18" spans="2:19" ht="28.5" customHeight="1" thickBot="1">
      <c r="B18" s="389" t="s">
        <v>43</v>
      </c>
      <c r="C18" s="390"/>
      <c r="D18" s="391"/>
      <c r="E18" s="87">
        <f>IFERROR(E13/E16,0)</f>
        <v>0.70309877111591168</v>
      </c>
      <c r="F18" s="87">
        <f>IFERROR(F13/F16,0)</f>
        <v>1.2262283334079811</v>
      </c>
      <c r="G18" s="87">
        <f t="shared" ref="G18:Q18" si="4">IFERROR(G13/G16,0)</f>
        <v>1.1645514024353303</v>
      </c>
      <c r="H18" s="87">
        <f t="shared" si="4"/>
        <v>0</v>
      </c>
      <c r="I18" s="87">
        <f t="shared" si="4"/>
        <v>0</v>
      </c>
      <c r="J18" s="87">
        <f t="shared" si="4"/>
        <v>0</v>
      </c>
      <c r="K18" s="87">
        <f t="shared" si="4"/>
        <v>0</v>
      </c>
      <c r="L18" s="87">
        <f t="shared" si="4"/>
        <v>0</v>
      </c>
      <c r="M18" s="87">
        <f t="shared" si="4"/>
        <v>0</v>
      </c>
      <c r="N18" s="87">
        <f t="shared" si="4"/>
        <v>0</v>
      </c>
      <c r="O18" s="87">
        <f t="shared" si="4"/>
        <v>0</v>
      </c>
      <c r="P18" s="87">
        <f t="shared" si="4"/>
        <v>0</v>
      </c>
      <c r="Q18" s="88">
        <f t="shared" si="4"/>
        <v>0.84623059507857434</v>
      </c>
      <c r="R18" s="89">
        <f>IFERROR(R13/R16,0)</f>
        <v>0.84623059507857434</v>
      </c>
      <c r="S18" s="23"/>
    </row>
    <row r="19" spans="2:19" ht="25" customHeight="1">
      <c r="C19" s="26"/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8"/>
      <c r="R19" s="29"/>
    </row>
    <row r="20" spans="2:19" ht="15.5">
      <c r="B20" s="36" t="s">
        <v>38</v>
      </c>
    </row>
    <row r="21" spans="2:19" ht="25" customHeight="1">
      <c r="B21" s="7" t="s">
        <v>46</v>
      </c>
    </row>
    <row r="22" spans="2:19" ht="15.5">
      <c r="B22" s="7"/>
    </row>
    <row r="23" spans="2:19" ht="15.5">
      <c r="B23" s="7"/>
    </row>
    <row r="24" spans="2:19" ht="15.5">
      <c r="B24" s="7"/>
    </row>
    <row r="25" spans="2:19" ht="15.5">
      <c r="B25" s="7"/>
    </row>
    <row r="26" spans="2:19" ht="15.5">
      <c r="B26" s="7"/>
    </row>
    <row r="27" spans="2:19" ht="15.5">
      <c r="B27" s="7"/>
    </row>
    <row r="28" spans="2:19" ht="15.5">
      <c r="B28" s="7"/>
    </row>
    <row r="29" spans="2:19" ht="15.5">
      <c r="B29" s="7"/>
    </row>
    <row r="30" spans="2:19" ht="15.5">
      <c r="B30" s="7"/>
    </row>
    <row r="31" spans="2:19" ht="15.5">
      <c r="B31" s="7"/>
    </row>
    <row r="32" spans="2:19" ht="15.5">
      <c r="B32" s="7"/>
    </row>
    <row r="33" spans="2:2" ht="15.5">
      <c r="B33" s="7"/>
    </row>
    <row r="34" spans="2:2" ht="15.5">
      <c r="B34" s="7"/>
    </row>
    <row r="35" spans="2:2" ht="15.5">
      <c r="B35" s="7"/>
    </row>
    <row r="36" spans="2:2" ht="15.5">
      <c r="B36" s="7"/>
    </row>
    <row r="37" spans="2:2" ht="15.5">
      <c r="B37" s="7"/>
    </row>
    <row r="38" spans="2:2" ht="15.5">
      <c r="B38" s="7"/>
    </row>
    <row r="39" spans="2:2" ht="15.5">
      <c r="B39" s="7"/>
    </row>
    <row r="40" spans="2:2" ht="15.5">
      <c r="B40" s="7" t="s">
        <v>47</v>
      </c>
    </row>
    <row r="61" spans="2:17" s="24" customFormat="1" ht="15.5">
      <c r="B61" s="36" t="s">
        <v>17</v>
      </c>
    </row>
    <row r="62" spans="2:17" s="24" customFormat="1" ht="14.5" thickBot="1">
      <c r="Q62" s="24" t="s">
        <v>39</v>
      </c>
    </row>
    <row r="63" spans="2:17" s="24" customFormat="1" ht="25" customHeight="1" thickBot="1">
      <c r="B63" s="25"/>
      <c r="C63" s="25"/>
      <c r="D63" s="82"/>
      <c r="E63" s="81" t="s">
        <v>3</v>
      </c>
      <c r="F63" s="31" t="s">
        <v>4</v>
      </c>
      <c r="G63" s="31" t="s">
        <v>5</v>
      </c>
      <c r="H63" s="31" t="s">
        <v>6</v>
      </c>
      <c r="I63" s="31" t="s">
        <v>7</v>
      </c>
      <c r="J63" s="31" t="s">
        <v>8</v>
      </c>
      <c r="K63" s="31" t="s">
        <v>9</v>
      </c>
      <c r="L63" s="31" t="s">
        <v>10</v>
      </c>
      <c r="M63" s="31" t="s">
        <v>11</v>
      </c>
      <c r="N63" s="31" t="s">
        <v>12</v>
      </c>
      <c r="O63" s="31" t="s">
        <v>13</v>
      </c>
      <c r="P63" s="32" t="s">
        <v>14</v>
      </c>
      <c r="Q63" s="30" t="s">
        <v>15</v>
      </c>
    </row>
    <row r="64" spans="2:17" s="118" customFormat="1" ht="21.65" customHeight="1">
      <c r="B64" s="395" t="s">
        <v>35</v>
      </c>
      <c r="C64" s="396"/>
      <c r="D64" s="131">
        <v>2020</v>
      </c>
      <c r="E64" s="90" t="e">
        <f>#REF!</f>
        <v>#REF!</v>
      </c>
      <c r="F64" s="91" t="e">
        <f>#REF!</f>
        <v>#REF!</v>
      </c>
      <c r="G64" s="91" t="e">
        <f>#REF!</f>
        <v>#REF!</v>
      </c>
      <c r="H64" s="91" t="e">
        <f>#REF!</f>
        <v>#REF!</v>
      </c>
      <c r="I64" s="91" t="e">
        <f>#REF!</f>
        <v>#REF!</v>
      </c>
      <c r="J64" s="91" t="e">
        <f>#REF!</f>
        <v>#REF!</v>
      </c>
      <c r="K64" s="91" t="e">
        <f>#REF!</f>
        <v>#REF!</v>
      </c>
      <c r="L64" s="91" t="e">
        <f>#REF!</f>
        <v>#REF!</v>
      </c>
      <c r="M64" s="91" t="e">
        <f>#REF!</f>
        <v>#REF!</v>
      </c>
      <c r="N64" s="91" t="e">
        <f>#REF!</f>
        <v>#REF!</v>
      </c>
      <c r="O64" s="91" t="e">
        <f>#REF!</f>
        <v>#REF!</v>
      </c>
      <c r="P64" s="91" t="e">
        <f>#REF!</f>
        <v>#REF!</v>
      </c>
      <c r="Q64" s="117" t="e">
        <f t="shared" ref="Q64:Q71" si="5">SUM(E64:P64)</f>
        <v>#REF!</v>
      </c>
    </row>
    <row r="65" spans="1:24" s="24" customFormat="1" ht="21.65" customHeight="1" thickBot="1">
      <c r="B65" s="417"/>
      <c r="C65" s="418"/>
      <c r="D65" s="132">
        <v>2019</v>
      </c>
      <c r="E65" s="92" t="e">
        <f>#REF!</f>
        <v>#REF!</v>
      </c>
      <c r="F65" s="93" t="e">
        <f>#REF!</f>
        <v>#REF!</v>
      </c>
      <c r="G65" s="93" t="e">
        <f>#REF!</f>
        <v>#REF!</v>
      </c>
      <c r="H65" s="93" t="e">
        <f>#REF!</f>
        <v>#REF!</v>
      </c>
      <c r="I65" s="93" t="e">
        <f>#REF!</f>
        <v>#REF!</v>
      </c>
      <c r="J65" s="93" t="e">
        <f>#REF!</f>
        <v>#REF!</v>
      </c>
      <c r="K65" s="93" t="e">
        <f>#REF!</f>
        <v>#REF!</v>
      </c>
      <c r="L65" s="93" t="e">
        <f>#REF!</f>
        <v>#REF!</v>
      </c>
      <c r="M65" s="93" t="e">
        <f>#REF!</f>
        <v>#REF!</v>
      </c>
      <c r="N65" s="93" t="e">
        <f>#REF!</f>
        <v>#REF!</v>
      </c>
      <c r="O65" s="93" t="e">
        <f>#REF!</f>
        <v>#REF!</v>
      </c>
      <c r="P65" s="93" t="e">
        <f>#REF!</f>
        <v>#REF!</v>
      </c>
      <c r="Q65" s="86" t="e">
        <f>SUM(E65:P65)</f>
        <v>#REF!</v>
      </c>
    </row>
    <row r="66" spans="1:24" s="118" customFormat="1" ht="21.65" customHeight="1">
      <c r="B66" s="419" t="s">
        <v>36</v>
      </c>
      <c r="C66" s="420"/>
      <c r="D66" s="131">
        <v>2020</v>
      </c>
      <c r="E66" s="90" t="e">
        <f>#REF!</f>
        <v>#REF!</v>
      </c>
      <c r="F66" s="91" t="e">
        <f>#REF!</f>
        <v>#REF!</v>
      </c>
      <c r="G66" s="91" t="e">
        <f>#REF!</f>
        <v>#REF!</v>
      </c>
      <c r="H66" s="91" t="e">
        <f>#REF!</f>
        <v>#REF!</v>
      </c>
      <c r="I66" s="91" t="e">
        <f>#REF!</f>
        <v>#REF!</v>
      </c>
      <c r="J66" s="91" t="e">
        <f>#REF!</f>
        <v>#REF!</v>
      </c>
      <c r="K66" s="91" t="e">
        <f>#REF!</f>
        <v>#REF!</v>
      </c>
      <c r="L66" s="91" t="e">
        <f>#REF!</f>
        <v>#REF!</v>
      </c>
      <c r="M66" s="91" t="e">
        <f>#REF!</f>
        <v>#REF!</v>
      </c>
      <c r="N66" s="91" t="e">
        <f>#REF!</f>
        <v>#REF!</v>
      </c>
      <c r="O66" s="91" t="e">
        <f>#REF!</f>
        <v>#REF!</v>
      </c>
      <c r="P66" s="91" t="e">
        <f>#REF!</f>
        <v>#REF!</v>
      </c>
      <c r="Q66" s="117" t="e">
        <f t="shared" si="5"/>
        <v>#REF!</v>
      </c>
    </row>
    <row r="67" spans="1:24" s="24" customFormat="1" ht="21.65" customHeight="1" thickBot="1">
      <c r="B67" s="365"/>
      <c r="C67" s="366"/>
      <c r="D67" s="132">
        <v>2019</v>
      </c>
      <c r="E67" s="92" t="e">
        <f>#REF!</f>
        <v>#REF!</v>
      </c>
      <c r="F67" s="93" t="e">
        <f>#REF!</f>
        <v>#REF!</v>
      </c>
      <c r="G67" s="93" t="e">
        <f>#REF!</f>
        <v>#REF!</v>
      </c>
      <c r="H67" s="93" t="e">
        <f>#REF!</f>
        <v>#REF!</v>
      </c>
      <c r="I67" s="93" t="e">
        <f>#REF!</f>
        <v>#REF!</v>
      </c>
      <c r="J67" s="93" t="e">
        <f>#REF!</f>
        <v>#REF!</v>
      </c>
      <c r="K67" s="93" t="e">
        <f>#REF!</f>
        <v>#REF!</v>
      </c>
      <c r="L67" s="93" t="e">
        <f>#REF!</f>
        <v>#REF!</v>
      </c>
      <c r="M67" s="93" t="e">
        <f>#REF!</f>
        <v>#REF!</v>
      </c>
      <c r="N67" s="93" t="e">
        <f>#REF!</f>
        <v>#REF!</v>
      </c>
      <c r="O67" s="93" t="e">
        <f>#REF!</f>
        <v>#REF!</v>
      </c>
      <c r="P67" s="93" t="e">
        <f>#REF!</f>
        <v>#REF!</v>
      </c>
      <c r="Q67" s="86" t="e">
        <f t="shared" si="5"/>
        <v>#REF!</v>
      </c>
    </row>
    <row r="68" spans="1:24" s="118" customFormat="1" ht="21.65" customHeight="1">
      <c r="B68" s="371" t="s">
        <v>86</v>
      </c>
      <c r="C68" s="372"/>
      <c r="D68" s="131">
        <v>2020</v>
      </c>
      <c r="E68" s="90" t="e">
        <f>#REF!</f>
        <v>#REF!</v>
      </c>
      <c r="F68" s="91" t="e">
        <f>#REF!</f>
        <v>#REF!</v>
      </c>
      <c r="G68" s="91" t="e">
        <f>#REF!</f>
        <v>#REF!</v>
      </c>
      <c r="H68" s="91" t="e">
        <f>#REF!</f>
        <v>#REF!</v>
      </c>
      <c r="I68" s="91" t="e">
        <f>#REF!</f>
        <v>#REF!</v>
      </c>
      <c r="J68" s="91" t="e">
        <f>#REF!</f>
        <v>#REF!</v>
      </c>
      <c r="K68" s="91" t="e">
        <f>#REF!</f>
        <v>#REF!</v>
      </c>
      <c r="L68" s="91" t="e">
        <f>#REF!</f>
        <v>#REF!</v>
      </c>
      <c r="M68" s="91" t="e">
        <f>#REF!</f>
        <v>#REF!</v>
      </c>
      <c r="N68" s="91" t="e">
        <f>#REF!</f>
        <v>#REF!</v>
      </c>
      <c r="O68" s="91" t="e">
        <f>#REF!</f>
        <v>#REF!</v>
      </c>
      <c r="P68" s="91" t="e">
        <f>#REF!</f>
        <v>#REF!</v>
      </c>
      <c r="Q68" s="117" t="e">
        <f>SUM(E68:P68)</f>
        <v>#REF!</v>
      </c>
    </row>
    <row r="69" spans="1:24" s="24" customFormat="1" ht="21.65" customHeight="1" thickBot="1">
      <c r="B69" s="373"/>
      <c r="C69" s="374"/>
      <c r="D69" s="132">
        <v>2019</v>
      </c>
      <c r="E69" s="92" t="e">
        <f>#REF!</f>
        <v>#REF!</v>
      </c>
      <c r="F69" s="93" t="e">
        <f>#REF!</f>
        <v>#REF!</v>
      </c>
      <c r="G69" s="93" t="e">
        <f>#REF!</f>
        <v>#REF!</v>
      </c>
      <c r="H69" s="93" t="e">
        <f>#REF!</f>
        <v>#REF!</v>
      </c>
      <c r="I69" s="93" t="e">
        <f>#REF!</f>
        <v>#REF!</v>
      </c>
      <c r="J69" s="93" t="e">
        <f>#REF!</f>
        <v>#REF!</v>
      </c>
      <c r="K69" s="93" t="e">
        <f>#REF!</f>
        <v>#REF!</v>
      </c>
      <c r="L69" s="93" t="e">
        <f>#REF!</f>
        <v>#REF!</v>
      </c>
      <c r="M69" s="93" t="e">
        <f>#REF!</f>
        <v>#REF!</v>
      </c>
      <c r="N69" s="93" t="e">
        <f>#REF!</f>
        <v>#REF!</v>
      </c>
      <c r="O69" s="93" t="e">
        <f>#REF!</f>
        <v>#REF!</v>
      </c>
      <c r="P69" s="93" t="e">
        <f>#REF!</f>
        <v>#REF!</v>
      </c>
      <c r="Q69" s="86" t="e">
        <f>SUM(E69:P69)</f>
        <v>#REF!</v>
      </c>
    </row>
    <row r="70" spans="1:24" s="118" customFormat="1" ht="21.65" customHeight="1">
      <c r="B70" s="367" t="s">
        <v>87</v>
      </c>
      <c r="C70" s="368"/>
      <c r="D70" s="131">
        <v>2020</v>
      </c>
      <c r="E70" s="90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117">
        <f t="shared" si="5"/>
        <v>0</v>
      </c>
    </row>
    <row r="71" spans="1:24" s="24" customFormat="1" ht="21.65" customHeight="1" thickBot="1">
      <c r="B71" s="369"/>
      <c r="C71" s="370"/>
      <c r="D71" s="132">
        <v>2019</v>
      </c>
      <c r="E71" s="92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86">
        <f t="shared" si="5"/>
        <v>0</v>
      </c>
    </row>
    <row r="72" spans="1:24" s="24" customFormat="1"/>
    <row r="73" spans="1:24" s="24" customFormat="1" ht="15.5">
      <c r="B73" s="62" t="s">
        <v>81</v>
      </c>
    </row>
    <row r="74" spans="1:24" s="24" customFormat="1" ht="11.25" customHeight="1"/>
    <row r="75" spans="1:24" s="16" customFormat="1" ht="15.5" hidden="1">
      <c r="A75" s="63"/>
      <c r="B75" s="64" t="s">
        <v>18</v>
      </c>
      <c r="C75" s="9"/>
      <c r="D75" s="9"/>
      <c r="E75" s="10"/>
      <c r="F75" s="11"/>
      <c r="G75" s="11"/>
      <c r="H75" s="11"/>
      <c r="I75" s="11"/>
      <c r="J75" s="11"/>
      <c r="K75" s="11"/>
      <c r="L75" s="12"/>
      <c r="M75" s="13"/>
      <c r="N75" s="14"/>
      <c r="O75" s="15"/>
    </row>
    <row r="76" spans="1:24" s="16" customFormat="1" ht="5.5" hidden="1" customHeight="1">
      <c r="B76" s="17"/>
      <c r="C76" s="9"/>
      <c r="D76" s="9"/>
      <c r="E76" s="10"/>
      <c r="F76" s="11"/>
      <c r="G76" s="11"/>
      <c r="H76" s="11"/>
      <c r="I76" s="11"/>
      <c r="J76" s="11"/>
      <c r="K76" s="11"/>
      <c r="L76" s="12"/>
      <c r="M76" s="13"/>
      <c r="N76" s="14"/>
      <c r="O76" s="15"/>
    </row>
    <row r="77" spans="1:24" s="19" customFormat="1" ht="30" hidden="1" customHeight="1">
      <c r="A77" s="16"/>
      <c r="B77" s="130" t="s">
        <v>20</v>
      </c>
      <c r="C77" s="37" t="s">
        <v>41</v>
      </c>
      <c r="D77" s="354" t="s">
        <v>22</v>
      </c>
      <c r="E77" s="355"/>
      <c r="F77" s="356"/>
      <c r="G77" s="354" t="s">
        <v>23</v>
      </c>
      <c r="H77" s="356"/>
      <c r="I77" s="354" t="s">
        <v>24</v>
      </c>
      <c r="J77" s="356"/>
      <c r="K77" s="354" t="s">
        <v>25</v>
      </c>
      <c r="L77" s="356"/>
      <c r="M77" s="357" t="s">
        <v>26</v>
      </c>
      <c r="N77" s="357"/>
      <c r="O77" s="357" t="s">
        <v>27</v>
      </c>
      <c r="P77" s="357"/>
      <c r="Q77" s="130" t="s">
        <v>21</v>
      </c>
      <c r="R77" s="130" t="s">
        <v>28</v>
      </c>
      <c r="S77" s="354" t="s">
        <v>29</v>
      </c>
      <c r="T77" s="355"/>
      <c r="U77" s="356"/>
      <c r="V77" s="58"/>
    </row>
    <row r="78" spans="1:24" s="16" customFormat="1" ht="30" hidden="1" customHeight="1">
      <c r="B78" s="38"/>
      <c r="C78" s="129"/>
      <c r="D78" s="345"/>
      <c r="E78" s="346"/>
      <c r="F78" s="347"/>
      <c r="G78" s="342"/>
      <c r="H78" s="342"/>
      <c r="I78" s="342"/>
      <c r="J78" s="342"/>
      <c r="K78" s="342"/>
      <c r="L78" s="342"/>
      <c r="M78" s="342"/>
      <c r="N78" s="342"/>
      <c r="O78" s="342"/>
      <c r="P78" s="342"/>
      <c r="Q78" s="39"/>
      <c r="R78" s="39"/>
      <c r="S78" s="358"/>
      <c r="T78" s="359"/>
      <c r="U78" s="360"/>
      <c r="V78" s="58"/>
      <c r="W78" s="19"/>
      <c r="X78" s="19"/>
    </row>
    <row r="79" spans="1:24" s="16" customFormat="1" ht="30" hidden="1" customHeight="1">
      <c r="B79" s="38"/>
      <c r="C79" s="129"/>
      <c r="D79" s="345"/>
      <c r="E79" s="346"/>
      <c r="F79" s="347"/>
      <c r="G79" s="342"/>
      <c r="H79" s="342"/>
      <c r="I79" s="342"/>
      <c r="J79" s="342"/>
      <c r="K79" s="342"/>
      <c r="L79" s="342"/>
      <c r="M79" s="342"/>
      <c r="N79" s="342"/>
      <c r="O79" s="342"/>
      <c r="P79" s="342"/>
      <c r="Q79" s="39"/>
      <c r="R79" s="39"/>
      <c r="S79" s="358"/>
      <c r="T79" s="359"/>
      <c r="U79" s="360"/>
      <c r="V79" s="58"/>
      <c r="W79" s="19"/>
      <c r="X79" s="19"/>
    </row>
    <row r="80" spans="1:24" s="16" customFormat="1" ht="30" hidden="1" customHeight="1">
      <c r="B80" s="41" t="s">
        <v>30</v>
      </c>
      <c r="C80" s="42">
        <f>SUBTOTAL(3,C78:C79)</f>
        <v>0</v>
      </c>
      <c r="D80" s="361"/>
      <c r="E80" s="362"/>
      <c r="F80" s="362"/>
      <c r="G80" s="44"/>
      <c r="H80" s="43"/>
      <c r="I80" s="44"/>
      <c r="J80" s="43"/>
      <c r="K80" s="44"/>
      <c r="L80" s="43"/>
      <c r="M80" s="44"/>
      <c r="N80" s="43"/>
      <c r="O80" s="44"/>
      <c r="P80" s="43"/>
      <c r="Q80" s="49"/>
      <c r="R80" s="50"/>
      <c r="S80" s="53"/>
      <c r="T80" s="59"/>
      <c r="U80" s="58"/>
      <c r="V80" s="58"/>
      <c r="W80" s="19"/>
      <c r="X80" s="19"/>
    </row>
    <row r="81" spans="1:24" s="16" customFormat="1" ht="30" hidden="1" customHeight="1">
      <c r="B81" s="38"/>
      <c r="C81" s="129"/>
      <c r="D81" s="345"/>
      <c r="E81" s="346"/>
      <c r="F81" s="347"/>
      <c r="G81" s="342"/>
      <c r="H81" s="342"/>
      <c r="I81" s="342"/>
      <c r="J81" s="342"/>
      <c r="K81" s="342"/>
      <c r="L81" s="342"/>
      <c r="M81" s="342"/>
      <c r="N81" s="342"/>
      <c r="O81" s="342"/>
      <c r="P81" s="342"/>
      <c r="Q81" s="61"/>
      <c r="R81" s="61"/>
      <c r="S81" s="349"/>
      <c r="T81" s="350"/>
      <c r="U81" s="351"/>
      <c r="V81" s="58"/>
      <c r="W81" s="19"/>
      <c r="X81" s="19"/>
    </row>
    <row r="82" spans="1:24" s="16" customFormat="1" ht="30" hidden="1" customHeight="1">
      <c r="B82" s="38"/>
      <c r="C82" s="129"/>
      <c r="D82" s="345"/>
      <c r="E82" s="346"/>
      <c r="F82" s="347"/>
      <c r="G82" s="342"/>
      <c r="H82" s="342"/>
      <c r="I82" s="342"/>
      <c r="J82" s="342"/>
      <c r="K82" s="342"/>
      <c r="L82" s="342"/>
      <c r="M82" s="342"/>
      <c r="N82" s="342"/>
      <c r="O82" s="342"/>
      <c r="P82" s="342"/>
      <c r="Q82" s="61"/>
      <c r="R82" s="61"/>
      <c r="S82" s="349"/>
      <c r="T82" s="350"/>
      <c r="U82" s="351"/>
      <c r="V82" s="58"/>
      <c r="W82" s="19"/>
      <c r="X82" s="19"/>
    </row>
    <row r="83" spans="1:24" s="16" customFormat="1" ht="30" hidden="1" customHeight="1">
      <c r="B83" s="41" t="s">
        <v>31</v>
      </c>
      <c r="C83" s="42">
        <f>COUNTA(C81:C82)</f>
        <v>0</v>
      </c>
      <c r="D83" s="352"/>
      <c r="E83" s="353"/>
      <c r="F83" s="353"/>
      <c r="G83" s="44"/>
      <c r="H83" s="43"/>
      <c r="I83" s="44"/>
      <c r="J83" s="43"/>
      <c r="K83" s="44"/>
      <c r="L83" s="43"/>
      <c r="M83" s="44"/>
      <c r="N83" s="43"/>
      <c r="O83" s="44"/>
      <c r="P83" s="43"/>
      <c r="Q83" s="46"/>
      <c r="R83" s="59"/>
      <c r="S83" s="46"/>
      <c r="T83" s="59"/>
      <c r="U83" s="58"/>
      <c r="V83" s="58"/>
      <c r="W83" s="19"/>
      <c r="X83" s="19"/>
    </row>
    <row r="84" spans="1:24" s="16" customFormat="1" ht="30" hidden="1" customHeight="1">
      <c r="B84" s="41" t="s">
        <v>32</v>
      </c>
      <c r="C84" s="45">
        <f>C83+C80</f>
        <v>0</v>
      </c>
      <c r="D84" s="83"/>
      <c r="E84" s="46"/>
      <c r="F84" s="47"/>
      <c r="G84" s="47"/>
      <c r="H84" s="47"/>
      <c r="I84" s="47"/>
      <c r="J84" s="47"/>
      <c r="K84" s="47"/>
      <c r="L84" s="48"/>
      <c r="M84" s="49"/>
      <c r="N84" s="50"/>
      <c r="O84" s="51"/>
      <c r="P84" s="40"/>
      <c r="Q84" s="40"/>
      <c r="R84" s="40"/>
      <c r="S84" s="40"/>
      <c r="T84" s="40"/>
      <c r="U84" s="58"/>
      <c r="V84" s="58"/>
      <c r="W84" s="19"/>
      <c r="X84" s="19"/>
    </row>
    <row r="85" spans="1:24" s="24" customFormat="1"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58"/>
      <c r="V85" s="58"/>
      <c r="W85" s="19"/>
      <c r="X85" s="19"/>
    </row>
    <row r="86" spans="1:24" s="24" customFormat="1" ht="15.5" hidden="1">
      <c r="B86" s="65" t="s">
        <v>84</v>
      </c>
      <c r="C86" s="52"/>
      <c r="D86" s="52"/>
      <c r="E86" s="46"/>
      <c r="F86" s="47"/>
      <c r="G86" s="47"/>
      <c r="H86" s="47"/>
      <c r="I86" s="47"/>
      <c r="J86" s="47"/>
      <c r="K86" s="47"/>
      <c r="L86" s="48"/>
      <c r="M86" s="49"/>
      <c r="N86" s="50"/>
      <c r="O86" s="53"/>
      <c r="P86" s="54"/>
      <c r="Q86" s="55"/>
      <c r="R86" s="56"/>
      <c r="S86" s="56"/>
      <c r="T86" s="56"/>
      <c r="U86" s="56"/>
      <c r="V86" s="40"/>
    </row>
    <row r="87" spans="1:24" s="16" customFormat="1" ht="5.5" hidden="1" customHeight="1">
      <c r="B87" s="57"/>
      <c r="C87" s="52"/>
      <c r="D87" s="52"/>
      <c r="E87" s="46"/>
      <c r="F87" s="47"/>
      <c r="G87" s="47"/>
      <c r="H87" s="47"/>
      <c r="I87" s="47"/>
      <c r="J87" s="47"/>
      <c r="K87" s="47"/>
      <c r="L87" s="48"/>
      <c r="M87" s="49"/>
      <c r="N87" s="50"/>
      <c r="O87" s="53"/>
      <c r="P87" s="40"/>
      <c r="Q87" s="40"/>
      <c r="R87" s="40"/>
      <c r="S87" s="40"/>
      <c r="T87" s="40"/>
      <c r="U87" s="40"/>
      <c r="V87" s="40"/>
    </row>
    <row r="88" spans="1:24" s="24" customFormat="1" ht="25" hidden="1" customHeight="1">
      <c r="B88" s="130" t="s">
        <v>20</v>
      </c>
      <c r="C88" s="37" t="s">
        <v>41</v>
      </c>
      <c r="D88" s="354" t="s">
        <v>22</v>
      </c>
      <c r="E88" s="355"/>
      <c r="F88" s="356"/>
      <c r="G88" s="354" t="s">
        <v>23</v>
      </c>
      <c r="H88" s="356"/>
      <c r="I88" s="354" t="s">
        <v>24</v>
      </c>
      <c r="J88" s="356"/>
      <c r="K88" s="354" t="s">
        <v>25</v>
      </c>
      <c r="L88" s="356"/>
      <c r="M88" s="357" t="s">
        <v>26</v>
      </c>
      <c r="N88" s="357"/>
      <c r="O88" s="357" t="s">
        <v>52</v>
      </c>
      <c r="P88" s="357"/>
      <c r="Q88" s="357" t="s">
        <v>29</v>
      </c>
      <c r="R88" s="357"/>
      <c r="S88" s="357"/>
      <c r="T88" s="357"/>
      <c r="U88" s="357"/>
      <c r="V88" s="40"/>
    </row>
    <row r="89" spans="1:24" s="24" customFormat="1" ht="23.5" hidden="1" customHeight="1">
      <c r="B89" s="38"/>
      <c r="C89" s="129"/>
      <c r="D89" s="345"/>
      <c r="E89" s="346"/>
      <c r="F89" s="347"/>
      <c r="G89" s="342"/>
      <c r="H89" s="342"/>
      <c r="I89" s="342"/>
      <c r="J89" s="342"/>
      <c r="K89" s="342"/>
      <c r="L89" s="342"/>
      <c r="M89" s="342"/>
      <c r="N89" s="342"/>
      <c r="O89" s="342"/>
      <c r="P89" s="342"/>
      <c r="Q89" s="412"/>
      <c r="R89" s="412"/>
      <c r="S89" s="412"/>
      <c r="T89" s="412"/>
      <c r="U89" s="412"/>
      <c r="V89" s="40"/>
    </row>
    <row r="90" spans="1:24" s="24" customFormat="1" ht="25" hidden="1" customHeight="1">
      <c r="B90" s="38"/>
      <c r="C90" s="129"/>
      <c r="D90" s="345"/>
      <c r="E90" s="346"/>
      <c r="F90" s="347"/>
      <c r="G90" s="342"/>
      <c r="H90" s="342"/>
      <c r="I90" s="342"/>
      <c r="J90" s="342"/>
      <c r="K90" s="342"/>
      <c r="L90" s="342"/>
      <c r="M90" s="342"/>
      <c r="N90" s="342"/>
      <c r="O90" s="342"/>
      <c r="P90" s="342"/>
      <c r="Q90" s="412"/>
      <c r="R90" s="412"/>
      <c r="S90" s="412"/>
      <c r="T90" s="412"/>
      <c r="U90" s="412"/>
      <c r="V90" s="40"/>
    </row>
    <row r="91" spans="1:24" s="24" customFormat="1" ht="22" hidden="1" customHeight="1">
      <c r="B91" s="41" t="s">
        <v>32</v>
      </c>
      <c r="C91" s="45">
        <f>SUBTOTAL(3,C89:C90)</f>
        <v>0</v>
      </c>
      <c r="D91" s="43"/>
      <c r="E91" s="43"/>
      <c r="F91" s="43"/>
      <c r="G91" s="44"/>
      <c r="H91" s="43"/>
      <c r="I91" s="44"/>
      <c r="J91" s="43"/>
      <c r="K91" s="44"/>
      <c r="L91" s="43"/>
      <c r="M91" s="44"/>
      <c r="N91" s="43"/>
      <c r="O91" s="44"/>
      <c r="P91" s="43"/>
      <c r="Q91" s="49"/>
      <c r="R91" s="50"/>
      <c r="S91" s="53"/>
      <c r="T91" s="59"/>
      <c r="U91" s="58"/>
      <c r="V91" s="40"/>
    </row>
    <row r="92" spans="1:24" s="24" customFormat="1" ht="15.75" hidden="1" customHeight="1">
      <c r="B92" s="116"/>
      <c r="C92" s="84"/>
      <c r="D92" s="59"/>
      <c r="E92" s="59"/>
      <c r="F92" s="59"/>
      <c r="G92" s="46"/>
      <c r="H92" s="59"/>
      <c r="I92" s="46"/>
      <c r="J92" s="59"/>
      <c r="K92" s="46"/>
      <c r="L92" s="59"/>
      <c r="M92" s="46"/>
      <c r="N92" s="59"/>
      <c r="O92" s="46"/>
      <c r="P92" s="59"/>
      <c r="Q92" s="49"/>
      <c r="R92" s="50"/>
      <c r="S92" s="53"/>
      <c r="T92" s="59"/>
      <c r="U92" s="58"/>
      <c r="V92" s="40"/>
    </row>
    <row r="93" spans="1:24" s="18" customFormat="1" ht="15.5" hidden="1">
      <c r="B93" s="65" t="s">
        <v>85</v>
      </c>
      <c r="C93" s="52"/>
      <c r="D93" s="52"/>
      <c r="E93" s="46"/>
      <c r="F93" s="47"/>
      <c r="G93" s="47"/>
      <c r="H93" s="47"/>
      <c r="I93" s="47"/>
      <c r="J93" s="47"/>
      <c r="K93" s="47"/>
      <c r="L93" s="48"/>
      <c r="M93" s="49"/>
      <c r="N93" s="50"/>
      <c r="O93" s="53"/>
      <c r="P93" s="54"/>
      <c r="Q93" s="55"/>
      <c r="R93" s="56"/>
      <c r="S93" s="56"/>
      <c r="T93" s="56"/>
      <c r="U93" s="56"/>
      <c r="V93" s="56"/>
    </row>
    <row r="94" spans="1:24" s="16" customFormat="1" ht="5.5" hidden="1" customHeight="1">
      <c r="B94" s="57"/>
      <c r="C94" s="52"/>
      <c r="D94" s="52"/>
      <c r="E94" s="46"/>
      <c r="F94" s="47"/>
      <c r="G94" s="47"/>
      <c r="H94" s="47"/>
      <c r="I94" s="47"/>
      <c r="J94" s="47"/>
      <c r="K94" s="47"/>
      <c r="L94" s="48"/>
      <c r="M94" s="49"/>
      <c r="N94" s="50"/>
      <c r="O94" s="53"/>
      <c r="P94" s="40"/>
      <c r="Q94" s="40"/>
      <c r="R94" s="40"/>
      <c r="S94" s="40"/>
      <c r="T94" s="40"/>
      <c r="U94" s="40"/>
      <c r="V94" s="40"/>
    </row>
    <row r="95" spans="1:24" s="19" customFormat="1" ht="30" hidden="1" customHeight="1">
      <c r="A95" s="16"/>
      <c r="B95" s="130" t="s">
        <v>33</v>
      </c>
      <c r="C95" s="37" t="s">
        <v>41</v>
      </c>
      <c r="D95" s="354" t="s">
        <v>22</v>
      </c>
      <c r="E95" s="355"/>
      <c r="F95" s="356"/>
      <c r="G95" s="354" t="s">
        <v>23</v>
      </c>
      <c r="H95" s="356"/>
      <c r="I95" s="354" t="s">
        <v>24</v>
      </c>
      <c r="J95" s="356"/>
      <c r="K95" s="354" t="s">
        <v>25</v>
      </c>
      <c r="L95" s="356"/>
      <c r="M95" s="357" t="s">
        <v>26</v>
      </c>
      <c r="N95" s="357"/>
      <c r="O95" s="357" t="s">
        <v>34</v>
      </c>
      <c r="P95" s="357"/>
      <c r="Q95" s="357" t="s">
        <v>29</v>
      </c>
      <c r="R95" s="357"/>
      <c r="S95" s="357"/>
      <c r="T95" s="357"/>
      <c r="U95" s="357"/>
      <c r="V95" s="58"/>
    </row>
    <row r="96" spans="1:24" s="16" customFormat="1" ht="30" hidden="1" customHeight="1">
      <c r="B96" s="38"/>
      <c r="C96" s="129"/>
      <c r="D96" s="345"/>
      <c r="E96" s="346"/>
      <c r="F96" s="347"/>
      <c r="G96" s="342"/>
      <c r="H96" s="342"/>
      <c r="I96" s="342"/>
      <c r="J96" s="342"/>
      <c r="K96" s="342"/>
      <c r="L96" s="342"/>
      <c r="M96" s="342"/>
      <c r="N96" s="342"/>
      <c r="O96" s="342"/>
      <c r="P96" s="342"/>
      <c r="Q96" s="412"/>
      <c r="R96" s="412"/>
      <c r="S96" s="412"/>
      <c r="T96" s="412"/>
      <c r="U96" s="412"/>
      <c r="V96" s="58"/>
      <c r="W96" s="19"/>
      <c r="X96" s="19"/>
    </row>
    <row r="97" spans="2:24" s="16" customFormat="1" ht="30" hidden="1" customHeight="1">
      <c r="B97" s="38"/>
      <c r="C97" s="129"/>
      <c r="D97" s="345"/>
      <c r="E97" s="346"/>
      <c r="F97" s="347"/>
      <c r="G97" s="342"/>
      <c r="H97" s="342"/>
      <c r="I97" s="342"/>
      <c r="J97" s="342"/>
      <c r="K97" s="342"/>
      <c r="L97" s="342"/>
      <c r="M97" s="342"/>
      <c r="N97" s="342"/>
      <c r="O97" s="342"/>
      <c r="P97" s="342"/>
      <c r="Q97" s="412"/>
      <c r="R97" s="412"/>
      <c r="S97" s="412"/>
      <c r="T97" s="412"/>
      <c r="U97" s="412"/>
      <c r="V97" s="58"/>
      <c r="W97" s="19"/>
      <c r="X97" s="19"/>
    </row>
    <row r="98" spans="2:24" s="16" customFormat="1" ht="34.5" hidden="1" customHeight="1">
      <c r="B98" s="41" t="s">
        <v>32</v>
      </c>
      <c r="C98" s="45">
        <f>SUBTOTAL(3,C96:C97)</f>
        <v>0</v>
      </c>
      <c r="D98" s="43"/>
      <c r="E98" s="43"/>
      <c r="F98" s="43"/>
      <c r="G98" s="44"/>
      <c r="H98" s="43"/>
      <c r="I98" s="44"/>
      <c r="J98" s="43"/>
      <c r="K98" s="44"/>
      <c r="L98" s="43"/>
      <c r="M98" s="44"/>
      <c r="N98" s="43"/>
      <c r="O98" s="44"/>
      <c r="P98" s="43"/>
      <c r="Q98" s="49"/>
      <c r="R98" s="50"/>
      <c r="S98" s="53"/>
      <c r="T98" s="59"/>
      <c r="U98" s="58"/>
      <c r="V98" s="58"/>
      <c r="W98" s="19"/>
      <c r="X98" s="19"/>
    </row>
    <row r="99" spans="2:24" s="16" customFormat="1" ht="34.5" customHeight="1">
      <c r="B99" s="127"/>
      <c r="C99" s="84"/>
      <c r="D99" s="59"/>
      <c r="E99" s="59"/>
      <c r="F99" s="59"/>
      <c r="G99" s="46"/>
      <c r="H99" s="59"/>
      <c r="I99" s="46"/>
      <c r="J99" s="59"/>
      <c r="K99" s="46"/>
      <c r="L99" s="59"/>
      <c r="M99" s="46"/>
      <c r="N99" s="59"/>
      <c r="O99" s="46"/>
      <c r="P99" s="59"/>
      <c r="Q99" s="49"/>
      <c r="R99" s="50"/>
      <c r="S99" s="53"/>
      <c r="T99" s="59"/>
      <c r="U99" s="58"/>
      <c r="V99" s="58"/>
      <c r="W99" s="19"/>
      <c r="X99" s="19"/>
    </row>
    <row r="100" spans="2:24" s="24" customFormat="1"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</row>
    <row r="101" spans="2:24" s="24" customFormat="1">
      <c r="B101" s="127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</row>
    <row r="102" spans="2:24" s="24" customFormat="1">
      <c r="B102" s="126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</row>
    <row r="103" spans="2:24">
      <c r="B103" s="128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</row>
    <row r="387" spans="3:3">
      <c r="C387" s="20" t="e">
        <f ca="1">SumCellsByfontColor(C262:C386,$B$387)</f>
        <v>#NAME?</v>
      </c>
    </row>
  </sheetData>
  <mergeCells count="91">
    <mergeCell ref="B70:C71"/>
    <mergeCell ref="C11:D11"/>
    <mergeCell ref="C12:D12"/>
    <mergeCell ref="C13:D13"/>
    <mergeCell ref="C14:D14"/>
    <mergeCell ref="C15:D15"/>
    <mergeCell ref="C16:D16"/>
    <mergeCell ref="B17:D17"/>
    <mergeCell ref="B18:D18"/>
    <mergeCell ref="B64:C65"/>
    <mergeCell ref="B66:C67"/>
    <mergeCell ref="B68:C69"/>
    <mergeCell ref="S77:U77"/>
    <mergeCell ref="D78:F78"/>
    <mergeCell ref="G78:H78"/>
    <mergeCell ref="I78:J78"/>
    <mergeCell ref="K78:L78"/>
    <mergeCell ref="M78:N78"/>
    <mergeCell ref="O78:P78"/>
    <mergeCell ref="S78:U78"/>
    <mergeCell ref="D77:F77"/>
    <mergeCell ref="G77:H77"/>
    <mergeCell ref="I77:J77"/>
    <mergeCell ref="K77:L77"/>
    <mergeCell ref="M77:N77"/>
    <mergeCell ref="O77:P77"/>
    <mergeCell ref="S79:U79"/>
    <mergeCell ref="D80:F80"/>
    <mergeCell ref="D81:F81"/>
    <mergeCell ref="G81:H81"/>
    <mergeCell ref="I81:J81"/>
    <mergeCell ref="K81:L81"/>
    <mergeCell ref="M81:N81"/>
    <mergeCell ref="O81:P81"/>
    <mergeCell ref="S81:U81"/>
    <mergeCell ref="D79:F79"/>
    <mergeCell ref="G79:H79"/>
    <mergeCell ref="I79:J79"/>
    <mergeCell ref="K79:L79"/>
    <mergeCell ref="M79:N79"/>
    <mergeCell ref="O79:P79"/>
    <mergeCell ref="S82:U82"/>
    <mergeCell ref="D83:F83"/>
    <mergeCell ref="D88:F88"/>
    <mergeCell ref="G88:H88"/>
    <mergeCell ref="I88:J88"/>
    <mergeCell ref="K88:L88"/>
    <mergeCell ref="M88:N88"/>
    <mergeCell ref="O88:P88"/>
    <mergeCell ref="Q88:U88"/>
    <mergeCell ref="D82:F82"/>
    <mergeCell ref="G82:H82"/>
    <mergeCell ref="I82:J82"/>
    <mergeCell ref="K82:L82"/>
    <mergeCell ref="M82:N82"/>
    <mergeCell ref="O82:P82"/>
    <mergeCell ref="Q89:U89"/>
    <mergeCell ref="D90:F90"/>
    <mergeCell ref="G90:H90"/>
    <mergeCell ref="I90:J90"/>
    <mergeCell ref="K90:L90"/>
    <mergeCell ref="M90:N90"/>
    <mergeCell ref="O90:P90"/>
    <mergeCell ref="Q90:U90"/>
    <mergeCell ref="D89:F89"/>
    <mergeCell ref="G89:H89"/>
    <mergeCell ref="I89:J89"/>
    <mergeCell ref="K89:L89"/>
    <mergeCell ref="M89:N89"/>
    <mergeCell ref="O89:P89"/>
    <mergeCell ref="Q95:U95"/>
    <mergeCell ref="D96:F96"/>
    <mergeCell ref="G96:H96"/>
    <mergeCell ref="I96:J96"/>
    <mergeCell ref="K96:L96"/>
    <mergeCell ref="M96:N96"/>
    <mergeCell ref="O96:P96"/>
    <mergeCell ref="Q96:U96"/>
    <mergeCell ref="D95:F95"/>
    <mergeCell ref="G95:H95"/>
    <mergeCell ref="I95:J95"/>
    <mergeCell ref="K95:L95"/>
    <mergeCell ref="M95:N95"/>
    <mergeCell ref="O95:P95"/>
    <mergeCell ref="Q97:U97"/>
    <mergeCell ref="D97:F97"/>
    <mergeCell ref="G97:H97"/>
    <mergeCell ref="I97:J97"/>
    <mergeCell ref="K97:L97"/>
    <mergeCell ref="M97:N97"/>
    <mergeCell ref="O97:P9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Sheet1_Summary Report</vt:lpstr>
      <vt:lpstr>Sheet2_Detail Report</vt:lpstr>
      <vt:lpstr>Data chart</vt:lpstr>
      <vt:lpstr>'Sheet1_Summary Report'!Print_Area</vt:lpstr>
      <vt:lpstr>'Sheet2_Detail Report'!Print_Area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Do Huyen Dieu Thay</cp:lastModifiedBy>
  <cp:lastPrinted>2020-07-31T12:35:37Z</cp:lastPrinted>
  <dcterms:created xsi:type="dcterms:W3CDTF">2020-06-23T01:59:29Z</dcterms:created>
  <dcterms:modified xsi:type="dcterms:W3CDTF">2021-12-07T00:53:38Z</dcterms:modified>
</cp:coreProperties>
</file>