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namtonthat/Google Drive/Github/sony/"/>
    </mc:Choice>
  </mc:AlternateContent>
  <xr:revisionPtr revIDLastSave="0" documentId="13_ncr:1_{5A177DEF-FE8E-0142-A0DF-5C8372731470}" xr6:coauthVersionLast="45" xr6:coauthVersionMax="45" xr10:uidLastSave="{00000000-0000-0000-0000-000000000000}"/>
  <bookViews>
    <workbookView xWindow="34400" yWindow="460" windowWidth="34400" windowHeight="26640" xr2:uid="{00000000-000D-0000-FFFF-FFFF00000000}"/>
  </bookViews>
  <sheets>
    <sheet name="Databas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122" i="1" l="1"/>
  <c r="L92" i="1" l="1"/>
  <c r="L80" i="1"/>
  <c r="L74" i="1"/>
  <c r="L43" i="1"/>
  <c r="L38" i="1"/>
</calcChain>
</file>

<file path=xl/sharedStrings.xml><?xml version="1.0" encoding="utf-8"?>
<sst xmlns="http://schemas.openxmlformats.org/spreadsheetml/2006/main" count="1549" uniqueCount="773">
  <si>
    <t>Lens</t>
  </si>
  <si>
    <t>Weight</t>
  </si>
  <si>
    <t>Focus</t>
  </si>
  <si>
    <t>Magnification</t>
  </si>
  <si>
    <t>Release Date</t>
  </si>
  <si>
    <t>Amazon.com</t>
  </si>
  <si>
    <t>B&amp;H Photo</t>
  </si>
  <si>
    <t>MF</t>
  </si>
  <si>
    <t>no</t>
  </si>
  <si>
    <t>13/10</t>
  </si>
  <si>
    <t>AF</t>
  </si>
  <si>
    <t>17/13</t>
  </si>
  <si>
    <t>17/14</t>
  </si>
  <si>
    <t>rear filter</t>
  </si>
  <si>
    <t>12/10</t>
  </si>
  <si>
    <t>Sigma Art 1.8/14</t>
  </si>
  <si>
    <t>Sigma Art 2.8/14-24</t>
  </si>
  <si>
    <t>18/13</t>
  </si>
  <si>
    <t>Samyang 2.8/14 AF</t>
  </si>
  <si>
    <t>yes</t>
  </si>
  <si>
    <t>Sony GM 2.8/16-35</t>
  </si>
  <si>
    <t>16/13</t>
  </si>
  <si>
    <t>67mm</t>
  </si>
  <si>
    <t>13/11</t>
  </si>
  <si>
    <t>77mm</t>
  </si>
  <si>
    <t>11/10</t>
  </si>
  <si>
    <t>Samyang AF 2.8/18</t>
  </si>
  <si>
    <t>Sigma Art 1.4/20</t>
  </si>
  <si>
    <t>Viltrox RBMH 20mm F1.8 ASPH</t>
  </si>
  <si>
    <t>14/12</t>
  </si>
  <si>
    <t>62mm</t>
  </si>
  <si>
    <t>Tokina Firin 2/20 AF</t>
  </si>
  <si>
    <t>Tamron 20mm f/2.8 Di III OSD M1:2</t>
  </si>
  <si>
    <t>Sigma Art 1.4/24</t>
  </si>
  <si>
    <t>Sigma 2.8/24-70</t>
  </si>
  <si>
    <t>19/15</t>
  </si>
  <si>
    <t>Sony 3.5-6.3/24-240 OSS</t>
  </si>
  <si>
    <t>17/12</t>
  </si>
  <si>
    <t>Sony 4/24-105 G OSS</t>
  </si>
  <si>
    <t>Sigma ART 1.4/28</t>
  </si>
  <si>
    <t>15/12</t>
  </si>
  <si>
    <t>Tamron 28-200 mm 2.8-5.6 Di III RXD</t>
  </si>
  <si>
    <t>18/14</t>
  </si>
  <si>
    <t>Sony 3.5-5.6/28-70 OSS</t>
  </si>
  <si>
    <t>Sony PZ 28-135mm f/4 G OSS</t>
  </si>
  <si>
    <t>18/12</t>
  </si>
  <si>
    <t>Video lens not well suited for photography</t>
  </si>
  <si>
    <t>Voigtländer Nokton 35mm F1.2 Aspherical SE</t>
  </si>
  <si>
    <t>Many reports about defective lenses, check Amazon reviews.</t>
  </si>
  <si>
    <t>Samyang 35mm f/1.8 AF</t>
  </si>
  <si>
    <t>older rangefinder design optimized for E-mount</t>
  </si>
  <si>
    <t>Samyang 2.8/35</t>
  </si>
  <si>
    <t>Voigtlander 40mm F1.2 SE Nokton Aspherical</t>
  </si>
  <si>
    <t>lighter, more compact version without de-click feature but same optics</t>
  </si>
  <si>
    <t>Automatically stops down to f/2.8 at minimum focus distance and has some AF-issues in AF-C for tighter portraits. See review.</t>
  </si>
  <si>
    <t>Samyang 45mm F1.8</t>
  </si>
  <si>
    <t>Sigma Contemporary 2.8/45</t>
  </si>
  <si>
    <t>Many reports on AF issues at medium distances.</t>
  </si>
  <si>
    <t>Sony ZA 50mm F1.4</t>
  </si>
  <si>
    <t>Sigma Art 1.4/50</t>
  </si>
  <si>
    <t>Samyang 50mm F1.4</t>
  </si>
  <si>
    <t>Sigma Art 2.8/70 Macro</t>
  </si>
  <si>
    <t>Sony GM 2.8/70-200 G OSS</t>
  </si>
  <si>
    <t>23/18</t>
  </si>
  <si>
    <t>19/14</t>
  </si>
  <si>
    <t>Sony 4.5-5.6/70-300 G OSS</t>
  </si>
  <si>
    <t>Tamron 70-300mm F/4.5-6.3 Di III RXD</t>
  </si>
  <si>
    <t>not confirmed officcially yet</t>
  </si>
  <si>
    <t>21/15</t>
  </si>
  <si>
    <t>Samyang AF 75mm F1.8 FE</t>
  </si>
  <si>
    <t xml:space="preserve">Sigma 85m f/1.4 DG HSM Art </t>
  </si>
  <si>
    <t>Samyang 85mm f/1.4 AF</t>
  </si>
  <si>
    <t>Sigma 85mm F1.4 DG DN | Art</t>
  </si>
  <si>
    <t>Tokina 85mm F1.8 FE ATX-M</t>
  </si>
  <si>
    <t>same design as Viltrox 1.8/85</t>
  </si>
  <si>
    <t>Viltrox PFU RBMH 85mm f/1.8</t>
  </si>
  <si>
    <t>Meike MK-85mm F/1.8</t>
  </si>
  <si>
    <t>STF Element for smooth bokeh. Transmission at f/2.8 is that of an f/5.6 lens.</t>
  </si>
  <si>
    <t>Sigma 100-400mm F5-6.3 DG DN Contemporary</t>
  </si>
  <si>
    <t>22/16</t>
  </si>
  <si>
    <t>Sony GM 4.5-5.6/100-400 OSS</t>
  </si>
  <si>
    <t>Sigma Art 1.4/105</t>
  </si>
  <si>
    <t>Sigma Art 105mm 1:2.8 DG DN Macro</t>
  </si>
  <si>
    <t>Zeiss Batis 2.8/135 APO</t>
  </si>
  <si>
    <t>24/17</t>
  </si>
  <si>
    <t>23/17</t>
  </si>
  <si>
    <t>24/18</t>
  </si>
  <si>
    <t>Review Link</t>
  </si>
  <si>
    <t>https://phillipreeve.net/blog/review-voigtlander-10mm-5-6-e-hyper-wide-heliar/</t>
  </si>
  <si>
    <t>https://phillipreeve.net/blog/review-voigtlander-12mm-5-6-aspherical-ultra-wide-heliar/</t>
  </si>
  <si>
    <t>https://phillipreeve.net/blog/review-voigtlander-15mm-4-5-e-super-wide-heliar/</t>
  </si>
  <si>
    <t>https://phillipreeve.net/blog/sony-fe-16-35mm-f4-za-t-review/</t>
  </si>
  <si>
    <t>https://phillipreeve.net/blog/review-tamron-17-28mm-f-2-8-di-iii-rxd/</t>
  </si>
  <si>
    <t>https://phillipreeve.net/blog/review-zeiss-batis-18mm-2-8/</t>
  </si>
  <si>
    <t>https://phillipreeve.net/blog/tokina-firin-20mm-f2-fe-review-a-good-deal/</t>
  </si>
  <si>
    <t>https://phillipreeve.net/blog/review_voigtlander_21mm_f14_e/</t>
  </si>
  <si>
    <t>https://phillipreeve.net/blog/rolling-review-zeiss-loxia-distagon-2-821mm-t/https://phillipreeve.net/blog/rolling-review-zeiss-loxia-distagon-2-821mm-t/</t>
  </si>
  <si>
    <t>https://phillipreeve.net/blog/voigtlander-21mm-f35-review/</t>
  </si>
  <si>
    <t>https://phillipreeve.net/blog/review-sony-fe-24mm-1-4-gm/</t>
  </si>
  <si>
    <t>https://phillipreeve.net/blog/review-samyang-af-2-4-28-fe-at-least-its-small/</t>
  </si>
  <si>
    <t>https://phillipreeve.net/blog/review-tamron-24mm-f-2-8-di-iii-osd-m12/</t>
  </si>
  <si>
    <t>https://phillipreeve.net/blog/review-sony-fe-2-824-70mm-gm/</t>
  </si>
  <si>
    <t>https://phillipreeve.net/blog/rolling-review-carl-zeiss-vario-tessar-t-fe-424-70-za/</t>
  </si>
  <si>
    <t>https://phillipreeve.net/blog/review-zeiss-batis-distagon-t-25mm-f2/</t>
  </si>
  <si>
    <t>https://phillipreeve.net/blog/review-zeiss-loxia-2-4-25mm-distagon/</t>
  </si>
  <si>
    <t>https://www.systemkamera-forum.de/blog/2015/05/sony-fe-28mm-f2-test-und-erfahrungsbericht/</t>
  </si>
  <si>
    <t>https://phillipreeve.net/blog/review-tamron-28-75mm-f-2-8-di-iii-rxd-sony-e-mount/</t>
  </si>
  <si>
    <t>https://phillipreeve.net/blog/review-sigma-35mm-1-2-art-dg-dn/</t>
  </si>
  <si>
    <t>https://phillipreeve.net/blog/review-sony-fe-35mm-1-4-za/</t>
  </si>
  <si>
    <t>https://phillipreeve.net/blog/review-samyang-af-35-1-4-fe/</t>
  </si>
  <si>
    <t>https://phillipreeve.net/blog/review-voigtlander-35mm-1-4-nokton-e-classic/</t>
  </si>
  <si>
    <t>https://phillipreeve.net/blog/review-sigma-35mm-1-4-art/</t>
  </si>
  <si>
    <t>https://phillipreeve.net/blog/review-sony-fe-35mm-f1-8/</t>
  </si>
  <si>
    <t>https://phillipreeve.net/blog/review-zeiss-loxia-35mm-2-0/</t>
  </si>
  <si>
    <t>http://www.photozone.de/sonyalphaff/865-zeiss35f28ff</t>
  </si>
  <si>
    <t>https://phillipreeve.net/blog/review-tamron-35mm-f-2-8-di-iii-osd-m12/</t>
  </si>
  <si>
    <t>https://phillipreeve.net/blog/voigtlander-40mm-f1-2-nokton-aspherical-rolling-review/</t>
  </si>
  <si>
    <t>https://phillipreeve.net/blog/review-sigma-40mm-1-4-art/</t>
  </si>
  <si>
    <t>https://phillipreeve.net/blog/review-zeiss-batis-2-40-cf/</t>
  </si>
  <si>
    <t>https://phillipreeve.net/blog/review-voigtlander-50mm-1-2-nokton-e/</t>
  </si>
  <si>
    <t>https://phillipreeve.net/blog/review-sony-fe-1-850/</t>
  </si>
  <si>
    <t>https://docs.google.com/document/d/115s6JHR9S4pBUesKJEkgWeoP8rcGbT31p6fQSg5SFQM/edit?usp=sharing</t>
  </si>
  <si>
    <t>https://phillipreeve.net/blog/review-zeiss-loxia-planar-250-t/</t>
  </si>
  <si>
    <t>https://phillipreeve.net/blog/rolling-review-sony-fe-2-850-macro/</t>
  </si>
  <si>
    <t>https://phillipreeve.net/blog/sony-fe-1-855-za-sonnar-t-review/</t>
  </si>
  <si>
    <t>https://phillipreeve.net/blog/voigtlander-65-f2-apo-macro-review/</t>
  </si>
  <si>
    <t>https://phillipreeve.net/blog/review-sony-fe-470-200-g-oss/https://phillipreeve.net/blog/review-sony-fe-470-200-g-oss/</t>
  </si>
  <si>
    <t>https://phillipreeve.net/blog/review-sony-fe-85mm-1-4-gm/</t>
  </si>
  <si>
    <t>https://phillipreeve.net/blog/review-sony-fe-85-mm-1-8/</t>
  </si>
  <si>
    <t>https://phillipreeve.net/blog/zeiss-batis-sonnar-t-85mm-f1-8-a-review/</t>
  </si>
  <si>
    <t>https://phillipreeve.net/blog/review-viltrox-85-mm-f-1-8-stm-af-pfu-rbmh/</t>
  </si>
  <si>
    <t>https://phillipreeve.net/blog/rolling-review-zeiss-loxia-85mm-2-4/</t>
  </si>
  <si>
    <t>https://phillipreeve.net/blog/review-sony-fe-90mm-f2-8-macro-oss-one-of-sonys-finest/</t>
  </si>
  <si>
    <t>https://phillipreeve.net/blog/review-sony-fe-100-f-2-8-stf-gm-oss-lens/</t>
  </si>
  <si>
    <t>https://phillipreeve.net/blog/review-tokina-firin-100mm-f2-8-fe-macro/</t>
  </si>
  <si>
    <t>https://phillipreeve.net/blog/sony-gm-100-400-f-4-5-5-6/</t>
  </si>
  <si>
    <t>https://phillipreeve.net/blog/voigtlander-110mm-f2-5-apo-review/</t>
  </si>
  <si>
    <t>https://phillipreeve.net/blog/review-sony-fe-135mm-f1-8-gm/</t>
  </si>
  <si>
    <t>https://phillipreeve.net/blog/zeiss-batis-apo-sonnar-t-135mm-f2-8/</t>
  </si>
  <si>
    <t>Voigtlander 12mm F5.6 Ultra Wide-Heliar Aspherical</t>
  </si>
  <si>
    <t>Voigtlander 15mm F4.5 Super Wide Heliar</t>
  </si>
  <si>
    <t xml:space="preserve">Sony ZA 4/16-35 OSS </t>
  </si>
  <si>
    <t>Tamron 17-28mm f/2.8 Di III RXD</t>
  </si>
  <si>
    <t>Zeiss Batis 2.8/18</t>
  </si>
  <si>
    <t>Tokina Firin 2/20</t>
  </si>
  <si>
    <t>Voigtlander 21mm F1.4 Nokton</t>
  </si>
  <si>
    <t>Zeiss Loxia 2.8/21 Distagon T*</t>
  </si>
  <si>
    <t>Voigtlander 21mm F3.5 Color-Skopar</t>
  </si>
  <si>
    <t>Samyang AF 24mm F/2.8</t>
  </si>
  <si>
    <t>Tamron 24mm f/2.8 Di III OSD M1:2</t>
  </si>
  <si>
    <t>Sony GM 2.8/24-70</t>
  </si>
  <si>
    <t>Sony ZA 4/24-70 OSS</t>
  </si>
  <si>
    <t>Zeiss Batis 2/25</t>
  </si>
  <si>
    <t>Zeiss Loxia 2.4/25</t>
  </si>
  <si>
    <t>Sony FE 2/28</t>
  </si>
  <si>
    <t>Tamron 2.8/28-75</t>
  </si>
  <si>
    <t>Sigma Art 1.2/35</t>
  </si>
  <si>
    <t>Sony ZA 1.4/35</t>
  </si>
  <si>
    <t>Samyang 1.4/35</t>
  </si>
  <si>
    <t>Voigtlander 35mm F1.4 Nokton Classic</t>
  </si>
  <si>
    <t>Sigma Art 1.4/35</t>
  </si>
  <si>
    <t>Zeiss Loxia 2/35 Biogon T*</t>
  </si>
  <si>
    <t>Sony ZA 2.8/35</t>
  </si>
  <si>
    <t>Tamron 35mm f/2.8 Di III OSD M1:2</t>
  </si>
  <si>
    <t>Voigtlander 40mm F1.2 Nokton Aspherical</t>
  </si>
  <si>
    <t>Sigma Art 1.4/40</t>
  </si>
  <si>
    <t>Zeiss Batis 2/40 CF T*</t>
  </si>
  <si>
    <t>Voigtlander 50mm F1.2 Nokton</t>
  </si>
  <si>
    <t>Sony 50mm F1.8</t>
  </si>
  <si>
    <t>Voigtlander 50mm F2 APO-Lanthar</t>
  </si>
  <si>
    <t>Zeiss Loxia 50mm F2</t>
  </si>
  <si>
    <t>Sony 50mm F/2.8 Macro</t>
  </si>
  <si>
    <t>Sony ZA 55mm F1.8 Sonnar</t>
  </si>
  <si>
    <t>Voigtlander Macro 65mm F2 Apo Lanthar</t>
  </si>
  <si>
    <t>Sony G 4/70-200 OSS</t>
  </si>
  <si>
    <t>Sony GM 1.4/85</t>
  </si>
  <si>
    <t>Sony FE 85mm f/1.8</t>
  </si>
  <si>
    <t>Zeiss Batis 1.8/85</t>
  </si>
  <si>
    <t>Viltrox PFU RBMH 85mm f/1.8 STM</t>
  </si>
  <si>
    <t>Viltrox 85mm f/1.8 STM II</t>
  </si>
  <si>
    <t>Zeiss Loxia 2.4/85</t>
  </si>
  <si>
    <t>Sony GM 2.8/100 STF OSS</t>
  </si>
  <si>
    <t>Tokina Firin 2.8/100 Macro</t>
  </si>
  <si>
    <t>Voigtlander 110mm F2.5 APO Macro</t>
  </si>
  <si>
    <t>Minimum Speed</t>
  </si>
  <si>
    <t>Maximum Speed</t>
  </si>
  <si>
    <t>N/A</t>
  </si>
  <si>
    <t>https://amzn.to/2jJ8WxH</t>
  </si>
  <si>
    <t>https://amzn.to/2SSzKc4</t>
  </si>
  <si>
    <t>https://amzn.to/2SOWTvV</t>
  </si>
  <si>
    <t>https://amzn.to/2zt8rMC</t>
  </si>
  <si>
    <t>https://amzn.to/2SX2HUi</t>
  </si>
  <si>
    <t>https://amzn.to/2YwplrQ</t>
  </si>
  <si>
    <t>http://amzn.to/2v2sY7q</t>
  </si>
  <si>
    <t>https://amzn.to/2SR0IRl</t>
  </si>
  <si>
    <t>https://amzn.to/2Hv3AyB</t>
  </si>
  <si>
    <t>https://amzn.to/2SRFBhL</t>
  </si>
  <si>
    <t>https://www.bhphotovideo.com/c/product/1503295-REG/samyang_syio18af_e_af_18mm_f_2_8_fe.html/BI/19619/KBID/12129/DFF/d10-v21-t1-x985623/SID/EZ</t>
  </si>
  <si>
    <t>https://amzn.to/2K4J7nh</t>
  </si>
  <si>
    <t>https://amzn.to/2LRRbJ5</t>
  </si>
  <si>
    <t>https://amzn.to/2wBkbOW</t>
  </si>
  <si>
    <t>http://amzn.to/2vlG2Yq</t>
  </si>
  <si>
    <t>https://amzn.to/2GDurZb</t>
  </si>
  <si>
    <t>https://amzn.to/38zcYOc</t>
  </si>
  <si>
    <t>https://amzn.to/2K7gHrC</t>
  </si>
  <si>
    <t>https://amzn.to/2yspzBm</t>
  </si>
  <si>
    <t>https://amzn.to/2JCie75</t>
  </si>
  <si>
    <t>https://amzn.to/2ywcbw1</t>
  </si>
  <si>
    <t>https://amzn.to/2Isw2Rv</t>
  </si>
  <si>
    <t>https://amzn.to/2NEHZ7c</t>
  </si>
  <si>
    <t>https://amzn.to/34hgYPr</t>
  </si>
  <si>
    <t>https://amzn.to/2STHavK</t>
  </si>
  <si>
    <t>https://amzn.to/2YPjpb1</t>
  </si>
  <si>
    <t>http://amzn.to/2fbX5FU</t>
  </si>
  <si>
    <t>https://amzn.to/2K7LwMR</t>
  </si>
  <si>
    <t>https://amzn.to/2ypHQiT</t>
  </si>
  <si>
    <t>https://amzn.to/2OlyeAf</t>
  </si>
  <si>
    <t>https://amzn.to/2Wn0pxO</t>
  </si>
  <si>
    <t>https://amzn.to/2GXJWdo</t>
  </si>
  <si>
    <t>https://amzn.to/2ST5uxq</t>
  </si>
  <si>
    <t>https://www.amazon.com/gp/product/B00FYOFADE/ref=as_li_tl?ie=UTF8&amp;tag=wwwphillipree-20&amp;camp=1789&amp;creative=9325&amp;linkCode=as2&amp;creativeASIN=B00FYOFADE&amp;linkId=96720b245156eae53bb1a672d4453d3f</t>
  </si>
  <si>
    <t>http://amzn.to/2v2kiy9</t>
  </si>
  <si>
    <t>https://amzn.to/2LiHhxc</t>
  </si>
  <si>
    <t>https://amzn.to/2Zc0AR8</t>
  </si>
  <si>
    <t>https://amzn.to/2LRSMOS</t>
  </si>
  <si>
    <t>https://amzn.to/2K8DDXH</t>
  </si>
  <si>
    <t>https://amzn.to/2M1M8WH</t>
  </si>
  <si>
    <t>https://amzn.to/2LOaQcZ</t>
  </si>
  <si>
    <t>https://amzn.to/31HFLMg</t>
  </si>
  <si>
    <t>https://amzn.to/2T2sJWe</t>
  </si>
  <si>
    <t>https://amzn.to/2yvhL24</t>
  </si>
  <si>
    <t>https://amzn.to/2LUF8sR</t>
  </si>
  <si>
    <t>https://amzn.to/2MGKrxp</t>
  </si>
  <si>
    <t>https://amzn.to/2A412DK</t>
  </si>
  <si>
    <t>https://amzn.to/31VSLRa</t>
  </si>
  <si>
    <t>https://amzn.to/2SYXFXq</t>
  </si>
  <si>
    <t>https://amzn.to/2LUN0MF</t>
  </si>
  <si>
    <t>https://amzn.to/2YC6MST</t>
  </si>
  <si>
    <t>https://amzn.to/2SYEvAX</t>
  </si>
  <si>
    <t>https://amzn.to/2OAfE7N</t>
  </si>
  <si>
    <t>https://amzn.to/2K88EL7</t>
  </si>
  <si>
    <t>https://amzn.to/2K4JmyT</t>
  </si>
  <si>
    <t>https://amzn.to/2SY1Pyr</t>
  </si>
  <si>
    <t>http://amzn.to/2v2F5Se</t>
  </si>
  <si>
    <t>https://amzn.to/2uCNQ9n</t>
  </si>
  <si>
    <t>http://amzn.to/2faVsIu</t>
  </si>
  <si>
    <t>http://amzn.to/2v2g0qz</t>
  </si>
  <si>
    <t>https://amzn.to/2ywdgEk</t>
  </si>
  <si>
    <t>https://amzn.to/2LU48SI</t>
  </si>
  <si>
    <t>https://amzn.to/2YGO9te</t>
  </si>
  <si>
    <t>https://amzn.to/2KbaJGn</t>
  </si>
  <si>
    <t>https://amzn.to/2SVN1Ao</t>
  </si>
  <si>
    <t>http://amzn.to/2fbeX3x</t>
  </si>
  <si>
    <t>https://amzn.to/30lvyFI</t>
  </si>
  <si>
    <t>https://amzn.to/2SZeKAh</t>
  </si>
  <si>
    <t>https://amzn.to/2MBd68k</t>
  </si>
  <si>
    <t>https://amzn.to/2T0yJ1A</t>
  </si>
  <si>
    <t>https://amzn.to/2YB4RxU</t>
  </si>
  <si>
    <t>https://amzn.to/2T8oWqt</t>
  </si>
  <si>
    <t>https://amzn.to/2LVVOBV</t>
  </si>
  <si>
    <t>https://amzn.to/2SZfd5v</t>
  </si>
  <si>
    <t>https://amzn.to/2SY4PLd</t>
  </si>
  <si>
    <t>https://amzn.to/2YD8rn4</t>
  </si>
  <si>
    <t>https://amzn.to/2SZ0aZO</t>
  </si>
  <si>
    <t>https://amzn.to/2EWeThZ</t>
  </si>
  <si>
    <t>https://amzn.to/2SXYsrm</t>
  </si>
  <si>
    <t>https://amzn.to/2WtonMJ</t>
  </si>
  <si>
    <t>https://amzn.to/2yxIM4R</t>
  </si>
  <si>
    <t>https://amzn.to/319GJA4</t>
  </si>
  <si>
    <t>https://amzn.to/3iQmhOg</t>
  </si>
  <si>
    <t>https://www.bhphotovideo.com/c/product/1219550-REG/voigtlander_ba334b_heliar_hyper_wide_10mm_f_5_6.html/BI/19619/KBID/12129/DFF/d10-v21-t1-x732282/SID/EZ</t>
  </si>
  <si>
    <t>https://www.bhphotovideo.com/c/product/1338517-REG/sony_sel1224g_fe_12_24mm_f_4_g.html/BI/19619/KBID/12129/DFF/d10-v21-t1-x822838/SID/EZ</t>
  </si>
  <si>
    <t>https://www.bhphotovideo.com/c/product/1573884-REG/sony_sel1224gm_12_24mm_f_2_8_gm_lens.html/BI/19619/KBID/12129/DFF/d10-v21-t1-x1055422/SID/EZ</t>
  </si>
  <si>
    <t>https://www.bhphotovideo.com/c/product/1393489-REG/sigma_14mm_f_1_8_dg_hsm.html/BI/19619/KBID/12129/DFF/d10-v21-t1-x881154/SID/EZ</t>
  </si>
  <si>
    <t>https://www.bhphotovideo.com/c/product/1492972-REG/sigma_213965_14_24mm_f_2_8_dg_dn.html/BI/19619/KBID/12129/DFF/d10-v21-t1-x976041/SID/EZ</t>
  </si>
  <si>
    <t>https://www.bhphotovideo.com/c/product/1352863-REG/samyang_syio14af_e_14mm_f_2_8_f_f_wide.html/BI/19619/KBID/12129/DFF/d10-v21-t1-x837928/SID/EZ</t>
  </si>
  <si>
    <t>https://www.bhphotovideo.com/c/product/1219549-REG/voigtlander_ba329b_super_wide_heliar_15mm_f_4_5.html/BI/19619/KBID/12129/DFF/d10-v21-t1-x618202/SID/EZ</t>
  </si>
  <si>
    <t>https://www.bhphotovideo.com/c/product/1380866-REG/sony_16_35mm_f_4_vario_tsr.html/BI/19619/KBID/12129/kw/SO16354F/DFF/d10-v2-t1-xSO16354F</t>
  </si>
  <si>
    <t>https://www.bhphotovideo.com/c/product/1338516-REG/sony_sel1635gm_fe_16_35mm_f_2_8_gm.html/BI/19619/KBID/12129/DFF/d10-v21-t1-x822837/SID/EZ</t>
  </si>
  <si>
    <t>https://www.bhphotovideo.com/c/product/1461529-REG/tamron_a046_17_28mm_f_2_8_di_iii.html/BI/19619/KBID/12129/DFF/d10-v21-t1-x946694/SID/EZ</t>
  </si>
  <si>
    <t>https://www.bhphotovideo.com/c/product/1243591-REG/zeiss_2136_691_batis_18mm_f_2_8_lens.html/BI/19619/KBID/12129/DFF/d10-v21-t1-x727488/SID/EZ</t>
  </si>
  <si>
    <t>https://www.bhphotovideo.com/c/product/1393490-REG/sigma_20mm_f_1_4_dg_hsm.html/BI/19619/KBID/12129/DFF/d10-v21-t1-x881155/SID/EZ</t>
  </si>
  <si>
    <t>https://www.bhphotovideo.com/c/product/1469187-REG/viltrox_pfu_rbmh_20mm_f1_8_asph_e_mount_20mm_f_1_8_for_sony.html/BI/19619/KBID/12129/DFF/d10-v21-t1-x954299/SID/EZ</t>
  </si>
  <si>
    <t>https://www.bhphotovideo.com/c/product/1549627-REG/sony_sel20f18g_fe_20mm_f_1_8_g.html/BI/19619/KBID/12129/DFF/d10-v21-t1-x1029561/SID/EZ</t>
  </si>
  <si>
    <t>https://www.bhphotovideo.com/c/product/1281299-REG/tokina_firin_20mm_f_2_fe.html/BI/19619/KBID/12129/kw/TO202E/DFF/d10-v2-t1-xTO202E</t>
  </si>
  <si>
    <t>https://www.bhphotovideo.com/c/product/1393327-REG/tokina_firin_20mm_f_2_fe.html/BI/19619/KBID/12129/DFF/d10-v21-t1-x880327/SID/EZ</t>
  </si>
  <si>
    <t>https://www.bhphotovideo.com/c/product/1512041-REG/tamron_f050_20mm_f_2_8_di_iii.html/BI/19619/KBID/12129/DFF/d10-v21-t1-x994970/SID/EZ</t>
  </si>
  <si>
    <t>https://www.bhphotovideo.com/c/product/1480269-REG/voigtlander_ba352a_nokton_21mm_f_1_4_aspherical.html/BI/19619/KBID/12129/DFF/d10-v21-t1-x963269/SID/EZ</t>
  </si>
  <si>
    <t>https://www.bhphotovideo.com/c/product/1189220-REG/zeiss_2131_999_loxia_21mm_f_2_8_lens.html/BI/19619/KBID/12129/DFF/d10-v21-t1-x677077/SID/EZ</t>
  </si>
  <si>
    <t>https://www.bhphotovideo.com/c/product/1437613-REG/voigtlander_color_skopar_21mm_f_3_5_aspherical.html/BI/19619/KBID/12129/kw/VO2135E/DFF/d10-v2-t1-xVO2135E</t>
  </si>
  <si>
    <t>https://www.bhphotovideo.com/c/product/1435887-REG/sony_fe_24mm_f_1_4_gm.html/BI/19619/KBID/12129/DFF/d10-v21-t1-x915647/SID/EZ</t>
  </si>
  <si>
    <t>https://www.bhphotovideo.com/c/product/1393491-REG/sigma_24mm_f_1_4_dg_hsm.html/BI/19619/KBID/12129/kw/SI2414SO/DFF/d10-v2-t1-xSI2414SO</t>
  </si>
  <si>
    <t>https://www.bhphotovideo.com/c/product/1413350-REG/samyang_syio24af_e_af_24mm_f_2_8_fe.html/BI/19619/KBID/12129/kw/SASYIO24AFE/DFF/d10-v2-t1-xSASYIO24AFE</t>
  </si>
  <si>
    <t>https://www.bhphotovideo.com/c/product/1512042-REG/tamron_f051_24mm_f_2_8_di_iii.html/BI/19619/KBID/12129/DFF/d10-v21-t1-x994971/SID/EZ</t>
  </si>
  <si>
    <t>https://www.bhphotovideo.com/c/search?Ntt=gm%2024-70&amp;N=0&amp;InitialSearch=yes&amp;sts=ma&amp;Top+Nav-Search=&amp;BI=19619&amp;KBID=12129&amp;KWID=EZ</t>
  </si>
  <si>
    <t>https://www.bhphotovideo.com/c/product/1516303-REG/sigma_24_70mm_f_2_8_dg_dn.html/BI/19619/KBID/12129/DFF/d10-v21-t1-x999330/SID/EZ</t>
  </si>
  <si>
    <t>https://www.bhphotovideo.com/c/search?Ntt=sony%2024-240&amp;N=0&amp;InitialSearch=yes&amp;sts=ma&amp;Top+Nav-Search=&amp;BI=19619&amp;KBID=12129&amp;KWID=EZ</t>
  </si>
  <si>
    <t>https://www.bhphotovideo.com/c/search?Ntt=sony%2024-105&amp;N=0&amp;InitialSearch=yes&amp;sts=ma&amp;Top+Nav-Search=&amp;BI=19619&amp;KBID=12129&amp;KWID=EZ</t>
  </si>
  <si>
    <t>https://www.bhphotovideo.com/c/product/1008126-REG/sony_sel2470z_vario_tessar_t_fe_24_70mm.html/BI/19619/KBID/12129/DFF/d10-v21-t1-x466842/SID/EZ</t>
  </si>
  <si>
    <t>https://www.bhphotovideo.com/c/product/1140832-REG/zeiss_2103_750_25mm_f_2_0_batis_wide.html/BI/19619/KBID/12129/DFF/d10-v21-t1-x627141/SID/EZ</t>
  </si>
  <si>
    <t>https://www.bhphotovideo.com/c/product/1389169-REG/zeiss_000000_2218_783_loxia_25mm_f_2_4_lens.html/BI/19619/KBID/12129/kw/ZE2524L/DFF/d10-v2-t1-xZE2524L</t>
  </si>
  <si>
    <t>https://www.bhphotovideo.com/c/product/1436285-REG/sigma_28mm_f_1_4_dg_hsm.html/BI/19619/KBID/12129/kw/SI2814DGSE/DFF/d10-v2-t1-xSI2814DGSE</t>
  </si>
  <si>
    <t>https://www.bhphotovideo.com/c/product/1402637-REG/sony_fe_28mm_f_2_lens.html/BI/19619/KBID/12129/kw/SO2820F/DFF/d10-v2-t1-xSO2820F</t>
  </si>
  <si>
    <t>https://www.bhphotovideo.com/c/product/1393332-REG/tamron_a036_28_75mm_f_2_8_di_iii.html/BI/19619/KBID/12129/DFF/d10-v21-t1-x892059/SID/EZ</t>
  </si>
  <si>
    <t>https://www.bhphotovideo.com/c/product/1015472-REG/sony_sel2870_fe_28_70mm_f_3_5_5_6_oss.html/BI/19619/KBID/12129/DFF/d10-v21-t1-x473993/SID/EZ</t>
  </si>
  <si>
    <t>https://www.bhphotovideo.com/c/product/1082051-REG/sony_selp28135g_e_pz_28_135mm_f_4.html/BI/19619/KBID/12129/DFF/d10-v21-t1-x556056/SID/EZ</t>
  </si>
  <si>
    <t>https://www.bhphotovideo.com/c/product/1492967-REG/sigma_341969_35mm_f_1_2_dg_dn.html/BI/19619/KBID/12129/DFF/d10-v21-t1-x976038/SID/EZ</t>
  </si>
  <si>
    <t>https://www.bhphotovideo.com/c/product/1576544-REG/voigtlander_ba355c_nokton_35mm_f_1_2_aspherical.html/BI/19619/KBID/12129/DFF/d10-v21-t1-x1056288/SID/EZ</t>
  </si>
  <si>
    <t>https://www.bhphotovideo.com/c/product/1126137-REG/sony_sel35f14z_distagon_t_fe_35mm.html/BI/19619/KBID/12129/DFF/d10-v21-t1-x612725/SID/EZ</t>
  </si>
  <si>
    <t>https://www.bhphotovideo.com/c/product/1373698-REG/samyang_syio3514_e_35mm_f1_4_auto_focus.html/BI/19619/KBID/12129/DFF/d10-v21-t1-x858016/SID/EZ</t>
  </si>
  <si>
    <t>https://www.bhphotovideo.com/c/product/1381712-REG/voigtlander_nokton_classic_35mm_f_1_4.html/BI/19619/KBID/12129/DFF/d10-v21-t1-x877353/SID/EZ</t>
  </si>
  <si>
    <t>https://www.bhphotovideo.com/c/product/1393492-REG/sigma_35mm_f_1_4_dg_hsm.html/BI/19619/KBID/12129/DFF/d10-v21-t1-x881157/SID/EZ</t>
  </si>
  <si>
    <t>https://www.bhphotovideo.com/c/product/1492866-REG/sony_sel35f18f_35mm_f_1_8_fe_lens.html/BI/19619/KBID/12129/DFF/d10-v21-t1-x975763/SID/EZ</t>
  </si>
  <si>
    <t>https://www.bhphotovideo.com/c/product/1593677-REG/rokinon_io3518_e_af_35mm_f_1_8_fe.html/BI/19619/KBID/12129/DFF/d10-v21-t1-x1071430/SID/EZ</t>
  </si>
  <si>
    <t>https://www.bhphotovideo.com/c/product/1080388-REG/zeiss_2103_749_loxia_35mm_f_2_biogon.html/BI/19619/KBID/12129/DFF/d10-v21-t1-x553792/SID/EZ</t>
  </si>
  <si>
    <t>https://www.bhphotovideo.com/c/product/1008123-REG/sony_sel35f28z_sonnar_t_fe_35mm.html/BI/19619/KBID/12129/DFF/d10-v21-t1-x466840/SID/EZ</t>
  </si>
  <si>
    <t>https://www.bhphotovideo.com/c/product/1512043-REG/tamron_f035_35mm_f_2_8_di_iii.html/BI/19619/KBID/12129/DFF/d10-v21-t1-x994972/SID/EZ</t>
  </si>
  <si>
    <t>https://www.bhphotovideo.com/c/product/1348365-REG/samyang_syio35af_e_35mm_f2_8_compact_wide.html/BI/19619/KBID/12129/DFF/d10-v21-t1-x832776/SID/EZ</t>
  </si>
  <si>
    <t>https://www.bhphotovideo.com/c/product/1362557-REG/voigtlander_nokton_40mm_f_1_2_aspherical.html/BI/19619/KBID/12129/DFF/d10-v21-t1-x851241/SID/EZ</t>
  </si>
  <si>
    <t>https://www.bhphotovideo.com/c/product/1436292-REG/sigma_40mm_f_1_4_dg_hsm.html/BI/19619/KBID/12129/DFF/d10-v21-t1-x925196/SID/EZ</t>
  </si>
  <si>
    <t>https://www.bhphotovideo.com/c/product/1436738-REG/zeiss_000000_2239_137_batis_40mm_f_2_cf.html/BI/19619/KBID/12129/DFF/d10-v21-t1-x915694/SID/EZ</t>
  </si>
  <si>
    <t>https://www.bhphotovideo.com/c/product/1478738-REG/samyang_af_45mm_f_1_8_fe.html/BI/19619/KBID/12129/DFF/d10-v21-t1-x964329/SID/EZ</t>
  </si>
  <si>
    <t>https://www.bhphotovideo.com/c/product/1492966-REG/sigma_360965_45mm_f_2_8_dg_dn.html/BI/19619/KBID/12129/DFF/d10-v21-t1-x976020/SID/EZ</t>
  </si>
  <si>
    <t>https://www.bhphotovideo.com/c/product/1433349-REG/voigtlander_ba348a_nokton_50mm_f_1_2_aspherical.html/BI/19619/KBID/12129/DFF/d10-v21-t1-x915623/SID/EZ</t>
  </si>
  <si>
    <t>https://www.bhphotovideo.com/c/product/1264965-REG/sony_sel50f14z_planar_t_fe_50mm.html/BI/19619/KBID/12129/DFF/d10-v21-t1-x746806/SID/EZ</t>
  </si>
  <si>
    <t>https://www.bhphotovideo.com/c/product/1393493-REG/sigma_50mm_f_1_4_dg_hsm.html/BI/19619/KBID/12129/kw/SI5014SO/DFF/d10-v2-t1-xSI5014SO</t>
  </si>
  <si>
    <t>https://www.bhphotovideo.com/c/product/1352862-REG/samyang_syio50af_e_50mm_f_1_4_auto_focus.html/BI/19619/KBID/12129/DFF/d10-v21-t1-x837927/SID/EZ</t>
  </si>
  <si>
    <t>https://www.bhphotovideo.com/c/product/1242613-REG/sony_sel50f18f_fe_50mm_f_1_8_lens.html/BI/19619/KBID/12129/kw/SO5018F/DFF/d10-v2-t1-xSO5018F</t>
  </si>
  <si>
    <t>https://www.bhphotovideo.com/c/product/1526146-REG/voigtlander_apo_lanthar50_apo_lanthar_50mm_f_2_aspherical.html/BI/19619/KBID/12129/DFF/d10-v21-t1-x1008376/SID/EZ</t>
  </si>
  <si>
    <t>https://www.bhphotovideo.com/c/product/1080387-REG/zeiss_2103_748_loxia_50mm_f_2_planar.html/BI/19619/KBID/12129/kw/ZE502LFE/DFF/d10-v2-t1-xZE502LFE</t>
  </si>
  <si>
    <t>https://www.bhphotovideo.com/c/product/1277527-REG/sony_sel50m28_fe_50mm_f_2_8_macro.html/BI/19619/KBID/12129/kw/SO5028FF/DFF/d10-v2-t1-xSO5028FF</t>
  </si>
  <si>
    <t>https://www.bhphotovideo.com/c/product/1008124-REG/sony_sel55f18z_sonnar_t_fe_55mm.html/BI/19619/KBID/12129/DFF/d10-v21-t1-x466841/SID/EZ</t>
  </si>
  <si>
    <t>https://www.bhphotovideo.com/c/product/1350400-REG/voigtlander_macro_apo_lanthar_65mm_f2.html/BI/19619/KBID/12129/DFF/d10-v21-t1-x835677/SID/EZ</t>
  </si>
  <si>
    <t>https://www.bhphotovideo.com/c/product/1393483-REG/sigma_70mm_f_2_8_dg_macro.html/BI/19619/KBID/12129/DFF/d10-v21-t1-x895111/SID/EZ</t>
  </si>
  <si>
    <t>https://www.bhphotovideo.com/c/product/1222776-REG/sony_sel70200gm_fe_70_200mm_f_2_8_gm.html/BI/19619/KBID/12129/DFF/d10-v21-t1-x746807/SID/EZ</t>
  </si>
  <si>
    <t>https://www.bhphotovideo.com/c/product/1556769-REG/tamron_afa056s_700_70_180mm_f_2_8_di_iii.html/BI/19619/KBID/12129/DFF/d10-v21-t1-x1038251/SID/EZ</t>
  </si>
  <si>
    <t>https://www.bhphotovideo.com/c/product/1242614-REG/sony_sel70300g_fe_70_300mm_f_4_5_5_6_g.html/BI/19619/KBID/12129/DFF/d10-v21-t1-x722726/SID/EZ</t>
  </si>
  <si>
    <t>https://www.bhphotovideo.com/c/product/1582345-REG/tamron_a047_70_300mm_f_4_5_6_3_di_iii.html/BI/19619/KBID/12129/DFF/d10-v21-t1-x1073545/SID/EZ</t>
  </si>
  <si>
    <t>https://www.bhphotovideo.com/c/product/1380865-REG/sony_fe_70_200mm_f_4_g.html/BI/19619/KBID/12129/kw/SO702004F/DFF/d10-v2-t1-xSO702004F</t>
  </si>
  <si>
    <t>https://www.bhphotovideo.com/c/product/1558714-REG/samyang_syio75af_e_af_75mm_f_1_8_fe.html/BI/19619/KBID/12129/DFF/d10-v21-t1-x1039688/SID/EZ</t>
  </si>
  <si>
    <t>https://www.bhphotovideo.com/c/product/1222775-REG/sony_sel85f14gm_fe_85mm_f_1_4_gm.html/BI/19619/KBID/12129/DFF/d10-v21-t1-x707644/SID/EZ</t>
  </si>
  <si>
    <t>https://www.bhphotovideo.com/c/product/1393494-REG/sigma_85mm_f_1_4_dg_hsm.html/BI/19619/KBID/12129/kw/SI8514SO/DFF/d10-v2-t1-xSI8514SO</t>
  </si>
  <si>
    <t>https://www.bhphotovideo.com/c/product/1470654-REG/samyang_syio85af_e_af_85mm_f_1_4_lens.html/BI/19619/KBID/12129/DFF/d10-v21-t1-x955078/SID/EZ</t>
  </si>
  <si>
    <t>https://www.bhphotovideo.com/c/product/1140833-REG/zeiss_2103_751_85mm_f_1_8_batis_short.html/BI/19619/KBID/12129/DFF/d10-v21-t1-x627139/SID/EZ</t>
  </si>
  <si>
    <t>https://www.bhphotovideo.com/c/product/1538410-REG/tokina_atx_m_af85fe_atx_m_85mm_f_1_8_fe.html/BI/19619/KBID/12129/DFF/d10-v21-t1-x1022449/SID/EZ</t>
  </si>
  <si>
    <t>https://www.bhphotovideo.com/c/product/1470585-REG/viltrox_pfu_rbmh_85mm_f1_8_stm_e_mount_85mm_f_1_8_lens_for.html/BI/19619/KBID/12129/DFF/d10-v21-t1-x955239/SID/EZ</t>
  </si>
  <si>
    <t>https://www.bhphotovideo.com/c/product/1282150-REG/zeiss_2162_636_loxia_85mm_f_2_4_lens.html/BI/19619/KBID/12129/DFF/d10-v21-t1-x762761/SID/EZ</t>
  </si>
  <si>
    <t>https://www.bhphotovideo.com/c/product/1380868-REG/sony_fe_90mm_f_2_8_macro.html/BI/19619/KBID/12129/kw/SO9028F/DFF/d10-v2-t1-xSO9028F</t>
  </si>
  <si>
    <t>https://www.bhphotovideo.com/c/product/1317561-REG/sony_sel100f28gm_fe_100mm_f_2_8_stf.html/BI/19619/KBID/12129/DFF/d10-v21-t1-x795192/SID/EZ</t>
  </si>
  <si>
    <t>https://www.bhphotovideo.com/c/product/1473390-REG/tokina_frn_afm100fxse_firin_100mm_f_2_8_fe.html/BI/19619/KBID/12129/kw/TO100AF/DFF/d10-v2-t1-xTO100AF</t>
  </si>
  <si>
    <t>https://www.bhphotovideo.com/c/product/1568623-REG/sigma_100_400mm_f_5_6_3_dg_dn.html/BI/19619/KBID/12129/DFF/d10-v21-t1-x1050655/SID/EZ</t>
  </si>
  <si>
    <t>https://www.bhphotovideo.com/c/product/1333230-REG/sony_sel100400gm_fe_100_400mm_f_4_5_5_6_gm.html/BI/19619/KBID/12129/DFF/d10-v21-t1-x817745/SID/EZ</t>
  </si>
  <si>
    <t>https://www.bhphotovideo.com/c/product/1393488-REG/sigma_105mm_f_1_4_dg_hsm.html/BI/19619/KBID/12129/kw/SI10514SO/DFF/d10-v2-t1-xSI10514SO</t>
  </si>
  <si>
    <t>https://www.bhphotovideo.com/c/product/1418780-REG/voigtlander_ba349a_macro_apo_lanthar_110mm_f_2_5.html/BI/19619/KBID/12129/kw/VO11025/DFF/d10-v2-t1-xVO11025</t>
  </si>
  <si>
    <t>https://www.bhphotovideo.com/c/product/1393495-REG/sigma_135mm_f_1_8_dg_hsm.html/BI/19619/KBID/12129/kw/SI13518SO/DFF/d10-v2-t1-xSI13518SO</t>
  </si>
  <si>
    <t>https://www.bhphotovideo.com/c/product/1393495-REG/sigma_135mm_f_1_8_dg_hsm.html/BI/19619/KBID/12129/DFF/d10-v21-t1-x881160/SID/EZ</t>
  </si>
  <si>
    <t>https://www.bhphotovideo.com/c/product/1330083-REG/zeiss_2136_695_batis_135mm_f_2_8_lens.html/BI/19619/KBID/12129/DFF/d10-v21-t1-x814884/SID/EZ</t>
  </si>
  <si>
    <t>https://www.bhphotovideo.com/c/product/1485540-REG/sony_sel200600g_fe_200_600mm_f_5_6_6_3_g.html/BI/19619/KBID/12129/DFF/d10-v21-t1-x968882/SID/EZ</t>
  </si>
  <si>
    <t>https://www.bhphotovideo.com/c/product/1369634-REG/sony_fe_400mm_f_2_8_gm.html/BI/19619/KBID/12129/DFF/d10-v21-t1-x905722/SID/EZ</t>
  </si>
  <si>
    <t>https://www.bhphotovideo.com/c/product/1485539-REG/sony_sel600f40gm_fe_600mm_f_4_gm.html/BI/19619/KBID/12129/DFF/d10-v21-t1-x968881/SID/EZ</t>
  </si>
  <si>
    <t>https://amzn.to/2jG72hr</t>
  </si>
  <si>
    <t>https://www.amazon.de/Tokina-FiRIN-Makroobjektiv-Vollformatobjektiv-Mount/dp/B07R1KVZT9/ref=as_li_ss_tl?__mk_de_DE=%C3%85M%C3%85%C5%BD%C3%95%C3%91&amp;crid=27PITEVDHE0QD&amp;keywords=tokina+firin+100mm+f2.8+fe&amp;qid=1559375443&amp;s=ce-de&amp;sprefix=tokina+firin+100,electronics,147&amp;sr=1-1&amp;linkCode=sl1&amp;tag=phillipreevede-21&amp;linkId=4c09b31d0be3bd64b2efe254f502e267&amp;language=de_DE</t>
  </si>
  <si>
    <t>https://amzn.to/2Kg94zb</t>
  </si>
  <si>
    <t>https://amzn.to/2ZDl4QJ</t>
  </si>
  <si>
    <t>https://amzn.to/31hwSIL</t>
  </si>
  <si>
    <t>https://amzn.to/2ZpTKt5</t>
  </si>
  <si>
    <t>http://amzn.to/2wyMLuP</t>
  </si>
  <si>
    <t>https://amzn.to/2T1ZxOU</t>
  </si>
  <si>
    <t>https://amzn.to/2YkrkQB</t>
  </si>
  <si>
    <t>https://amzn.to/334PqNT</t>
  </si>
  <si>
    <t>https://amzn.to/2Wy0d3F</t>
  </si>
  <si>
    <t>https://amzn.to/2GL8iYV</t>
  </si>
  <si>
    <t>http://amzn.to/2vvtDkM</t>
  </si>
  <si>
    <t>https://amzn.to/2GJYCxw</t>
  </si>
  <si>
    <t>https://amzn.to/2GHSOoA</t>
  </si>
  <si>
    <t>https://amzn.to/2ZoERan</t>
  </si>
  <si>
    <t>https://amzn.to/2L2tV9y</t>
  </si>
  <si>
    <t>https://amzn.to/2K7sIP4</t>
  </si>
  <si>
    <t>https://amzn.to/2Onv1QE</t>
  </si>
  <si>
    <t>https://amzn.to/38yg1G1</t>
  </si>
  <si>
    <t>https://amzn.to/2ZwoyU7</t>
  </si>
  <si>
    <t>http://amzn.to/2wyrL7A</t>
  </si>
  <si>
    <t>https://amzn.to/2Ld8hOS</t>
  </si>
  <si>
    <t>http://amzn.to/2fl1XZk</t>
  </si>
  <si>
    <t>https://amzn.to/2L20DIj</t>
  </si>
  <si>
    <t>https://amzn.to/2WzVkHd</t>
  </si>
  <si>
    <t>http://amzn.to/2wyLOCO</t>
  </si>
  <si>
    <t>https://amzn.to/2ZmSzdU</t>
  </si>
  <si>
    <t>https://www.amazon.de/gp/product/B00HSHFPD0/ref=as_li_tl?ie=UTF8&amp;tag=wwwphillipree-21&amp;camp=1638&amp;creative=6742&amp;linkCode=as2&amp;creativeASIN=B00HSHFPD0&amp;linkId=6701f30673f8a4071232ca85e1953506</t>
  </si>
  <si>
    <t>http://amzn.to/2wlpg9b</t>
  </si>
  <si>
    <t>https://amzn.to/2ZmfSnX</t>
  </si>
  <si>
    <t>https://amzn.to/2Zhl3FI</t>
  </si>
  <si>
    <t>https://amzn.to/2ZswTZ3</t>
  </si>
  <si>
    <t>https://amzn.to/2ZrfakE</t>
  </si>
  <si>
    <t>https://amzn.to/2PiATLC</t>
  </si>
  <si>
    <t>https://amzn.to/2ZQ8Sx8</t>
  </si>
  <si>
    <t>https://amzn.to/36BcBQO</t>
  </si>
  <si>
    <t>https://amzn.to/2rM4SRk</t>
  </si>
  <si>
    <t>https://amzn.to/2BYY8o6</t>
  </si>
  <si>
    <t>https://amzn.to/2ZVMlPn</t>
  </si>
  <si>
    <t>https://amzn.to/2Wpdoz5</t>
  </si>
  <si>
    <t>http://amzn.to/2wyHB25</t>
  </si>
  <si>
    <t>http://amzn.to/2wyJAU4</t>
  </si>
  <si>
    <t>http://amzn.to/2vbknRN</t>
  </si>
  <si>
    <t>https://amzn.to/3jckrYw</t>
  </si>
  <si>
    <t>http://amzn.to/2vbFQKj</t>
  </si>
  <si>
    <t>https://amzn.to/3fEngPB</t>
  </si>
  <si>
    <t>https://amzn.to/2Wto6JH</t>
  </si>
  <si>
    <t>http://amzn.to/2vvvHcw</t>
  </si>
  <si>
    <t>https://amzn.to/2WpOvTy</t>
  </si>
  <si>
    <t>https://amzn.to/2Z9KKDE</t>
  </si>
  <si>
    <t>http://rover.ebay.com/rover/1/711-53200-19255-0/1?icep_ff3=9&amp;pub=5575076376&amp;toolid=10001&amp;campid=5338573609&amp;customid=&amp;icep_uq=Voigtlander+Sony+10mm+5.6+&amp;icep_sellerId=&amp;icep_ex_kw=&amp;icep_sortBy=12&amp;icep_catId=3323&amp;icep_minPrice=&amp;icep_maxPrice=&amp;ipn=psmain&amp;icep_vectorid=229466&amp;kwid=902099&amp;mtid=824&amp;kw=lg</t>
  </si>
  <si>
    <t>ebay.com</t>
  </si>
  <si>
    <t>Comments</t>
  </si>
  <si>
    <t>amazon.de</t>
  </si>
  <si>
    <t>http://rover.ebay.com/rover/1/711-53200-19255-0/1?icep_ff3=9&amp;pub=5575076376&amp;toolid=10001&amp;campid=5338573609&amp;customid=&amp;icep_uq=Voigtlander+Sony+12mm+5.6+&amp;icep_sellerId=&amp;icep_ex_kw=&amp;icep_sortBy=12&amp;icep_catId=3323&amp;icep_minPrice=&amp;icep_maxPrice=&amp;ipn=psmain&amp;icep_vectorid=229466&amp;kwid=902099&amp;mtid=824&amp;kw=lg</t>
  </si>
  <si>
    <t>List Price</t>
  </si>
  <si>
    <t>Used Price</t>
  </si>
  <si>
    <t>http://rover.ebay.com/rover/1/711-53200-19255-0/1?icep_ff3=9&amp;pub=5575076376&amp;toolid=10001&amp;campid=5338573609&amp;customid=&amp;icep_uq=viltrox+20+1.8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</si>
  <si>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igma+14-24+2.8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</si>
  <si>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amyang+af+14+2.8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</si>
  <si>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Voigtlander+Sony+15mm+4.5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</si>
  <si>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gm+16-35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</si>
  <si>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amron+17-28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</si>
  <si>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batis+18+2.8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</si>
  <si>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amyang+18+2.8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</si>
  <si>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igma+art+20+1.4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</si>
  <si>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g+20mm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</si>
  <si>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tokina+firin+20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</si>
  <si>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okina+firin+20mm+af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</si>
  <si>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amron+20+2.8+osd+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</si>
  <si>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Voigtlander+Sony+21mm+1.4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</si>
  <si>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Loxia+21mm&amp;icep_sellerId=&amp;icep_ex_kw=&amp;icep_sortBy=12&amp;icep_catId=3323&amp;icep_minPrice=&amp;icep_maxPrice=&amp;ipn=psmain&amp;icep_vectorid=229466&amp;kwid=902099&amp;mtid=824&amp;kw=lg</t>
  </si>
  <si>
    <t>http://rover.ebay.com/rover/1/707-53477-19255-0/1?icep_ff3=9&amp;pub=5575076376&amp;toolid=10001&amp;campid=5338423810&amp;customid=&amp;icep_uq=voigtlander+21mm+3.5&amp;icep_sellerId=&amp;icep_ex_kw=&amp;icep_sortBy=12&amp;icep_catId=3323&amp;icep_minPrice=&amp;icep_maxPrice=&amp;ipn=psmain&amp;icep_vectorid=229487&amp;kwid=902099&amp;mtid=824&amp;kw=lg</t>
  </si>
  <si>
    <t>http://rover.ebay.com/rover/1/711-53200-19255-0/1?icep_ff3=9&amp;pub=5575076376&amp;toolid=10001&amp;campid=5338573609&amp;customid=&amp;icep_uq=sony+gm+24m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</si>
  <si>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igma+art+24mm+e-mount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</si>
  <si>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amyang+af+24mm+2.8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</si>
  <si>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amron+24+2.8+osd+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</si>
  <si>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gm+24-70+2.8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</si>
  <si>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+24-240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</si>
  <si>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g+24-105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</si>
  <si>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+24-70+za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</si>
  <si>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Zeiss+batis+25m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</si>
  <si>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Zeiss+loxia+25m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</si>
  <si>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igma+art+28mm+e-mount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</si>
  <si>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+28+f2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</si>
  <si>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amron+28-75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</si>
  <si>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amron+28-200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</si>
  <si>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5575153444&amp;toolid=10001&amp;campid=5338162593&amp;customid=&amp;icep_uq=Sony+28-70+FE&amp;icep_sellerId=&amp;icep_ex_kw=&amp;icep_sortBy=12&amp;icep_catId=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</si>
  <si>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+28-135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</si>
  <si>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igma+art+35+1.2+-1.4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</si>
  <si>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Voigtlander+Sony+35mm+1.2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</si>
  <si>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+35+1.4+fe-a-mount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</si>
  <si>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+35+1.4+samyang+af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</si>
  <si>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Voigtlander+Sony+35mm+1.4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</si>
  <si>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+35+1.4+sigma+af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</si>
  <si>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fe+35+1.8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</si>
  <si>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loxia+35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</si>
  <si>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ony+35+2.8+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</si>
  <si>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amron+35+2.8+osd+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</si>
  <si>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amyang+35+2.8+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</si>
  <si>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Voigtlander+Sony+40mm+1.2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</si>
  <si>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+40+1.4+art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</si>
  <si>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batis+40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</si>
  <si>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amyang+45mm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</si>
  <si>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+45+2.8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</si>
  <si>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voigtlander+sony+50+1.2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</si>
  <si>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+50+1.4+za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</si>
  <si>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sony+art+50+1.4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</si>
  <si>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amyang+50+1.4+sony+af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</si>
  <si>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+50+1.8+fe+-oss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</si>
  <si>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loxia++50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</si>
  <si>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+50+macro+fe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</si>
  <si>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+55+1.8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</si>
  <si>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voigtlander+65+apo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</si>
  <si>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+70+2.8+macro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</si>
  <si>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gm+70-200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</si>
  <si>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tamron+70-180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</si>
  <si>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+70-300+g+oss+-ssm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</si>
  <si>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+70-200+g+4&amp;icep_sellerId=&amp;icep_ex_kw=&amp;icep_sortBy=12&amp;icep_catId=&amp;icep_minPrice=&amp;icep_maxPrice=&amp;ipn=psmain&amp;icep_vectorid=229466&amp;kwid=902099&amp;mtid=824&amp;kw=l</t>
  </si>
  <si>
    <t>http://rover.ebay.com/rover/1/711-53200-19255-0/1?icep_ff3=9&amp;pub=5575076376&amp;toolid=10001&amp;campid=5338164340&amp;customid=&amp;icep_uq=samyang+75+1.8+sony+af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</si>
  <si>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gm+85+1.4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</si>
  <si>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+85+1.4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</si>
  <si>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amyang+85+1.4+sony+af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</si>
  <si>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+85mm+1.8+fe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</si>
  <si>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tokina+85mm+1.8+sony+-st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</si>
  <si>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batis+85mm+1.8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</si>
  <si>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viltrox+85mm+1.8+sony+-st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</si>
  <si>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viltrox+85mm+1.8+sony+st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</si>
  <si>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loxia+85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</si>
  <si>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+90+macro+oss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</si>
  <si>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gm+stf+100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</si>
  <si>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tokina+firin+macro&amp;icep_sellerId=&amp;icep_ex_kw=&amp;icep_sortBy=12&amp;icep_catId=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</si>
  <si>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sony+gm+100-400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</si>
  <si>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gm+100-400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</si>
  <si>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art+105+1.4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</si>
  <si>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voigtlander+110mm+apo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</si>
  <si>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gm+135+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</si>
  <si>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igma+art+135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</si>
  <si>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zeiss+batis+135+2.8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</si>
  <si>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+200-600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</si>
  <si>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+400+g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</si>
  <si>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5338164340&amp;customid=&amp;icep_uq=sony+600+gm&amp;icep_sellerId=&amp;icep_ex_kw=&amp;icep_sortBy=12&amp;icep_catId=3323&amp;icep_minPrice=&amp;icep_maxPrice=&amp;ipn=psmain&amp;icep_vectorid=229466&amp;kwid=902099&amp;mtid=824&amp;kw=lg</t>
  </si>
  <si>
    <t>http://rover.ebay.com/rover/1/711-53200-19255-0/1?icep_ff3=9&amp;pub=5575076376&amp;toolid=10001&amp;campid=5338573609&amp;customid=&amp;icep_uq=sigma+14+1.8+sony&amp;icep_sellerId=&amp;icep_ex_kw=&amp;icep_sortBy=12&amp;icep_catId=3323&amp;icep_minPrice=&amp;icep_maxPrice=&amp;ipn=psmain&amp;icep_vectorid=229466&amp;kwid=902099&amp;mtid=824&amp;kw=lg</t>
  </si>
  <si>
    <t>http://rover.ebay.com/rover/1/711-53200-19255-0/1?icep_ff3=10&amp;pub=5575076376&amp;toolid=10001&amp;campid=5338164340&amp;customid=&amp;icep_uq=sony+16-35+za+oss&amp;icep_sellerId=&amp;icep_ex_kw=&amp;icep_sortBy=12&amp;icep_catId=&amp;icep_minPrice=&amp;icep_maxPrice=&amp;ipn=psmain&amp;icep_vectorid=229466&amp;kwid=902099&amp;mtid=824&amp;kw=lg</t>
  </si>
  <si>
    <t>Discontinued</t>
  </si>
  <si>
    <t>Y</t>
  </si>
  <si>
    <t>DSLR Design</t>
  </si>
  <si>
    <t>Minimum Focal Length</t>
  </si>
  <si>
    <t>Maximum Focal Length</t>
  </si>
  <si>
    <t>Sigma 135mm f/1.8 DG HSM Art Lens</t>
  </si>
  <si>
    <t>Tamron 70-180mm F2.8 Di III VXD Lens</t>
  </si>
  <si>
    <t>Voigtlander 10mm f5.6 Hyper Wide Heliar Aspherical Lens</t>
  </si>
  <si>
    <t>SKU</t>
  </si>
  <si>
    <t>SEL1224G</t>
  </si>
  <si>
    <t>SEL1224GM</t>
  </si>
  <si>
    <t>Offical Link</t>
  </si>
  <si>
    <t>https://www.sony.com/electronics/camera-lenses/sel24f14gm</t>
  </si>
  <si>
    <t>Sony FE 24mm F1.4 GM</t>
  </si>
  <si>
    <t>https://www.sony.com/electronics/camera-lenses/sel400f28gm</t>
  </si>
  <si>
    <t>Sony FE 400 mm F2.8 GM OSS</t>
  </si>
  <si>
    <t>Sony FE 200–600 mm F5.6–6.3 G OSS</t>
  </si>
  <si>
    <t>SEL200600G</t>
  </si>
  <si>
    <t>Sony FE 135mm F1.8 GM</t>
  </si>
  <si>
    <t>SEL135F18GM</t>
  </si>
  <si>
    <t>SEL400F28GM</t>
  </si>
  <si>
    <t>Sony FE 600 mm F4 GM OSS</t>
  </si>
  <si>
    <t>SEL600F40GM</t>
  </si>
  <si>
    <t>SEL35F18F</t>
  </si>
  <si>
    <t>Sony FE 35 mm F1.8</t>
  </si>
  <si>
    <t>Sony FE 12-24 mm F4 G</t>
  </si>
  <si>
    <t>Sony FE 12-24 mm F2.8 GM</t>
  </si>
  <si>
    <t>https://www.sony.com/electronics/camera-lenses/sel1224gm</t>
  </si>
  <si>
    <t>Sony FE 20 mm F1.8 G</t>
  </si>
  <si>
    <t>https://www.sony.com/electronics/camera-lenses/sel20f18g</t>
  </si>
  <si>
    <t>Sony FE 28–60 mm F4–5.6</t>
  </si>
  <si>
    <t>SEL2860</t>
  </si>
  <si>
    <t>https://www.sony.com/electronics/camera-lenses/sel2860</t>
  </si>
  <si>
    <t>16/11</t>
  </si>
  <si>
    <t>14/10</t>
  </si>
  <si>
    <t>15/11</t>
  </si>
  <si>
    <t>12/08</t>
  </si>
  <si>
    <t>11/09</t>
  </si>
  <si>
    <t>14/11</t>
  </si>
  <si>
    <t>09/08</t>
  </si>
  <si>
    <t>07/07</t>
  </si>
  <si>
    <t>09/06</t>
  </si>
  <si>
    <t>10/07</t>
  </si>
  <si>
    <t>11/08</t>
  </si>
  <si>
    <t>16/09</t>
  </si>
  <si>
    <t>10/09</t>
  </si>
  <si>
    <t>15/10</t>
  </si>
  <si>
    <t>10/08</t>
  </si>
  <si>
    <t>07/05</t>
  </si>
  <si>
    <t>08/07</t>
  </si>
  <si>
    <t>06/04</t>
  </si>
  <si>
    <t>06/05</t>
  </si>
  <si>
    <t>13/08</t>
  </si>
  <si>
    <t>12/09</t>
  </si>
  <si>
    <t>08/06</t>
  </si>
  <si>
    <t>07/06</t>
  </si>
  <si>
    <t>16/12</t>
  </si>
  <si>
    <t>09/07</t>
  </si>
  <si>
    <t>07/08</t>
  </si>
  <si>
    <t>Elements / Groups</t>
  </si>
  <si>
    <t>Optical Stabilizer</t>
  </si>
  <si>
    <t>Laowa 10-18mm F4.5-5.6 FE C-Dreamer</t>
  </si>
  <si>
    <t>Samyang 12mm f/2.8 ED AS NCS Fisheye</t>
  </si>
  <si>
    <t>12/8</t>
  </si>
  <si>
    <t>Fisheye</t>
  </si>
  <si>
    <t>Venus Optics Laowa 12mm f/2.8 Zero-D</t>
  </si>
  <si>
    <t>16/10</t>
  </si>
  <si>
    <t>Samyang 14mm f/2.8 ES AS IF UMC</t>
  </si>
  <si>
    <t>Laowa 15mm F2.0 D-Dreamer</t>
  </si>
  <si>
    <t>12/9</t>
  </si>
  <si>
    <t>Venus Optics Laowa 15mm f/4 Macro</t>
  </si>
  <si>
    <t>Mitakon Zhongyi 20mm f/2.4 4.5x Super Macro</t>
  </si>
  <si>
    <t>Venus Optics Laowa 24mm f/14</t>
  </si>
  <si>
    <t>27/19</t>
  </si>
  <si>
    <t>Samyang 24mm f/1.4 ED AS IF UMC</t>
  </si>
  <si>
    <t>Kipon Iberit 24mm f/2.4</t>
  </si>
  <si>
    <t>Samyang 24mm f/3.5 T/S</t>
  </si>
  <si>
    <t>Tilit/Shift Lens</t>
  </si>
  <si>
    <t>Venus Optics Laowa 25mm f/2.8 2.5-5x</t>
  </si>
  <si>
    <t>Meyer-Optik Gorlitz Lydith 30mm f/3.5</t>
  </si>
  <si>
    <t>SLR Magic Cine 35mm f/1.2</t>
  </si>
  <si>
    <t>7artisans 35mm f/1.4</t>
  </si>
  <si>
    <t>Samyang 35mm f/1.4</t>
  </si>
  <si>
    <t>7artisans 35mm f2</t>
  </si>
  <si>
    <t>Kipon Iberit 35mm f/2.4</t>
  </si>
  <si>
    <t>Lensbaby Burnside 35mm f/2.8</t>
  </si>
  <si>
    <t>Two separate apertures for bokeh effects.</t>
  </si>
  <si>
    <t>Mitakon Zhong Yi 0.95/50 II Speedmaster</t>
  </si>
  <si>
    <t>Zenitar 0.95/50</t>
  </si>
  <si>
    <t>Samyang 50mm f/1.4 IF UMC</t>
  </si>
  <si>
    <t>Meike 50mm f/1.7</t>
  </si>
  <si>
    <t>Kipon Iberit 50mm f/2.4</t>
  </si>
  <si>
    <t>Meyer-Optik Gorlitz Trioplan 50mm f/2.9</t>
  </si>
  <si>
    <t>Brightin Star 55 mm F1.8</t>
  </si>
  <si>
    <t>Lensbaby Velvet 56mm f/1.6</t>
  </si>
  <si>
    <t>Meyer-Optik Gorlitz Primoplan 58mm f/1.9 II</t>
  </si>
  <si>
    <t>Kipon Iberit 75mm f/2.4</t>
  </si>
  <si>
    <t>Mitakon Zhongyi 85mm f/1.2 Speedmaster</t>
  </si>
  <si>
    <t>Samyang 85mm f/1.4 Asperical IF</t>
  </si>
  <si>
    <t>Lensbaby Velvet 85mm f/1.8</t>
  </si>
  <si>
    <t>Meike 85mm f/2.8 Macro</t>
  </si>
  <si>
    <t>Kipon Iberit 90mm f/2.4</t>
  </si>
  <si>
    <t>Meyer-Optik Gorlitz Trioplan 100mm f/2.8</t>
  </si>
  <si>
    <t>Venus Optics Laowa 100mm f/2.8 Ultra Macro APO</t>
  </si>
  <si>
    <t>Samyang 100mm f/2.8 UMC Macro</t>
  </si>
  <si>
    <t>Venus Optics Laowa 105mm f/2 STF</t>
  </si>
  <si>
    <t>11/8</t>
  </si>
  <si>
    <t>STF-Element for special bokeh reduces transmission to t/3.2</t>
  </si>
  <si>
    <t>Samyang 135mm f/2.0 ED UMC</t>
  </si>
  <si>
    <t>11/7</t>
  </si>
  <si>
    <t>https://phillipreeve.net/blog/review-laowa-10-18mm-4-5-5-6-fe-c-dreamer/</t>
  </si>
  <si>
    <t>https://phillipreeve.net/blog/review-laowa-12mm-2-8-zero-d/</t>
  </si>
  <si>
    <t>https://phillipreeve.net/blog/review-samyang-14mm-2-8/</t>
  </si>
  <si>
    <t>https://phillipreeve.net/blog/rolling-review-laowa-15mm-2-0-zero-d/</t>
  </si>
  <si>
    <t>https://phillipreeve.net/blog/review-laowa-15mm-4-0-macro/</t>
  </si>
  <si>
    <t>https://phillipreeve.net/blog/review-slrmagic-35mm-1-2-cine/</t>
  </si>
  <si>
    <t>https://phillipreeve.net/blog/review-7artisans-35-1-4/</t>
  </si>
  <si>
    <t>https://phillipreeve.net/blog/review-zhong-yi-mitakon-50mm-0-95-dark-knight/</t>
  </si>
  <si>
    <t xml:space="preserve">Mitakon Zhongyi 0.95/50mm III Speedmaster </t>
  </si>
  <si>
    <t>https://phillipreeve.net/blog/review-zhong-yi-mitakon-50mm-0-95-iii/</t>
  </si>
  <si>
    <t>https://phillipreeve.net/blog/quick-review-zenitar-50mm-0-95-e/</t>
  </si>
  <si>
    <t>https://phillipreeve.net/blog/laowa-100mm-f2-8-ca-dreamer-macro-2x-a-review/</t>
  </si>
  <si>
    <t>https://phillipreeve.net/blog/review-laowa-stf-105mm-f2-0-t3-2/</t>
  </si>
  <si>
    <t>https://phillipreeve.net/blog/review-samyang/</t>
  </si>
  <si>
    <t>6/4</t>
  </si>
  <si>
    <t>13/12</t>
  </si>
  <si>
    <t>8/7</t>
  </si>
  <si>
    <t>8/6</t>
  </si>
  <si>
    <t>5/5</t>
  </si>
  <si>
    <t>9/8</t>
  </si>
  <si>
    <t>10/9</t>
  </si>
  <si>
    <t>7/5</t>
  </si>
  <si>
    <t>6/6</t>
  </si>
  <si>
    <t>10/7</t>
  </si>
  <si>
    <t>9/6</t>
  </si>
  <si>
    <t>6/5</t>
  </si>
  <si>
    <t>3/3</t>
  </si>
  <si>
    <t>4/3</t>
  </si>
  <si>
    <t>5/4</t>
  </si>
  <si>
    <t>9/7</t>
  </si>
  <si>
    <t>4/4</t>
  </si>
  <si>
    <t>EXIF</t>
  </si>
  <si>
    <t>N</t>
  </si>
  <si>
    <t>Dedicated macro which does not focus to infinity</t>
  </si>
  <si>
    <t>Only teaser images shown so far</t>
  </si>
  <si>
    <t>Sony FE 90mm f/2.8 Macro G OSS</t>
  </si>
  <si>
    <t>Macro</t>
  </si>
  <si>
    <t>Super macro with fixed focus distance</t>
  </si>
  <si>
    <t>Crazy wideangle macro that also shifts</t>
  </si>
  <si>
    <t>Front Filter Diameter (mm)</t>
  </si>
  <si>
    <t>Diameter (mm)</t>
  </si>
  <si>
    <t>Length (mm)</t>
  </si>
  <si>
    <t xml:space="preserve">Close Focusing Distance </t>
  </si>
  <si>
    <t>Aperture Blades</t>
  </si>
  <si>
    <t>Full Frame</t>
  </si>
  <si>
    <t>Sony E 10-18 mm F4 OSS</t>
  </si>
  <si>
    <t>Sony E 18-135 mm F3.5-5.6 OSS</t>
  </si>
  <si>
    <t>Sony E 70-350 mm F4.5-6.3 G OSS</t>
  </si>
  <si>
    <t>Sony E 16-55 mm F2.8 G</t>
  </si>
  <si>
    <t>Sony E PZ 16-50 mm F3.5-5.6 OSS</t>
  </si>
  <si>
    <t>Sony Vario-Tessar T* E 16-70 mm F4 ZA OSS</t>
  </si>
  <si>
    <t>Sony E 16 mm F2.8</t>
  </si>
  <si>
    <t>Sony E 18-55 mm F3.5-5.6 OSS</t>
  </si>
  <si>
    <t>Sony E PZ 18-110 mm F4 G OSS</t>
  </si>
  <si>
    <t>Sony E 18-200 mm F3.5-6.3 OSS</t>
  </si>
  <si>
    <t>Sony E PZ 18-200 mm F3.5-6.3 OSS</t>
  </si>
  <si>
    <t>Sony E 20 mm F2.8</t>
  </si>
  <si>
    <t>Sony Sonnar T* E 24 mm F1.8 ZA</t>
  </si>
  <si>
    <t>Sony E 30 mm F3.5 Macro</t>
  </si>
  <si>
    <t>Sony E 35 mm F1.8 OSS</t>
  </si>
  <si>
    <t>Sony E 50 mm F1.8 OSS</t>
  </si>
  <si>
    <t>Sony E 55-210 mm F4.5-6.3 OSS</t>
  </si>
  <si>
    <t>SEL55210</t>
  </si>
  <si>
    <t>SEL50F18</t>
  </si>
  <si>
    <t>SEL30M35</t>
  </si>
  <si>
    <t>SEL24F18Z</t>
  </si>
  <si>
    <t>SEL20F28</t>
  </si>
  <si>
    <t>SELP18200</t>
  </si>
  <si>
    <t>SEL18200LE</t>
  </si>
  <si>
    <t>SELP18110G</t>
  </si>
  <si>
    <t>SELP18105G</t>
  </si>
  <si>
    <t>SEL1855</t>
  </si>
  <si>
    <t>SEL16F28</t>
  </si>
  <si>
    <t>SEL1670Z</t>
  </si>
  <si>
    <t>SELP1650</t>
  </si>
  <si>
    <t>SEL1018</t>
  </si>
  <si>
    <t>SEL18135</t>
  </si>
  <si>
    <t>SEl70350G</t>
  </si>
  <si>
    <t>SEL1655G</t>
  </si>
  <si>
    <t>20mm</t>
  </si>
  <si>
    <t>Sony E 18-200 mm F3.5-6.3 OSS LE</t>
  </si>
  <si>
    <t>225g</t>
  </si>
  <si>
    <t>f/4.0</t>
  </si>
  <si>
    <t>70mm</t>
  </si>
  <si>
    <t>64mm</t>
  </si>
  <si>
    <t>https://www.sony.com/electronics/camera-lenses/sel1018</t>
  </si>
  <si>
    <t>494g</t>
  </si>
  <si>
    <t>f/2.8</t>
  </si>
  <si>
    <t>73mm</t>
  </si>
  <si>
    <t>100mm</t>
  </si>
  <si>
    <t>https://www.sony.com/electronics/camera-lenses/sel1655g</t>
  </si>
  <si>
    <t>308g</t>
  </si>
  <si>
    <t>75mm</t>
  </si>
  <si>
    <t>https://www.sony.com/electronics/camera-lenses/sel1670z</t>
  </si>
  <si>
    <t>67g</t>
  </si>
  <si>
    <t>23mm</t>
  </si>
  <si>
    <t>https://www.sony.com/electronics/camera-lenses/sel16f28</t>
  </si>
  <si>
    <t>325g</t>
  </si>
  <si>
    <t>f/3.5</t>
  </si>
  <si>
    <t>f/5.6</t>
  </si>
  <si>
    <t>88mm</t>
  </si>
  <si>
    <t>https://www.sony.com/electronics/camera-lenses/sel18135</t>
  </si>
  <si>
    <t>524g</t>
  </si>
  <si>
    <t>f/6.3</t>
  </si>
  <si>
    <t>76mm</t>
  </si>
  <si>
    <t>99mm</t>
  </si>
  <si>
    <t>https://www.sony.com/electronics/camera-lenses/sel18200</t>
  </si>
  <si>
    <t>460g</t>
  </si>
  <si>
    <t>68mm</t>
  </si>
  <si>
    <t>97mm</t>
  </si>
  <si>
    <t>https://www.sony.com/electronics/camera-lenses/sel18200l</t>
  </si>
  <si>
    <t>194g</t>
  </si>
  <si>
    <t>60mm</t>
  </si>
  <si>
    <t>https://www.sony.com/electronics/camera-lenses/sel1855</t>
  </si>
  <si>
    <t>69g</t>
  </si>
  <si>
    <t>63mm</t>
  </si>
  <si>
    <t>https://www.sony.com/electronics/camera-lenses/sel20f28</t>
  </si>
  <si>
    <t>f/1.9</t>
  </si>
  <si>
    <t>f/1.8</t>
  </si>
  <si>
    <t>66mm</t>
  </si>
  <si>
    <t>https://www.sony.com/electronics/camera-lenses/sel24f18z</t>
  </si>
  <si>
    <t>138g</t>
  </si>
  <si>
    <t>30mm</t>
  </si>
  <si>
    <t>56mm</t>
  </si>
  <si>
    <t>https://www.sony.com/electronics/camera-lenses/sel30m35</t>
  </si>
  <si>
    <t>154g</t>
  </si>
  <si>
    <t>45mm</t>
  </si>
  <si>
    <t>https://www.sony.com/electronics/camera-lenses/sel35f18</t>
  </si>
  <si>
    <t>202g</t>
  </si>
  <si>
    <t>https://www.sony.com/electronics/camera-lenses/sel50f18</t>
  </si>
  <si>
    <t>345g</t>
  </si>
  <si>
    <t>f/4.5</t>
  </si>
  <si>
    <t>108mm</t>
  </si>
  <si>
    <t>https://www.sony.com/electronics/camera-lenses/sel55210</t>
  </si>
  <si>
    <t>625g</t>
  </si>
  <si>
    <t>142mm</t>
  </si>
  <si>
    <t>https://www.sony.com/electronics/camera-lenses/sel70350g</t>
  </si>
  <si>
    <t>116g</t>
  </si>
  <si>
    <t>65mm</t>
  </si>
  <si>
    <t>https://www.sony.com/electronics/camera-lenses/selp1650</t>
  </si>
  <si>
    <t>Sony E PZ 18-105 mm F4 G OSS</t>
  </si>
  <si>
    <t>427g</t>
  </si>
  <si>
    <t>78mm</t>
  </si>
  <si>
    <t>110mm</t>
  </si>
  <si>
    <t>https://www.sony.com/electronics/camera-lenses/selp18105g</t>
  </si>
  <si>
    <t>1105g</t>
  </si>
  <si>
    <t>168mm</t>
  </si>
  <si>
    <t>https://www.sony.com/electronics/camera-lenses/selp18110g</t>
  </si>
  <si>
    <t>649g</t>
  </si>
  <si>
    <t>93mm</t>
  </si>
  <si>
    <t>https://www.sony.com/electronics/camera-lenses/selp18200</t>
  </si>
  <si>
    <t>SEL18200</t>
  </si>
  <si>
    <t>19/13</t>
  </si>
  <si>
    <t>18/15</t>
  </si>
  <si>
    <t>10/8</t>
  </si>
  <si>
    <t>11/9</t>
  </si>
  <si>
    <t>7/6</t>
  </si>
  <si>
    <t>13/9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</si>
</sst>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;[Red]\-&quot;$&quot;#,##0"/>
    <numFmt numFmtId="165" formatCode="#&quot;g&quot;"/>
    <numFmt numFmtId="166" formatCode="#&quot;mm&quot;"/>
    <numFmt numFmtId="167" formatCode="&quot;f/&quot;0.0"/>
    <numFmt numFmtId="168" formatCode="#&quot;cm&quot;"/>
    <numFmt numFmtId="169" formatCode="mm&quot;/&quot;yy"/>
    <numFmt numFmtId="170" formatCode="[$$]#,###"/>
    <numFmt numFmtId="171" formatCode="###&quot;mm&quot;"/>
    <numFmt numFmtId="172" formatCode="&quot;f/&quot;#.#"/>
  </numFmts>
  <fonts count="1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rgb="FFCCCCCC"/>
      <name val="Arial"/>
      <family val="2"/>
    </font>
    <font>
      <u/>
      <sz val="10"/>
      <color rgb="FF1155CC"/>
      <name val="Arial"/>
      <family val="2"/>
    </font>
    <font>
      <u/>
      <sz val="12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8"/>
      <color rgb="FF706C7A"/>
      <name val="Arial"/>
      <family val="2"/>
    </font>
    <font>
      <sz val="10"/>
      <color rgb="FF000000"/>
      <name val="Arial"/>
      <family val="2"/>
    </font>
  </fonts>
  <fills count="78">
    <fill>
      <patternFill patternType="none"/>
    </fill>
    <fill>
      <patternFill patternType="gray125"/>
    </fill>
    <fill>
      <patternFill patternType="solid">
        <fgColor rgb="FF3C78D8"/>
        <bgColor rgb="FF3C78D8"/>
      </patternFill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rgb="FFFFD966"/>
        <bgColor rgb="FFFFD966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6D9EEB"/>
        <bgColor rgb="FF6D9EEB"/>
      </patternFill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B4A7D6"/>
        <bgColor rgb="FFB4A7D6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3D85C6"/>
        <bgColor rgb="FF3D85C6"/>
      </patternFill>
    </fill>
    <fill>
      <patternFill patternType="solid">
        <fgColor rgb="FFB7E1CD"/>
        <bgColor rgb="FFB7E1CD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A4C2F4"/>
        <bgColor rgb="FFA4C2F4"/>
      </patternFill>
    </fill>
    <fill>
      <patternFill patternType="solid">
        <fgColor rgb="FF96B5D1"/>
        <bgColor rgb="FF96B5D1"/>
      </patternFill>
    </fill>
    <fill>
      <patternFill patternType="solid">
        <fgColor rgb="FFBFB4DA"/>
        <bgColor rgb="FFBFB4DA"/>
      </patternFill>
    </fill>
    <fill>
      <patternFill patternType="solid">
        <fgColor rgb="FFB97295"/>
        <bgColor rgb="FFB97295"/>
      </patternFill>
    </fill>
    <fill>
      <patternFill patternType="solid">
        <fgColor rgb="FFC9DAF8"/>
        <bgColor rgb="FFC9DAF8"/>
      </patternFill>
    </fill>
    <fill>
      <patternFill patternType="solid">
        <fgColor rgb="FFA697CC"/>
        <bgColor rgb="FFA697CC"/>
      </patternFill>
    </fill>
    <fill>
      <patternFill patternType="solid">
        <fgColor rgb="FFD8AFC2"/>
        <bgColor rgb="FFD8AFC2"/>
      </patternFill>
    </fill>
    <fill>
      <patternFill patternType="solid">
        <fgColor rgb="FF3F77AA"/>
        <bgColor rgb="FF3F77AA"/>
      </patternFill>
    </fill>
    <fill>
      <patternFill patternType="solid">
        <fgColor rgb="FFAC9ECF"/>
        <bgColor rgb="FFAC9ECF"/>
      </patternFill>
    </fill>
    <fill>
      <patternFill patternType="solid">
        <fgColor rgb="FFC88FAB"/>
        <bgColor rgb="FFC88FAB"/>
      </patternFill>
    </fill>
    <fill>
      <patternFill patternType="solid">
        <fgColor theme="0"/>
        <bgColor rgb="FF8E7CC3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C9C0E0"/>
        <bgColor indexed="64"/>
      </patternFill>
    </fill>
    <fill>
      <patternFill patternType="solid">
        <fgColor rgb="FFD4A6BC"/>
        <bgColor indexed="64"/>
      </patternFill>
    </fill>
    <fill>
      <patternFill patternType="solid">
        <fgColor rgb="FFD9D2E9"/>
        <bgColor indexed="64"/>
      </patternFill>
    </fill>
    <fill>
      <patternFill patternType="solid">
        <fgColor rgb="FF8E7CC3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96B5D1"/>
        <bgColor indexed="64"/>
      </patternFill>
    </fill>
    <fill>
      <patternFill patternType="solid">
        <fgColor rgb="FFBFB4DA"/>
        <bgColor indexed="64"/>
      </patternFill>
    </fill>
    <fill>
      <patternFill patternType="solid">
        <fgColor rgb="FFC180A0"/>
        <bgColor indexed="64"/>
      </patternFill>
    </fill>
    <fill>
      <patternFill patternType="solid">
        <fgColor rgb="FFD4CCE6"/>
        <bgColor indexed="64"/>
      </patternFill>
    </fill>
    <fill>
      <patternFill patternType="solid">
        <fgColor rgb="FFCE9AB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E9CFDB"/>
        <bgColor indexed="64"/>
      </patternFill>
    </fill>
    <fill>
      <patternFill patternType="solid">
        <fgColor rgb="FFD3E0EB"/>
        <bgColor indexed="64"/>
      </patternFill>
    </fill>
    <fill>
      <patternFill patternType="solid">
        <fgColor rgb="FFD2CAE5"/>
        <bgColor indexed="64"/>
      </patternFill>
    </fill>
    <fill>
      <patternFill patternType="solid">
        <fgColor rgb="FFC78DA9"/>
        <bgColor indexed="64"/>
      </patternFill>
    </fill>
    <fill>
      <patternFill patternType="solid">
        <fgColor rgb="FFB7ABD6"/>
        <bgColor indexed="64"/>
      </patternFill>
    </fill>
    <fill>
      <patternFill patternType="solid">
        <fgColor rgb="FFC181A0"/>
        <bgColor indexed="64"/>
      </patternFill>
    </fill>
    <fill>
      <patternFill patternType="solid">
        <fgColor rgb="FFD0C7E4"/>
        <bgColor indexed="64"/>
      </patternFill>
    </fill>
    <fill>
      <patternFill patternType="solid">
        <fgColor rgb="FFC283A2"/>
        <bgColor indexed="64"/>
      </patternFill>
    </fill>
    <fill>
      <patternFill patternType="solid">
        <fgColor rgb="FFD6A9BE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467CAD"/>
        <bgColor indexed="64"/>
      </patternFill>
    </fill>
    <fill>
      <patternFill patternType="solid">
        <fgColor rgb="FF3F77AA"/>
        <bgColor indexed="64"/>
      </patternFill>
    </fill>
    <fill>
      <patternFill patternType="solid">
        <fgColor rgb="FFD3A4BA"/>
        <bgColor indexed="64"/>
      </patternFill>
    </fill>
    <fill>
      <patternFill patternType="solid">
        <fgColor rgb="FFD8AEC2"/>
        <bgColor indexed="64"/>
      </patternFill>
    </fill>
    <fill>
      <patternFill patternType="solid">
        <fgColor rgb="FFDEB8CA"/>
        <bgColor indexed="64"/>
      </patternFill>
    </fill>
    <fill>
      <patternFill patternType="solid">
        <fgColor rgb="FFD5A7BD"/>
        <bgColor indexed="64"/>
      </patternFill>
    </fill>
    <fill>
      <patternFill patternType="solid">
        <fgColor rgb="FFBD789A"/>
        <bgColor indexed="64"/>
      </patternFill>
    </fill>
    <fill>
      <patternFill patternType="solid">
        <fgColor rgb="FFB2A5D3"/>
        <bgColor indexed="64"/>
      </patternFill>
    </fill>
    <fill>
      <patternFill patternType="solid">
        <fgColor rgb="FFAB5680"/>
        <bgColor indexed="64"/>
      </patternFill>
    </fill>
    <fill>
      <patternFill patternType="solid">
        <fgColor rgb="FFE6C8D5"/>
        <bgColor indexed="64"/>
      </patternFill>
    </fill>
    <fill>
      <patternFill patternType="solid">
        <fgColor rgb="FFAFA1D1"/>
        <bgColor indexed="64"/>
      </patternFill>
    </fill>
    <fill>
      <patternFill patternType="solid">
        <fgColor rgb="FFBB7698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7E68B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13" fillId="0" borderId="0"/>
  </cellStyleXfs>
  <cellXfs count="200">
    <xf numFmtId="0" fontId="0" fillId="0" borderId="0" xfId="0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172" fontId="2" fillId="0" borderId="0" xfId="0" applyNumberFormat="1" applyFont="1"/>
    <xf numFmtId="0" fontId="2" fillId="0" borderId="0" xfId="0" applyFont="1" applyAlignment="1">
      <alignment horizontal="right"/>
    </xf>
    <xf numFmtId="168" fontId="2" fillId="0" borderId="0" xfId="0" applyNumberFormat="1" applyFont="1"/>
    <xf numFmtId="169" fontId="2" fillId="0" borderId="0" xfId="0" applyNumberFormat="1" applyFont="1"/>
    <xf numFmtId="170" fontId="2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165" fontId="2" fillId="0" borderId="1" xfId="0" applyNumberFormat="1" applyFont="1" applyBorder="1"/>
    <xf numFmtId="167" fontId="2" fillId="0" borderId="1" xfId="0" applyNumberFormat="1" applyFont="1" applyBorder="1" applyAlignment="1">
      <alignment horizontal="center"/>
    </xf>
    <xf numFmtId="166" fontId="2" fillId="14" borderId="1" xfId="0" applyNumberFormat="1" applyFont="1" applyFill="1" applyBorder="1"/>
    <xf numFmtId="166" fontId="2" fillId="15" borderId="1" xfId="0" applyNumberFormat="1" applyFont="1" applyFill="1" applyBorder="1"/>
    <xf numFmtId="49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2" fillId="0" borderId="1" xfId="0" applyFont="1" applyBorder="1"/>
    <xf numFmtId="169" fontId="2" fillId="0" borderId="1" xfId="0" applyNumberFormat="1" applyFont="1" applyBorder="1"/>
    <xf numFmtId="170" fontId="2" fillId="0" borderId="1" xfId="0" applyNumberFormat="1" applyFont="1" applyBorder="1"/>
    <xf numFmtId="171" fontId="2" fillId="0" borderId="1" xfId="0" applyNumberFormat="1" applyFont="1" applyBorder="1"/>
    <xf numFmtId="166" fontId="2" fillId="0" borderId="1" xfId="0" applyNumberFormat="1" applyFont="1" applyBorder="1"/>
    <xf numFmtId="171" fontId="2" fillId="14" borderId="1" xfId="0" applyNumberFormat="1" applyFont="1" applyFill="1" applyBorder="1"/>
    <xf numFmtId="167" fontId="2" fillId="16" borderId="1" xfId="0" applyNumberFormat="1" applyFont="1" applyFill="1" applyBorder="1" applyAlignment="1">
      <alignment horizontal="center"/>
    </xf>
    <xf numFmtId="171" fontId="2" fillId="17" borderId="1" xfId="0" applyNumberFormat="1" applyFont="1" applyFill="1" applyBorder="1"/>
    <xf numFmtId="166" fontId="2" fillId="18" borderId="1" xfId="0" applyNumberFormat="1" applyFont="1" applyFill="1" applyBorder="1"/>
    <xf numFmtId="0" fontId="2" fillId="5" borderId="1" xfId="0" applyFont="1" applyFill="1" applyBorder="1"/>
    <xf numFmtId="171" fontId="2" fillId="19" borderId="1" xfId="0" applyNumberFormat="1" applyFont="1" applyFill="1" applyBorder="1"/>
    <xf numFmtId="170" fontId="2" fillId="20" borderId="1" xfId="0" applyNumberFormat="1" applyFont="1" applyFill="1" applyBorder="1"/>
    <xf numFmtId="167" fontId="2" fillId="21" borderId="1" xfId="0" applyNumberFormat="1" applyFont="1" applyFill="1" applyBorder="1" applyAlignment="1">
      <alignment horizontal="center"/>
    </xf>
    <xf numFmtId="167" fontId="2" fillId="22" borderId="1" xfId="0" applyNumberFormat="1" applyFont="1" applyFill="1" applyBorder="1" applyAlignment="1">
      <alignment horizontal="center"/>
    </xf>
    <xf numFmtId="166" fontId="2" fillId="23" borderId="1" xfId="0" applyNumberFormat="1" applyFont="1" applyFill="1" applyBorder="1" applyAlignment="1">
      <alignment horizontal="right"/>
    </xf>
    <xf numFmtId="170" fontId="2" fillId="24" borderId="1" xfId="0" applyNumberFormat="1" applyFont="1" applyFill="1" applyBorder="1"/>
    <xf numFmtId="166" fontId="2" fillId="23" borderId="1" xfId="0" applyNumberFormat="1" applyFont="1" applyFill="1" applyBorder="1"/>
    <xf numFmtId="0" fontId="2" fillId="25" borderId="1" xfId="0" applyFont="1" applyFill="1" applyBorder="1"/>
    <xf numFmtId="167" fontId="2" fillId="26" borderId="1" xfId="0" applyNumberFormat="1" applyFont="1" applyFill="1" applyBorder="1" applyAlignment="1">
      <alignment horizontal="center"/>
    </xf>
    <xf numFmtId="165" fontId="2" fillId="7" borderId="1" xfId="0" applyNumberFormat="1" applyFont="1" applyFill="1" applyBorder="1" applyAlignment="1">
      <alignment horizontal="right"/>
    </xf>
    <xf numFmtId="167" fontId="2" fillId="27" borderId="1" xfId="0" applyNumberFormat="1" applyFont="1" applyFill="1" applyBorder="1" applyAlignment="1">
      <alignment horizontal="center"/>
    </xf>
    <xf numFmtId="166" fontId="2" fillId="28" borderId="1" xfId="0" applyNumberFormat="1" applyFont="1" applyFill="1" applyBorder="1" applyAlignment="1">
      <alignment horizontal="right"/>
    </xf>
    <xf numFmtId="166" fontId="2" fillId="29" borderId="1" xfId="0" applyNumberFormat="1" applyFont="1" applyFill="1" applyBorder="1" applyAlignment="1">
      <alignment horizontal="right"/>
    </xf>
    <xf numFmtId="0" fontId="2" fillId="25" borderId="1" xfId="0" applyFont="1" applyFill="1" applyBorder="1" applyAlignment="1">
      <alignment horizontal="right"/>
    </xf>
    <xf numFmtId="169" fontId="2" fillId="0" borderId="1" xfId="0" applyNumberFormat="1" applyFont="1" applyBorder="1" applyAlignment="1">
      <alignment horizontal="right"/>
    </xf>
    <xf numFmtId="170" fontId="2" fillId="20" borderId="1" xfId="0" applyNumberFormat="1" applyFont="1" applyFill="1" applyBorder="1" applyAlignment="1">
      <alignment horizontal="right"/>
    </xf>
    <xf numFmtId="170" fontId="2" fillId="0" borderId="1" xfId="0" applyNumberFormat="1" applyFont="1" applyBorder="1" applyAlignment="1">
      <alignment horizontal="right"/>
    </xf>
    <xf numFmtId="167" fontId="2" fillId="30" borderId="1" xfId="0" applyNumberFormat="1" applyFont="1" applyFill="1" applyBorder="1" applyAlignment="1">
      <alignment horizontal="center"/>
    </xf>
    <xf numFmtId="0" fontId="2" fillId="30" borderId="1" xfId="0" applyFont="1" applyFill="1" applyBorder="1"/>
    <xf numFmtId="165" fontId="2" fillId="12" borderId="1" xfId="0" applyNumberFormat="1" applyFont="1" applyFill="1" applyBorder="1" applyAlignment="1">
      <alignment horizontal="right"/>
    </xf>
    <xf numFmtId="166" fontId="2" fillId="31" borderId="1" xfId="0" applyNumberFormat="1" applyFont="1" applyFill="1" applyBorder="1" applyAlignment="1">
      <alignment horizontal="right"/>
    </xf>
    <xf numFmtId="166" fontId="2" fillId="32" borderId="1" xfId="0" applyNumberFormat="1" applyFont="1" applyFill="1" applyBorder="1" applyAlignment="1">
      <alignment horizontal="right"/>
    </xf>
    <xf numFmtId="0" fontId="2" fillId="21" borderId="1" xfId="0" applyFont="1" applyFill="1" applyBorder="1" applyAlignment="1">
      <alignment horizontal="right"/>
    </xf>
    <xf numFmtId="170" fontId="2" fillId="24" borderId="1" xfId="0" applyNumberFormat="1" applyFont="1" applyFill="1" applyBorder="1" applyAlignment="1">
      <alignment horizontal="right"/>
    </xf>
    <xf numFmtId="170" fontId="2" fillId="9" borderId="1" xfId="0" applyNumberFormat="1" applyFont="1" applyFill="1" applyBorder="1"/>
    <xf numFmtId="167" fontId="2" fillId="20" borderId="1" xfId="0" applyNumberFormat="1" applyFont="1" applyFill="1" applyBorder="1" applyAlignment="1">
      <alignment horizontal="center"/>
    </xf>
    <xf numFmtId="0" fontId="2" fillId="16" borderId="1" xfId="0" applyFont="1" applyFill="1" applyBorder="1"/>
    <xf numFmtId="0" fontId="2" fillId="26" borderId="1" xfId="0" applyFont="1" applyFill="1" applyBorder="1"/>
    <xf numFmtId="166" fontId="2" fillId="0" borderId="1" xfId="0" applyNumberFormat="1" applyFont="1" applyBorder="1" applyAlignment="1">
      <alignment horizontal="right"/>
    </xf>
    <xf numFmtId="167" fontId="4" fillId="33" borderId="1" xfId="0" applyNumberFormat="1" applyFont="1" applyFill="1" applyBorder="1" applyAlignment="1">
      <alignment horizontal="center"/>
    </xf>
    <xf numFmtId="166" fontId="2" fillId="34" borderId="1" xfId="0" applyNumberFormat="1" applyFont="1" applyFill="1" applyBorder="1" applyAlignment="1">
      <alignment horizontal="right"/>
    </xf>
    <xf numFmtId="166" fontId="2" fillId="35" borderId="1" xfId="0" applyNumberFormat="1" applyFont="1" applyFill="1" applyBorder="1" applyAlignment="1">
      <alignment horizontal="right"/>
    </xf>
    <xf numFmtId="0" fontId="5" fillId="0" borderId="1" xfId="0" applyFont="1" applyBorder="1"/>
    <xf numFmtId="0" fontId="7" fillId="0" borderId="1" xfId="0" applyFont="1" applyBorder="1" applyAlignment="1">
      <alignment wrapText="1"/>
    </xf>
    <xf numFmtId="0" fontId="10" fillId="0" borderId="1" xfId="0" applyFont="1" applyBorder="1"/>
    <xf numFmtId="0" fontId="1" fillId="10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wrapText="1"/>
    </xf>
    <xf numFmtId="0" fontId="11" fillId="0" borderId="1" xfId="1" applyFont="1" applyBorder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9" fillId="13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8" fillId="13" borderId="1" xfId="0" applyFont="1" applyFill="1" applyBorder="1" applyAlignment="1">
      <alignment horizontal="center" vertical="center" wrapText="1"/>
    </xf>
    <xf numFmtId="0" fontId="11" fillId="13" borderId="1" xfId="1" applyFont="1" applyFill="1" applyBorder="1" applyAlignment="1">
      <alignment horizontal="center" vertical="center" wrapText="1"/>
    </xf>
    <xf numFmtId="0" fontId="6" fillId="0" borderId="1" xfId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70" fontId="2" fillId="0" borderId="1" xfId="0" applyNumberFormat="1" applyFont="1" applyBorder="1" applyAlignment="1">
      <alignment horizontal="left" wrapText="1"/>
    </xf>
    <xf numFmtId="170" fontId="2" fillId="24" borderId="1" xfId="0" applyNumberFormat="1" applyFont="1" applyFill="1" applyBorder="1" applyAlignment="1">
      <alignment horizontal="left" wrapText="1"/>
    </xf>
    <xf numFmtId="170" fontId="2" fillId="20" borderId="1" xfId="0" applyNumberFormat="1" applyFont="1" applyFill="1" applyBorder="1" applyAlignment="1">
      <alignment horizontal="left" wrapText="1"/>
    </xf>
    <xf numFmtId="170" fontId="2" fillId="9" borderId="1" xfId="0" applyNumberFormat="1" applyFont="1" applyFill="1" applyBorder="1" applyAlignment="1">
      <alignment horizontal="left" wrapText="1"/>
    </xf>
    <xf numFmtId="170" fontId="2" fillId="0" borderId="0" xfId="0" applyNumberFormat="1" applyFont="1" applyAlignment="1">
      <alignment horizontal="left" wrapText="1"/>
    </xf>
    <xf numFmtId="0" fontId="0" fillId="0" borderId="0" xfId="0" applyAlignment="1">
      <alignment horizontal="left" wrapText="1"/>
    </xf>
    <xf numFmtId="0" fontId="12" fillId="0" borderId="0" xfId="0" applyFont="1"/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7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/>
    <xf numFmtId="0" fontId="2" fillId="13" borderId="1" xfId="0" applyFont="1" applyFill="1" applyBorder="1" applyAlignment="1"/>
    <xf numFmtId="165" fontId="2" fillId="0" borderId="2" xfId="0" applyNumberFormat="1" applyFont="1" applyBorder="1"/>
    <xf numFmtId="165" fontId="2" fillId="0" borderId="1" xfId="0" applyNumberFormat="1" applyFont="1" applyBorder="1" applyAlignment="1"/>
    <xf numFmtId="166" fontId="2" fillId="37" borderId="1" xfId="0" applyNumberFormat="1" applyFont="1" applyFill="1" applyBorder="1"/>
    <xf numFmtId="0" fontId="2" fillId="36" borderId="1" xfId="0" applyFont="1" applyFill="1" applyBorder="1"/>
    <xf numFmtId="166" fontId="2" fillId="37" borderId="1" xfId="0" applyNumberFormat="1" applyFont="1" applyFill="1" applyBorder="1" applyAlignment="1">
      <alignment horizontal="right"/>
    </xf>
    <xf numFmtId="170" fontId="2" fillId="0" borderId="2" xfId="0" applyNumberFormat="1" applyFont="1" applyBorder="1"/>
    <xf numFmtId="170" fontId="2" fillId="0" borderId="1" xfId="0" applyNumberFormat="1" applyFont="1" applyBorder="1" applyAlignment="1"/>
    <xf numFmtId="0" fontId="2" fillId="0" borderId="2" xfId="0" applyFont="1" applyBorder="1"/>
    <xf numFmtId="169" fontId="2" fillId="0" borderId="2" xfId="0" applyNumberFormat="1" applyFont="1" applyBorder="1"/>
    <xf numFmtId="170" fontId="2" fillId="0" borderId="2" xfId="0" applyNumberFormat="1" applyFont="1" applyBorder="1" applyAlignment="1">
      <alignment horizontal="right"/>
    </xf>
    <xf numFmtId="0" fontId="7" fillId="0" borderId="1" xfId="0" applyFont="1" applyBorder="1" applyAlignment="1"/>
    <xf numFmtId="0" fontId="0" fillId="0" borderId="1" xfId="0" applyFont="1" applyBorder="1" applyAlignment="1"/>
    <xf numFmtId="0" fontId="2" fillId="0" borderId="2" xfId="0" applyFont="1" applyBorder="1" applyAlignment="1">
      <alignment horizontal="center" vertical="center" wrapText="1"/>
    </xf>
    <xf numFmtId="0" fontId="9" fillId="13" borderId="5" xfId="0" applyFont="1" applyFill="1" applyBorder="1" applyAlignment="1">
      <alignment horizontal="left" vertical="center" wrapText="1"/>
    </xf>
    <xf numFmtId="165" fontId="2" fillId="0" borderId="5" xfId="0" applyNumberFormat="1" applyFont="1" applyBorder="1" applyAlignment="1"/>
    <xf numFmtId="166" fontId="2" fillId="38" borderId="3" xfId="0" applyNumberFormat="1" applyFont="1" applyFill="1" applyBorder="1" applyAlignment="1"/>
    <xf numFmtId="167" fontId="2" fillId="0" borderId="3" xfId="0" applyNumberFormat="1" applyFont="1" applyBorder="1" applyAlignment="1">
      <alignment horizontal="center"/>
    </xf>
    <xf numFmtId="171" fontId="2" fillId="0" borderId="3" xfId="0" applyNumberFormat="1" applyFont="1" applyBorder="1" applyAlignment="1"/>
    <xf numFmtId="0" fontId="2" fillId="0" borderId="5" xfId="0" applyFont="1" applyBorder="1"/>
    <xf numFmtId="0" fontId="2" fillId="0" borderId="5" xfId="0" applyFont="1" applyBorder="1" applyAlignment="1"/>
    <xf numFmtId="49" fontId="2" fillId="0" borderId="5" xfId="0" applyNumberFormat="1" applyFont="1" applyBorder="1"/>
    <xf numFmtId="166" fontId="2" fillId="38" borderId="1" xfId="0" applyNumberFormat="1" applyFont="1" applyFill="1" applyBorder="1" applyAlignment="1"/>
    <xf numFmtId="166" fontId="2" fillId="14" borderId="1" xfId="0" applyNumberFormat="1" applyFont="1" applyFill="1" applyBorder="1" applyAlignment="1"/>
    <xf numFmtId="171" fontId="2" fillId="15" borderId="1" xfId="0" applyNumberFormat="1" applyFont="1" applyFill="1" applyBorder="1" applyAlignment="1"/>
    <xf numFmtId="171" fontId="2" fillId="17" borderId="1" xfId="0" applyNumberFormat="1" applyFont="1" applyFill="1" applyBorder="1" applyAlignment="1"/>
    <xf numFmtId="171" fontId="2" fillId="18" borderId="1" xfId="0" applyNumberFormat="1" applyFont="1" applyFill="1" applyBorder="1" applyAlignment="1"/>
    <xf numFmtId="171" fontId="2" fillId="0" borderId="1" xfId="0" applyNumberFormat="1" applyFont="1" applyBorder="1" applyAlignment="1"/>
    <xf numFmtId="171" fontId="2" fillId="0" borderId="1" xfId="0" applyNumberFormat="1" applyFont="1" applyFill="1" applyBorder="1" applyAlignment="1"/>
    <xf numFmtId="171" fontId="2" fillId="14" borderId="1" xfId="0" applyNumberFormat="1" applyFont="1" applyFill="1" applyBorder="1" applyAlignment="1"/>
    <xf numFmtId="0" fontId="8" fillId="0" borderId="1" xfId="0" applyFont="1" applyBorder="1" applyAlignment="1"/>
    <xf numFmtId="0" fontId="2" fillId="38" borderId="0" xfId="0" applyFont="1" applyFill="1"/>
    <xf numFmtId="0" fontId="8" fillId="13" borderId="6" xfId="0" applyFont="1" applyFill="1" applyBorder="1" applyAlignment="1">
      <alignment horizontal="center" vertical="center" wrapText="1"/>
    </xf>
    <xf numFmtId="0" fontId="8" fillId="13" borderId="4" xfId="0" applyFont="1" applyFill="1" applyBorder="1" applyAlignment="1">
      <alignment horizontal="center" vertical="center" wrapText="1"/>
    </xf>
    <xf numFmtId="165" fontId="2" fillId="0" borderId="5" xfId="0" applyNumberFormat="1" applyFont="1" applyBorder="1"/>
    <xf numFmtId="167" fontId="2" fillId="0" borderId="5" xfId="0" applyNumberFormat="1" applyFont="1" applyBorder="1" applyAlignment="1">
      <alignment horizontal="center"/>
    </xf>
    <xf numFmtId="166" fontId="2" fillId="23" borderId="5" xfId="0" applyNumberFormat="1" applyFont="1" applyFill="1" applyBorder="1" applyAlignment="1">
      <alignment horizontal="right"/>
    </xf>
    <xf numFmtId="166" fontId="2" fillId="0" borderId="5" xfId="0" applyNumberFormat="1" applyFont="1" applyBorder="1"/>
    <xf numFmtId="166" fontId="2" fillId="14" borderId="5" xfId="0" applyNumberFormat="1" applyFont="1" applyFill="1" applyBorder="1"/>
    <xf numFmtId="0" fontId="2" fillId="5" borderId="5" xfId="0" applyFont="1" applyFill="1" applyBorder="1"/>
    <xf numFmtId="49" fontId="2" fillId="0" borderId="5" xfId="0" applyNumberFormat="1" applyFont="1" applyBorder="1" applyAlignment="1">
      <alignment horizontal="center" vertical="center"/>
    </xf>
    <xf numFmtId="169" fontId="2" fillId="0" borderId="5" xfId="0" applyNumberFormat="1" applyFont="1" applyBorder="1"/>
    <xf numFmtId="170" fontId="2" fillId="0" borderId="5" xfId="0" applyNumberFormat="1" applyFont="1" applyBorder="1"/>
    <xf numFmtId="170" fontId="2" fillId="0" borderId="5" xfId="0" applyNumberFormat="1" applyFont="1" applyBorder="1" applyAlignment="1">
      <alignment horizontal="right"/>
    </xf>
    <xf numFmtId="170" fontId="2" fillId="0" borderId="5" xfId="0" applyNumberFormat="1" applyFont="1" applyBorder="1" applyAlignment="1">
      <alignment horizontal="left" wrapText="1"/>
    </xf>
    <xf numFmtId="0" fontId="9" fillId="13" borderId="2" xfId="0" applyFont="1" applyFill="1" applyBorder="1" applyAlignment="1">
      <alignment horizontal="left" vertical="center" wrapText="1"/>
    </xf>
    <xf numFmtId="167" fontId="2" fillId="0" borderId="2" xfId="0" applyNumberFormat="1" applyFont="1" applyBorder="1" applyAlignment="1">
      <alignment horizontal="center"/>
    </xf>
    <xf numFmtId="166" fontId="2" fillId="23" borderId="2" xfId="0" applyNumberFormat="1" applyFont="1" applyFill="1" applyBorder="1" applyAlignment="1">
      <alignment horizontal="right"/>
    </xf>
    <xf numFmtId="166" fontId="2" fillId="0" borderId="2" xfId="0" applyNumberFormat="1" applyFont="1" applyBorder="1"/>
    <xf numFmtId="170" fontId="2" fillId="0" borderId="2" xfId="0" applyNumberFormat="1" applyFont="1" applyBorder="1" applyAlignment="1">
      <alignment horizontal="left" wrapText="1"/>
    </xf>
    <xf numFmtId="0" fontId="13" fillId="39" borderId="1" xfId="0" applyFont="1" applyFill="1" applyBorder="1" applyAlignment="1">
      <alignment wrapText="1"/>
    </xf>
    <xf numFmtId="0" fontId="9" fillId="40" borderId="1" xfId="0" applyFont="1" applyFill="1" applyBorder="1" applyAlignment="1">
      <alignment horizontal="right" wrapText="1"/>
    </xf>
    <xf numFmtId="0" fontId="9" fillId="39" borderId="1" xfId="0" applyFont="1" applyFill="1" applyBorder="1" applyAlignment="1">
      <alignment horizontal="center" wrapText="1"/>
    </xf>
    <xf numFmtId="0" fontId="9" fillId="41" borderId="1" xfId="0" applyFont="1" applyFill="1" applyBorder="1" applyAlignment="1">
      <alignment horizontal="right" wrapText="1"/>
    </xf>
    <xf numFmtId="0" fontId="9" fillId="42" borderId="1" xfId="0" applyFont="1" applyFill="1" applyBorder="1" applyAlignment="1">
      <alignment horizontal="right"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  <xf numFmtId="0" fontId="9" fillId="43" borderId="1" xfId="0" applyFont="1" applyFill="1" applyBorder="1" applyAlignment="1">
      <alignment wrapText="1"/>
    </xf>
    <xf numFmtId="0" fontId="9" fillId="44" borderId="1" xfId="0" applyFont="1" applyFill="1" applyBorder="1" applyAlignment="1">
      <alignment wrapText="1"/>
    </xf>
    <xf numFmtId="164" fontId="9" fillId="0" borderId="1" xfId="0" applyNumberFormat="1" applyFont="1" applyBorder="1" applyAlignment="1">
      <alignment horizontal="right" wrapText="1"/>
    </xf>
    <xf numFmtId="0" fontId="6" fillId="0" borderId="1" xfId="1" applyBorder="1" applyAlignment="1">
      <alignment vertical="center"/>
    </xf>
    <xf numFmtId="0" fontId="9" fillId="45" borderId="1" xfId="0" applyFont="1" applyFill="1" applyBorder="1" applyAlignment="1">
      <alignment horizontal="right" wrapText="1"/>
    </xf>
    <xf numFmtId="0" fontId="9" fillId="46" borderId="1" xfId="0" applyFont="1" applyFill="1" applyBorder="1" applyAlignment="1">
      <alignment horizontal="center" wrapText="1"/>
    </xf>
    <xf numFmtId="0" fontId="9" fillId="47" borderId="1" xfId="0" applyFont="1" applyFill="1" applyBorder="1" applyAlignment="1">
      <alignment horizontal="right" wrapText="1"/>
    </xf>
    <xf numFmtId="0" fontId="9" fillId="48" borderId="1" xfId="0" applyFont="1" applyFill="1" applyBorder="1" applyAlignment="1">
      <alignment horizontal="right" wrapText="1"/>
    </xf>
    <xf numFmtId="0" fontId="9" fillId="39" borderId="1" xfId="0" applyFont="1" applyFill="1" applyBorder="1" applyAlignment="1">
      <alignment wrapText="1"/>
    </xf>
    <xf numFmtId="0" fontId="9" fillId="49" borderId="1" xfId="0" applyFont="1" applyFill="1" applyBorder="1" applyAlignment="1">
      <alignment horizontal="right" wrapText="1"/>
    </xf>
    <xf numFmtId="0" fontId="9" fillId="50" borderId="1" xfId="0" applyFont="1" applyFill="1" applyBorder="1" applyAlignment="1">
      <alignment horizontal="right" wrapText="1"/>
    </xf>
    <xf numFmtId="0" fontId="9" fillId="51" borderId="1" xfId="0" applyFont="1" applyFill="1" applyBorder="1" applyAlignment="1">
      <alignment horizontal="right" wrapText="1"/>
    </xf>
    <xf numFmtId="0" fontId="9" fillId="43" borderId="1" xfId="0" applyFont="1" applyFill="1" applyBorder="1" applyAlignment="1">
      <alignment horizontal="right" wrapText="1"/>
    </xf>
    <xf numFmtId="0" fontId="9" fillId="52" borderId="1" xfId="0" applyFont="1" applyFill="1" applyBorder="1" applyAlignment="1">
      <alignment horizontal="right" wrapText="1"/>
    </xf>
    <xf numFmtId="0" fontId="9" fillId="53" borderId="1" xfId="0" applyFont="1" applyFill="1" applyBorder="1" applyAlignment="1">
      <alignment horizontal="center" wrapText="1"/>
    </xf>
    <xf numFmtId="0" fontId="9" fillId="54" borderId="1" xfId="0" applyFont="1" applyFill="1" applyBorder="1" applyAlignment="1">
      <alignment horizontal="right" wrapText="1"/>
    </xf>
    <xf numFmtId="0" fontId="9" fillId="55" borderId="1" xfId="0" applyFont="1" applyFill="1" applyBorder="1" applyAlignment="1">
      <alignment horizontal="right" wrapText="1"/>
    </xf>
    <xf numFmtId="0" fontId="9" fillId="56" borderId="1" xfId="0" applyFont="1" applyFill="1" applyBorder="1" applyAlignment="1">
      <alignment horizontal="right" wrapText="1"/>
    </xf>
    <xf numFmtId="0" fontId="9" fillId="57" borderId="1" xfId="0" applyFont="1" applyFill="1" applyBorder="1" applyAlignment="1">
      <alignment horizontal="right" wrapText="1"/>
    </xf>
    <xf numFmtId="0" fontId="9" fillId="58" borderId="1" xfId="0" applyFont="1" applyFill="1" applyBorder="1" applyAlignment="1">
      <alignment horizontal="right" wrapText="1"/>
    </xf>
    <xf numFmtId="0" fontId="9" fillId="59" borderId="1" xfId="0" applyFont="1" applyFill="1" applyBorder="1" applyAlignment="1">
      <alignment horizontal="right" wrapText="1"/>
    </xf>
    <xf numFmtId="0" fontId="9" fillId="60" borderId="1" xfId="0" applyFont="1" applyFill="1" applyBorder="1" applyAlignment="1">
      <alignment horizontal="right" wrapText="1"/>
    </xf>
    <xf numFmtId="0" fontId="9" fillId="61" borderId="1" xfId="0" applyFont="1" applyFill="1" applyBorder="1" applyAlignment="1">
      <alignment horizontal="right" wrapText="1"/>
    </xf>
    <xf numFmtId="0" fontId="4" fillId="62" borderId="1" xfId="0" applyFont="1" applyFill="1" applyBorder="1" applyAlignment="1">
      <alignment horizontal="center" wrapText="1"/>
    </xf>
    <xf numFmtId="0" fontId="4" fillId="63" borderId="1" xfId="0" applyFont="1" applyFill="1" applyBorder="1" applyAlignment="1">
      <alignment horizontal="center" wrapText="1"/>
    </xf>
    <xf numFmtId="0" fontId="9" fillId="64" borderId="1" xfId="0" applyFont="1" applyFill="1" applyBorder="1" applyAlignment="1">
      <alignment horizontal="right" wrapText="1"/>
    </xf>
    <xf numFmtId="0" fontId="9" fillId="65" borderId="1" xfId="0" applyFont="1" applyFill="1" applyBorder="1" applyAlignment="1">
      <alignment horizontal="right" wrapText="1"/>
    </xf>
    <xf numFmtId="0" fontId="9" fillId="66" borderId="1" xfId="0" applyFont="1" applyFill="1" applyBorder="1" applyAlignment="1">
      <alignment horizontal="right" wrapText="1"/>
    </xf>
    <xf numFmtId="0" fontId="9" fillId="67" borderId="1" xfId="0" applyFont="1" applyFill="1" applyBorder="1" applyAlignment="1">
      <alignment horizontal="right" wrapText="1"/>
    </xf>
    <xf numFmtId="0" fontId="9" fillId="68" borderId="1" xfId="0" applyFont="1" applyFill="1" applyBorder="1" applyAlignment="1">
      <alignment horizontal="right" wrapText="1"/>
    </xf>
    <xf numFmtId="0" fontId="9" fillId="69" borderId="1" xfId="0" applyFont="1" applyFill="1" applyBorder="1" applyAlignment="1">
      <alignment horizontal="right" wrapText="1"/>
    </xf>
    <xf numFmtId="0" fontId="9" fillId="70" borderId="1" xfId="0" applyFont="1" applyFill="1" applyBorder="1" applyAlignment="1">
      <alignment horizontal="right" wrapText="1"/>
    </xf>
    <xf numFmtId="0" fontId="9" fillId="71" borderId="1" xfId="0" applyFont="1" applyFill="1" applyBorder="1" applyAlignment="1">
      <alignment horizontal="right" wrapText="1"/>
    </xf>
    <xf numFmtId="0" fontId="9" fillId="72" borderId="1" xfId="0" applyFont="1" applyFill="1" applyBorder="1" applyAlignment="1">
      <alignment horizontal="right" wrapText="1"/>
    </xf>
    <xf numFmtId="0" fontId="9" fillId="73" borderId="1" xfId="0" applyFont="1" applyFill="1" applyBorder="1" applyAlignment="1">
      <alignment horizontal="right" wrapText="1"/>
    </xf>
    <xf numFmtId="0" fontId="9" fillId="74" borderId="1" xfId="0" applyFont="1" applyFill="1" applyBorder="1" applyAlignment="1">
      <alignment horizontal="right" wrapText="1"/>
    </xf>
    <xf numFmtId="0" fontId="9" fillId="75" borderId="1" xfId="0" applyFont="1" applyFill="1" applyBorder="1" applyAlignment="1">
      <alignment horizontal="right" wrapText="1"/>
    </xf>
    <xf numFmtId="0" fontId="9" fillId="76" borderId="1" xfId="0" applyFont="1" applyFill="1" applyBorder="1" applyAlignment="1">
      <alignment horizontal="right" wrapText="1"/>
    </xf>
    <xf numFmtId="0" fontId="9" fillId="77" borderId="1" xfId="0" applyFont="1" applyFill="1" applyBorder="1" applyAlignment="1">
      <alignment horizontal="right" wrapText="1"/>
    </xf>
    <xf numFmtId="0" fontId="9" fillId="0" borderId="0" xfId="0" applyFont="1"/>
  </cellXfs>
  <cellStyles count="3">
    <cellStyle name="Hyperlink" xfId="1" builtinId="8"/>
    <cellStyle name="Normal" xfId="0" builtinId="0"/>
    <cellStyle name="Normal 2" xfId="2" xr:uid="{00000000-0005-0000-0000-000002000000}"/>
  </cellStyles>
  <dxfs count="43">
    <dxf>
      <font>
        <color rgb="FFCCCCCC"/>
      </font>
      <fill>
        <patternFill patternType="solid">
          <fgColor rgb="FFB7E1CD"/>
          <bgColor rgb="FFB7E1CD"/>
        </patternFill>
      </fill>
    </dxf>
    <dxf>
      <font>
        <color rgb="FFEFEFEF"/>
      </font>
      <fill>
        <patternFill patternType="none"/>
      </fill>
    </dxf>
    <dxf>
      <font>
        <b/>
        <color rgb="FFFFFFFF"/>
      </font>
      <fill>
        <patternFill patternType="none"/>
      </fill>
    </dxf>
    <dxf>
      <font>
        <color rgb="FFCCCCCC"/>
      </font>
      <fill>
        <patternFill patternType="solid">
          <fgColor rgb="FFB7E1CD"/>
          <bgColor rgb="FFB7E1CD"/>
        </patternFill>
      </fill>
    </dxf>
    <dxf>
      <font>
        <color rgb="FFEFEFEF"/>
      </font>
      <fill>
        <patternFill patternType="none"/>
      </fill>
    </dxf>
    <dxf>
      <font>
        <b/>
        <color rgb="FFFFFFFF"/>
      </font>
      <fill>
        <patternFill patternType="none"/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00FF00"/>
          <bgColor rgb="FF00FF00"/>
        </patternFill>
      </fill>
    </dxf>
    <dxf>
      <font>
        <color rgb="FFEFEFEF"/>
      </font>
      <fill>
        <patternFill patternType="none"/>
      </fill>
    </dxf>
    <dxf>
      <font>
        <b/>
        <color rgb="FFFFFFFF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ont>
        <color rgb="FFEFEFEF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FFFFFF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6FA8DC"/>
          <bgColor rgb="FF6FA8DC"/>
        </patternFill>
      </fill>
    </dxf>
    <dxf>
      <fill>
        <patternFill patternType="solid">
          <fgColor rgb="FF9FC5E8"/>
          <bgColor rgb="FF9FC5E8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CE8B2"/>
          <bgColor rgb="FFFCE8B2"/>
        </patternFill>
      </fill>
    </dxf>
    <dxf>
      <font>
        <color rgb="FFCCCCCC"/>
      </font>
      <fill>
        <patternFill patternType="solid">
          <fgColor rgb="FFB7E1CD"/>
          <bgColor rgb="FFB7E1CD"/>
        </patternFill>
      </fill>
    </dxf>
    <dxf>
      <font>
        <color rgb="FFEFEFEF"/>
      </font>
      <fill>
        <patternFill patternType="none"/>
      </fill>
    </dxf>
    <dxf>
      <fill>
        <patternFill patternType="solid">
          <fgColor rgb="FFB7E1CD"/>
          <bgColor rgb="FFB7E1CD"/>
        </patternFill>
      </fill>
    </dxf>
    <dxf>
      <font>
        <b/>
        <color rgb="FFFFFFFF"/>
      </font>
      <fill>
        <patternFill patternType="none"/>
      </fill>
    </dxf>
    <dxf>
      <fill>
        <patternFill patternType="solid">
          <fgColor rgb="FF8E7CC3"/>
          <bgColor rgb="FF8E7CC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EA9999"/>
          <bgColor rgb="FFEA9999"/>
        </patternFill>
      </fill>
    </dxf>
    <dxf>
      <fill>
        <patternFill patternType="solid">
          <fgColor rgb="FFFFD966"/>
          <bgColor rgb="FFFFD966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ony.com/electronics/camera-lenses/sel1670z" TargetMode="External"/><Relationship Id="rId13" Type="http://schemas.openxmlformats.org/officeDocument/2006/relationships/hyperlink" Target="https://www.sony.com/electronics/camera-lenses/sel1855" TargetMode="External"/><Relationship Id="rId18" Type="http://schemas.openxmlformats.org/officeDocument/2006/relationships/hyperlink" Target="https://www.sony.com/electronics/camera-lenses/sel50f18" TargetMode="External"/><Relationship Id="rId3" Type="http://schemas.openxmlformats.org/officeDocument/2006/relationships/hyperlink" Target="https://phillipreeve.net/blog/review-voigtlander-12mm-5-6-aspherical-ultra-wide-heliar/" TargetMode="External"/><Relationship Id="rId21" Type="http://schemas.openxmlformats.org/officeDocument/2006/relationships/hyperlink" Target="https://www.sony.com/electronics/camera-lenses/selp1650" TargetMode="External"/><Relationship Id="rId7" Type="http://schemas.openxmlformats.org/officeDocument/2006/relationships/hyperlink" Target="https://www.sony.com/electronics/camera-lenses/sel1655g" TargetMode="External"/><Relationship Id="rId12" Type="http://schemas.openxmlformats.org/officeDocument/2006/relationships/hyperlink" Target="https://www.sony.com/electronics/camera-lenses/sel18200l" TargetMode="External"/><Relationship Id="rId17" Type="http://schemas.openxmlformats.org/officeDocument/2006/relationships/hyperlink" Target="https://www.sony.com/electronics/camera-lenses/sel35f18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phillipreeve.net/blog/rolling-review-sony-fe-2-850-macro/" TargetMode="External"/><Relationship Id="rId16" Type="http://schemas.openxmlformats.org/officeDocument/2006/relationships/hyperlink" Target="https://www.sony.com/electronics/camera-lenses/sel30m35" TargetMode="External"/><Relationship Id="rId20" Type="http://schemas.openxmlformats.org/officeDocument/2006/relationships/hyperlink" Target="https://www.sony.com/electronics/camera-lenses/sel70350g" TargetMode="External"/><Relationship Id="rId1" Type="http://schemas.openxmlformats.org/officeDocument/2006/relationships/hyperlink" Target="https://phillipreeve.net/blog/sony-gm-100-400-f-4-5-5-6/" TargetMode="External"/><Relationship Id="rId6" Type="http://schemas.openxmlformats.org/officeDocument/2006/relationships/hyperlink" Target="https://www.sony.com/electronics/camera-lenses/sel1018" TargetMode="External"/><Relationship Id="rId11" Type="http://schemas.openxmlformats.org/officeDocument/2006/relationships/hyperlink" Target="https://www.sony.com/electronics/camera-lenses/sel18200" TargetMode="External"/><Relationship Id="rId24" Type="http://schemas.openxmlformats.org/officeDocument/2006/relationships/hyperlink" Target="https://www.sony.com/electronics/camera-lenses/selp18200" TargetMode="External"/><Relationship Id="rId5" Type="http://schemas.openxmlformats.org/officeDocument/2006/relationships/hyperlink" Target="https://phillipreeve.net/blog/zeiss-batis-apo-sonnar-t-135mm-f2-8/" TargetMode="External"/><Relationship Id="rId15" Type="http://schemas.openxmlformats.org/officeDocument/2006/relationships/hyperlink" Target="https://www.sony.com/electronics/camera-lenses/sel24f18z" TargetMode="External"/><Relationship Id="rId23" Type="http://schemas.openxmlformats.org/officeDocument/2006/relationships/hyperlink" Target="https://www.sony.com/electronics/camera-lenses/selp18110g" TargetMode="External"/><Relationship Id="rId10" Type="http://schemas.openxmlformats.org/officeDocument/2006/relationships/hyperlink" Target="https://www.sony.com/electronics/camera-lenses/sel18135" TargetMode="External"/><Relationship Id="rId19" Type="http://schemas.openxmlformats.org/officeDocument/2006/relationships/hyperlink" Target="https://www.sony.com/electronics/camera-lenses/sel55210" TargetMode="External"/><Relationship Id="rId4" Type="http://schemas.openxmlformats.org/officeDocument/2006/relationships/hyperlink" Target="https://www.amazon.de/Tokina-FiRIN-Makroobjektiv-Vollformatobjektiv-Mount/dp/B07R1KVZT9/ref=as_li_ss_tl?__mk_de_DE=%C3%85M%C3%85%C5%BD%C3%95%C3%91&amp;crid=27PITEVDHE0QD&amp;keywords=tokina+firin+100mm+f2.8+fe&amp;qid=1559375443&amp;s=ce-de&amp;sprefix=tokina+firin+100,electronics,147&amp;sr=1-1&amp;linkCode=sl1&amp;tag=phillipreevede-21&amp;linkId=4c09b31d0be3bd64b2efe254f502e267&amp;language=de_DE" TargetMode="External"/><Relationship Id="rId9" Type="http://schemas.openxmlformats.org/officeDocument/2006/relationships/hyperlink" Target="https://www.sony.com/electronics/camera-lenses/sel16f28" TargetMode="External"/><Relationship Id="rId14" Type="http://schemas.openxmlformats.org/officeDocument/2006/relationships/hyperlink" Target="https://www.sony.com/electronics/camera-lenses/sel20f28" TargetMode="External"/><Relationship Id="rId22" Type="http://schemas.openxmlformats.org/officeDocument/2006/relationships/hyperlink" Target="https://www.sony.com/electronics/camera-lenses/selp18105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190"/>
  <sheetViews>
    <sheetView tabSelected="1" topLeftCell="A105" zoomScale="85" zoomScaleNormal="85" workbookViewId="0">
      <selection activeCell="M143" sqref="M143"/>
    </sheetView>
  </sheetViews>
  <sheetFormatPr baseColWidth="10" defaultColWidth="11" defaultRowHeight="16" x14ac:dyDescent="0.2"/>
  <cols>
    <col min="1" max="1" width="38" style="82" customWidth="1"/>
    <col min="2" max="2" width="21.6640625" style="82" customWidth="1"/>
    <col min="3" max="3" width="9" customWidth="1"/>
    <col min="4" max="5" width="24.1640625" customWidth="1"/>
    <col min="6" max="6" width="22.5" customWidth="1"/>
    <col min="7" max="7" width="18" customWidth="1"/>
    <col min="8" max="8" width="16.5" customWidth="1"/>
    <col min="9" max="9" width="16.6640625" customWidth="1"/>
    <col min="10" max="10" width="8.6640625" customWidth="1"/>
    <col min="11" max="11" width="24.33203125" customWidth="1"/>
    <col min="12" max="12" width="19.5" customWidth="1"/>
    <col min="13" max="13" width="28.6640625" customWidth="1"/>
    <col min="14" max="14" width="17.1640625" bestFit="1" customWidth="1"/>
    <col min="15" max="15" width="16.1640625" bestFit="1" customWidth="1"/>
    <col min="16" max="16" width="25.6640625" style="100" customWidth="1"/>
    <col min="17" max="17" width="12" bestFit="1" customWidth="1"/>
    <col min="18" max="18" width="10.83203125" customWidth="1"/>
    <col min="19" max="19" width="13.6640625" customWidth="1"/>
    <col min="20" max="20" width="34.83203125" style="96" customWidth="1"/>
    <col min="21" max="21" width="36.1640625" style="77" customWidth="1"/>
    <col min="22" max="22" width="32.83203125" style="74" customWidth="1"/>
    <col min="23" max="23" width="41.83203125" style="74" customWidth="1"/>
    <col min="24" max="24" width="31.5" style="74" customWidth="1"/>
    <col min="25" max="25" width="61.83203125" style="74" customWidth="1"/>
    <col min="26" max="26" width="13.5" style="77" bestFit="1" customWidth="1"/>
    <col min="27" max="30" width="13.5" style="77" customWidth="1"/>
    <col min="31" max="31" width="100.5" bestFit="1" customWidth="1"/>
  </cols>
  <sheetData>
    <row r="1" spans="1:31" x14ac:dyDescent="0.2">
      <c r="A1" s="78" t="s">
        <v>0</v>
      </c>
      <c r="B1" s="75" t="s">
        <v>513</v>
      </c>
      <c r="C1" s="10" t="s">
        <v>1</v>
      </c>
      <c r="D1" s="75" t="s">
        <v>508</v>
      </c>
      <c r="E1" s="75" t="s">
        <v>509</v>
      </c>
      <c r="F1" s="9" t="s">
        <v>185</v>
      </c>
      <c r="G1" s="9" t="s">
        <v>184</v>
      </c>
      <c r="H1" s="12" t="s">
        <v>655</v>
      </c>
      <c r="I1" s="13" t="s">
        <v>656</v>
      </c>
      <c r="J1" s="14" t="s">
        <v>2</v>
      </c>
      <c r="K1" s="15" t="s">
        <v>654</v>
      </c>
      <c r="L1" s="11" t="s">
        <v>3</v>
      </c>
      <c r="M1" s="16" t="s">
        <v>657</v>
      </c>
      <c r="N1" s="12" t="s">
        <v>565</v>
      </c>
      <c r="O1" s="11" t="s">
        <v>658</v>
      </c>
      <c r="P1" s="101" t="s">
        <v>564</v>
      </c>
      <c r="Q1" s="11" t="s">
        <v>4</v>
      </c>
      <c r="R1" s="18" t="s">
        <v>416</v>
      </c>
      <c r="S1" s="16" t="s">
        <v>417</v>
      </c>
      <c r="T1" s="90" t="s">
        <v>516</v>
      </c>
      <c r="U1" s="75" t="s">
        <v>87</v>
      </c>
      <c r="V1" s="70" t="s">
        <v>5</v>
      </c>
      <c r="W1" s="70" t="s">
        <v>6</v>
      </c>
      <c r="X1" s="70" t="s">
        <v>414</v>
      </c>
      <c r="Y1" s="70" t="s">
        <v>412</v>
      </c>
      <c r="Z1" s="70" t="s">
        <v>505</v>
      </c>
      <c r="AA1" s="70" t="s">
        <v>507</v>
      </c>
      <c r="AB1" s="70" t="s">
        <v>646</v>
      </c>
      <c r="AC1" s="70" t="s">
        <v>651</v>
      </c>
      <c r="AD1" s="70" t="s">
        <v>659</v>
      </c>
      <c r="AE1" s="17" t="s">
        <v>413</v>
      </c>
    </row>
    <row r="2" spans="1:31" ht="71" x14ac:dyDescent="0.2">
      <c r="A2" s="79" t="s">
        <v>512</v>
      </c>
      <c r="B2" s="79"/>
      <c r="C2" s="19">
        <v>375</v>
      </c>
      <c r="D2" s="106">
        <v>10</v>
      </c>
      <c r="E2" s="106">
        <v>10</v>
      </c>
      <c r="F2" s="20">
        <v>5.6</v>
      </c>
      <c r="G2" s="20">
        <v>5.6</v>
      </c>
      <c r="H2" s="21">
        <v>67</v>
      </c>
      <c r="I2" s="22">
        <v>69</v>
      </c>
      <c r="J2" s="23" t="s">
        <v>7</v>
      </c>
      <c r="K2" s="21" t="s">
        <v>186</v>
      </c>
      <c r="L2" s="25">
        <v>6.7000000000000004E-2</v>
      </c>
      <c r="M2" s="21">
        <v>30</v>
      </c>
      <c r="N2" s="23" t="s">
        <v>8</v>
      </c>
      <c r="O2" s="25">
        <v>10</v>
      </c>
      <c r="P2" s="98" t="s">
        <v>9</v>
      </c>
      <c r="Q2" s="26">
        <v>42552</v>
      </c>
      <c r="R2" s="27">
        <v>1099</v>
      </c>
      <c r="S2" s="27">
        <v>750</v>
      </c>
      <c r="T2" s="91"/>
      <c r="U2" s="83" t="s">
        <v>88</v>
      </c>
      <c r="V2" s="68" t="s">
        <v>187</v>
      </c>
      <c r="W2" s="68" t="s">
        <v>270</v>
      </c>
      <c r="X2" s="68" t="s">
        <v>360</v>
      </c>
      <c r="Y2" s="68" t="s">
        <v>411</v>
      </c>
      <c r="Z2" s="88"/>
      <c r="AA2" s="88"/>
      <c r="AB2" s="88" t="s">
        <v>506</v>
      </c>
      <c r="AC2" s="88"/>
      <c r="AD2" s="88" t="s">
        <v>506</v>
      </c>
      <c r="AE2" s="25"/>
    </row>
    <row r="3" spans="1:31" ht="57" x14ac:dyDescent="0.2">
      <c r="A3" s="79" t="s">
        <v>530</v>
      </c>
      <c r="B3" s="79" t="s">
        <v>514</v>
      </c>
      <c r="C3" s="19">
        <v>565</v>
      </c>
      <c r="D3" s="106">
        <v>12</v>
      </c>
      <c r="E3" s="106">
        <v>12</v>
      </c>
      <c r="F3" s="20">
        <v>4</v>
      </c>
      <c r="G3" s="20">
        <v>4</v>
      </c>
      <c r="H3" s="28">
        <v>87</v>
      </c>
      <c r="I3" s="29">
        <v>117</v>
      </c>
      <c r="J3" s="23" t="s">
        <v>10</v>
      </c>
      <c r="K3" s="21" t="s">
        <v>186</v>
      </c>
      <c r="L3" s="25">
        <v>0.14000000000000001</v>
      </c>
      <c r="M3" s="21">
        <v>24</v>
      </c>
      <c r="N3" s="23" t="s">
        <v>8</v>
      </c>
      <c r="O3" s="25">
        <v>7</v>
      </c>
      <c r="P3" s="98" t="s">
        <v>11</v>
      </c>
      <c r="Q3" s="26">
        <v>42856</v>
      </c>
      <c r="R3" s="27">
        <v>1699</v>
      </c>
      <c r="S3" s="27">
        <v>1125</v>
      </c>
      <c r="T3" s="91"/>
      <c r="U3" s="83"/>
      <c r="V3" s="68" t="s">
        <v>188</v>
      </c>
      <c r="W3" s="71" t="s">
        <v>271</v>
      </c>
      <c r="X3" s="68" t="s">
        <v>362</v>
      </c>
      <c r="Y3" s="68"/>
      <c r="Z3" s="87"/>
      <c r="AA3" s="87"/>
      <c r="AB3" s="88" t="s">
        <v>506</v>
      </c>
      <c r="AC3" s="88"/>
      <c r="AD3" s="88" t="s">
        <v>506</v>
      </c>
      <c r="AE3" s="69"/>
    </row>
    <row r="4" spans="1:31" ht="57" x14ac:dyDescent="0.2">
      <c r="A4" s="79" t="s">
        <v>531</v>
      </c>
      <c r="B4" s="97" t="s">
        <v>515</v>
      </c>
      <c r="C4" s="19">
        <v>847</v>
      </c>
      <c r="D4" s="106">
        <v>12</v>
      </c>
      <c r="E4" s="106">
        <v>24</v>
      </c>
      <c r="F4" s="20">
        <v>2.8</v>
      </c>
      <c r="G4" s="20">
        <v>2.8</v>
      </c>
      <c r="H4" s="28">
        <v>97.6</v>
      </c>
      <c r="I4" s="29">
        <v>137</v>
      </c>
      <c r="J4" s="23" t="s">
        <v>10</v>
      </c>
      <c r="K4" s="21" t="s">
        <v>186</v>
      </c>
      <c r="L4" s="25">
        <v>0.14000000000000001</v>
      </c>
      <c r="M4" s="21">
        <v>28</v>
      </c>
      <c r="N4" s="23" t="s">
        <v>8</v>
      </c>
      <c r="O4" s="25">
        <v>9</v>
      </c>
      <c r="P4" s="98" t="s">
        <v>12</v>
      </c>
      <c r="Q4" s="26">
        <v>44056</v>
      </c>
      <c r="R4" s="27">
        <v>2999</v>
      </c>
      <c r="S4" s="51"/>
      <c r="T4" s="91" t="s">
        <v>532</v>
      </c>
      <c r="U4" s="83"/>
      <c r="V4" s="68"/>
      <c r="W4" s="71" t="s">
        <v>272</v>
      </c>
      <c r="X4" s="68"/>
      <c r="Y4" s="68"/>
      <c r="Z4" s="87"/>
      <c r="AA4" s="87"/>
      <c r="AB4" s="88" t="s">
        <v>506</v>
      </c>
      <c r="AC4" s="88"/>
      <c r="AD4" s="88" t="s">
        <v>506</v>
      </c>
      <c r="AE4" s="25" t="s">
        <v>13</v>
      </c>
    </row>
    <row r="5" spans="1:31" ht="71" x14ac:dyDescent="0.2">
      <c r="A5" s="79" t="s">
        <v>139</v>
      </c>
      <c r="B5" s="79"/>
      <c r="C5" s="19">
        <v>350</v>
      </c>
      <c r="D5" s="106">
        <v>12</v>
      </c>
      <c r="E5" s="106">
        <v>12</v>
      </c>
      <c r="F5" s="20">
        <v>5.6</v>
      </c>
      <c r="G5" s="20">
        <v>5.6</v>
      </c>
      <c r="H5" s="30">
        <v>67</v>
      </c>
      <c r="I5" s="22">
        <v>68</v>
      </c>
      <c r="J5" s="23" t="s">
        <v>7</v>
      </c>
      <c r="K5" s="21" t="s">
        <v>186</v>
      </c>
      <c r="L5" s="25"/>
      <c r="M5" s="21">
        <v>30</v>
      </c>
      <c r="N5" s="23" t="s">
        <v>8</v>
      </c>
      <c r="O5" s="25">
        <v>10</v>
      </c>
      <c r="P5" s="98" t="s">
        <v>14</v>
      </c>
      <c r="Q5" s="26">
        <v>42583</v>
      </c>
      <c r="R5" s="27">
        <v>749</v>
      </c>
      <c r="S5" s="51"/>
      <c r="T5" s="91"/>
      <c r="U5" s="84" t="s">
        <v>89</v>
      </c>
      <c r="V5" s="68"/>
      <c r="W5" s="71"/>
      <c r="X5" s="68"/>
      <c r="Y5" s="68" t="s">
        <v>415</v>
      </c>
      <c r="Z5" s="87" t="s">
        <v>506</v>
      </c>
      <c r="AA5" s="87"/>
      <c r="AB5" s="88" t="s">
        <v>506</v>
      </c>
      <c r="AC5" s="88"/>
      <c r="AD5" s="88" t="s">
        <v>506</v>
      </c>
      <c r="AE5" s="25"/>
    </row>
    <row r="6" spans="1:31" ht="85" x14ac:dyDescent="0.2">
      <c r="A6" s="79" t="s">
        <v>15</v>
      </c>
      <c r="B6" s="79"/>
      <c r="C6" s="19">
        <v>1220</v>
      </c>
      <c r="D6" s="106">
        <v>14</v>
      </c>
      <c r="E6" s="106">
        <v>14</v>
      </c>
      <c r="F6" s="31">
        <v>1.8</v>
      </c>
      <c r="G6" s="31">
        <v>1.8</v>
      </c>
      <c r="H6" s="32">
        <v>95</v>
      </c>
      <c r="I6" s="33">
        <v>152</v>
      </c>
      <c r="J6" s="25" t="s">
        <v>10</v>
      </c>
      <c r="K6" s="21" t="s">
        <v>186</v>
      </c>
      <c r="L6" s="25">
        <v>0.1</v>
      </c>
      <c r="M6" s="21">
        <v>27</v>
      </c>
      <c r="N6" s="23" t="s">
        <v>8</v>
      </c>
      <c r="O6" s="25">
        <v>9</v>
      </c>
      <c r="P6" s="98" t="s">
        <v>538</v>
      </c>
      <c r="Q6" s="26">
        <v>43221</v>
      </c>
      <c r="R6" s="27">
        <v>1599</v>
      </c>
      <c r="S6" s="27">
        <v>950</v>
      </c>
      <c r="T6" s="91"/>
      <c r="U6" s="83"/>
      <c r="V6" s="68" t="s">
        <v>189</v>
      </c>
      <c r="W6" s="71" t="s">
        <v>273</v>
      </c>
      <c r="X6" s="68" t="s">
        <v>363</v>
      </c>
      <c r="Y6" s="85" t="s">
        <v>503</v>
      </c>
      <c r="Z6" s="87"/>
      <c r="AA6" s="87" t="s">
        <v>506</v>
      </c>
      <c r="AB6" s="88" t="s">
        <v>506</v>
      </c>
      <c r="AC6" s="88"/>
      <c r="AD6" s="88" t="s">
        <v>506</v>
      </c>
      <c r="AE6" s="25"/>
    </row>
    <row r="7" spans="1:31" ht="102" x14ac:dyDescent="0.2">
      <c r="A7" s="79" t="s">
        <v>16</v>
      </c>
      <c r="B7" s="79"/>
      <c r="C7" s="19">
        <v>795</v>
      </c>
      <c r="D7" s="106">
        <v>14</v>
      </c>
      <c r="E7" s="106">
        <v>24</v>
      </c>
      <c r="F7" s="20">
        <v>2.8</v>
      </c>
      <c r="G7" s="20">
        <v>2.8</v>
      </c>
      <c r="H7" s="28">
        <v>85</v>
      </c>
      <c r="I7" s="33">
        <v>131</v>
      </c>
      <c r="J7" s="25" t="s">
        <v>10</v>
      </c>
      <c r="K7" s="21" t="s">
        <v>186</v>
      </c>
      <c r="L7" s="25">
        <v>0.14000000000000001</v>
      </c>
      <c r="M7" s="21">
        <v>28</v>
      </c>
      <c r="N7" s="23" t="s">
        <v>8</v>
      </c>
      <c r="O7" s="25">
        <v>11</v>
      </c>
      <c r="P7" s="98" t="s">
        <v>17</v>
      </c>
      <c r="Q7" s="26">
        <v>43693</v>
      </c>
      <c r="R7" s="27">
        <v>1399</v>
      </c>
      <c r="S7" s="27">
        <v>1100</v>
      </c>
      <c r="T7" s="91"/>
      <c r="U7" s="83"/>
      <c r="V7" s="68" t="s">
        <v>190</v>
      </c>
      <c r="W7" s="71" t="s">
        <v>274</v>
      </c>
      <c r="X7" s="68"/>
      <c r="Y7" s="85" t="s">
        <v>419</v>
      </c>
      <c r="Z7" s="87"/>
      <c r="AA7" s="87"/>
      <c r="AB7" s="88" t="s">
        <v>506</v>
      </c>
      <c r="AC7" s="88"/>
      <c r="AD7" s="88" t="s">
        <v>506</v>
      </c>
      <c r="AE7" s="25" t="s">
        <v>13</v>
      </c>
    </row>
    <row r="8" spans="1:31" ht="102" x14ac:dyDescent="0.2">
      <c r="A8" s="79" t="s">
        <v>18</v>
      </c>
      <c r="B8" s="79"/>
      <c r="C8" s="19">
        <v>505</v>
      </c>
      <c r="D8" s="106">
        <v>14</v>
      </c>
      <c r="E8" s="106">
        <v>14</v>
      </c>
      <c r="F8" s="20">
        <v>2.8</v>
      </c>
      <c r="G8" s="20">
        <v>2.8</v>
      </c>
      <c r="H8" s="28">
        <v>86</v>
      </c>
      <c r="I8" s="29">
        <v>98</v>
      </c>
      <c r="J8" s="25" t="s">
        <v>10</v>
      </c>
      <c r="K8" s="21" t="s">
        <v>186</v>
      </c>
      <c r="L8" s="25">
        <v>0.12</v>
      </c>
      <c r="M8" s="21">
        <v>20</v>
      </c>
      <c r="N8" s="23" t="s">
        <v>8</v>
      </c>
      <c r="O8" s="25">
        <v>7</v>
      </c>
      <c r="P8" s="98" t="s">
        <v>539</v>
      </c>
      <c r="Q8" s="26">
        <v>43221</v>
      </c>
      <c r="R8" s="27">
        <v>799</v>
      </c>
      <c r="S8" s="27">
        <v>350</v>
      </c>
      <c r="T8" s="91"/>
      <c r="U8" s="83"/>
      <c r="V8" s="68" t="s">
        <v>191</v>
      </c>
      <c r="W8" s="71" t="s">
        <v>275</v>
      </c>
      <c r="X8" s="68" t="s">
        <v>364</v>
      </c>
      <c r="Y8" s="85" t="s">
        <v>420</v>
      </c>
      <c r="Z8" s="87"/>
      <c r="AA8" s="87"/>
      <c r="AB8" s="88" t="s">
        <v>506</v>
      </c>
      <c r="AC8" s="88"/>
      <c r="AD8" s="88" t="s">
        <v>506</v>
      </c>
      <c r="AE8" s="25"/>
    </row>
    <row r="9" spans="1:31" ht="102" x14ac:dyDescent="0.2">
      <c r="A9" s="79" t="s">
        <v>140</v>
      </c>
      <c r="B9" s="79"/>
      <c r="C9" s="19">
        <v>298</v>
      </c>
      <c r="D9" s="106">
        <v>15</v>
      </c>
      <c r="E9" s="106">
        <v>15</v>
      </c>
      <c r="F9" s="20">
        <v>4.5</v>
      </c>
      <c r="G9" s="20">
        <v>4.5</v>
      </c>
      <c r="H9" s="30">
        <v>67</v>
      </c>
      <c r="I9" s="22">
        <v>62</v>
      </c>
      <c r="J9" s="23" t="s">
        <v>7</v>
      </c>
      <c r="K9" s="21">
        <v>58</v>
      </c>
      <c r="L9" s="25">
        <v>8.3000000000000004E-2</v>
      </c>
      <c r="M9" s="21">
        <v>30</v>
      </c>
      <c r="N9" s="23" t="s">
        <v>8</v>
      </c>
      <c r="O9" s="25">
        <v>10</v>
      </c>
      <c r="P9" s="98" t="s">
        <v>14</v>
      </c>
      <c r="Q9" s="26">
        <v>42401</v>
      </c>
      <c r="R9" s="27">
        <v>799</v>
      </c>
      <c r="S9" s="27">
        <v>500</v>
      </c>
      <c r="T9" s="91"/>
      <c r="U9" s="83" t="s">
        <v>90</v>
      </c>
      <c r="V9" s="68" t="s">
        <v>192</v>
      </c>
      <c r="W9" s="71" t="s">
        <v>276</v>
      </c>
      <c r="X9" s="68" t="s">
        <v>365</v>
      </c>
      <c r="Y9" s="85" t="s">
        <v>421</v>
      </c>
      <c r="Z9" s="87"/>
      <c r="AA9" s="87"/>
      <c r="AB9" s="88" t="s">
        <v>506</v>
      </c>
      <c r="AC9" s="88"/>
      <c r="AD9" s="88" t="s">
        <v>506</v>
      </c>
      <c r="AE9" s="25"/>
    </row>
    <row r="10" spans="1:31" ht="102" x14ac:dyDescent="0.2">
      <c r="A10" s="79" t="s">
        <v>141</v>
      </c>
      <c r="B10" s="79"/>
      <c r="C10" s="19">
        <v>523</v>
      </c>
      <c r="D10" s="106">
        <v>16</v>
      </c>
      <c r="E10" s="106">
        <v>35</v>
      </c>
      <c r="F10" s="20">
        <v>4</v>
      </c>
      <c r="G10" s="20">
        <v>4</v>
      </c>
      <c r="H10" s="28">
        <v>78</v>
      </c>
      <c r="I10" s="29">
        <v>98</v>
      </c>
      <c r="J10" s="23" t="s">
        <v>10</v>
      </c>
      <c r="K10" s="21">
        <v>72</v>
      </c>
      <c r="L10" s="25">
        <v>0.19</v>
      </c>
      <c r="M10" s="21">
        <v>28</v>
      </c>
      <c r="N10" s="34" t="s">
        <v>19</v>
      </c>
      <c r="O10" s="25">
        <v>7</v>
      </c>
      <c r="P10" s="98" t="s">
        <v>14</v>
      </c>
      <c r="Q10" s="26">
        <v>41883</v>
      </c>
      <c r="R10" s="27">
        <v>1349</v>
      </c>
      <c r="S10" s="27">
        <v>750</v>
      </c>
      <c r="T10" s="91"/>
      <c r="U10" s="83" t="s">
        <v>91</v>
      </c>
      <c r="V10" s="68" t="s">
        <v>193</v>
      </c>
      <c r="W10" s="71" t="s">
        <v>277</v>
      </c>
      <c r="X10" s="68" t="s">
        <v>366</v>
      </c>
      <c r="Y10" s="85" t="s">
        <v>504</v>
      </c>
      <c r="Z10" s="87"/>
      <c r="AA10" s="87"/>
      <c r="AB10" s="88" t="s">
        <v>506</v>
      </c>
      <c r="AC10" s="88"/>
      <c r="AD10" s="88" t="s">
        <v>506</v>
      </c>
      <c r="AE10" s="69"/>
    </row>
    <row r="11" spans="1:31" ht="85" x14ac:dyDescent="0.2">
      <c r="A11" s="79" t="s">
        <v>20</v>
      </c>
      <c r="B11" s="79"/>
      <c r="C11" s="19">
        <v>680</v>
      </c>
      <c r="D11" s="106">
        <v>16</v>
      </c>
      <c r="E11" s="106">
        <v>35</v>
      </c>
      <c r="F11" s="20">
        <v>2.8</v>
      </c>
      <c r="G11" s="20">
        <v>2.8</v>
      </c>
      <c r="H11" s="28">
        <v>89</v>
      </c>
      <c r="I11" s="29">
        <v>122</v>
      </c>
      <c r="J11" s="23" t="s">
        <v>10</v>
      </c>
      <c r="K11" s="21">
        <v>82</v>
      </c>
      <c r="L11" s="25">
        <v>0.19</v>
      </c>
      <c r="M11" s="21">
        <v>28</v>
      </c>
      <c r="N11" s="23" t="s">
        <v>8</v>
      </c>
      <c r="O11" s="25">
        <v>11</v>
      </c>
      <c r="P11" s="98" t="s">
        <v>21</v>
      </c>
      <c r="Q11" s="26">
        <v>42856</v>
      </c>
      <c r="R11" s="27">
        <v>2199</v>
      </c>
      <c r="S11" s="27">
        <v>1650</v>
      </c>
      <c r="T11" s="91"/>
      <c r="U11" s="83"/>
      <c r="V11" s="68" t="s">
        <v>194</v>
      </c>
      <c r="W11" s="71" t="s">
        <v>278</v>
      </c>
      <c r="X11" s="68" t="s">
        <v>367</v>
      </c>
      <c r="Y11" s="68" t="s">
        <v>422</v>
      </c>
      <c r="Z11" s="87"/>
      <c r="AA11" s="87"/>
      <c r="AB11" s="88" t="s">
        <v>506</v>
      </c>
      <c r="AC11" s="88"/>
      <c r="AD11" s="88" t="s">
        <v>506</v>
      </c>
      <c r="AE11" s="25"/>
    </row>
    <row r="12" spans="1:31" ht="85" x14ac:dyDescent="0.2">
      <c r="A12" s="79" t="s">
        <v>142</v>
      </c>
      <c r="B12" s="79"/>
      <c r="C12" s="19">
        <v>420</v>
      </c>
      <c r="D12" s="106">
        <v>17</v>
      </c>
      <c r="E12" s="106">
        <v>28</v>
      </c>
      <c r="F12" s="20">
        <v>2.8</v>
      </c>
      <c r="G12" s="20">
        <v>2.8</v>
      </c>
      <c r="H12" s="35">
        <v>73</v>
      </c>
      <c r="I12" s="29">
        <v>99</v>
      </c>
      <c r="J12" s="23" t="s">
        <v>10</v>
      </c>
      <c r="K12" s="21">
        <v>67</v>
      </c>
      <c r="L12" s="25">
        <v>0.19</v>
      </c>
      <c r="M12" s="21">
        <v>19</v>
      </c>
      <c r="N12" s="23" t="s">
        <v>8</v>
      </c>
      <c r="O12" s="25">
        <v>9</v>
      </c>
      <c r="P12" s="98" t="s">
        <v>23</v>
      </c>
      <c r="Q12" s="26">
        <v>43647</v>
      </c>
      <c r="R12" s="36">
        <v>899</v>
      </c>
      <c r="S12" s="27">
        <v>740</v>
      </c>
      <c r="T12" s="91"/>
      <c r="U12" s="83" t="s">
        <v>92</v>
      </c>
      <c r="V12" s="68" t="s">
        <v>195</v>
      </c>
      <c r="W12" s="71" t="s">
        <v>279</v>
      </c>
      <c r="X12" s="68" t="s">
        <v>368</v>
      </c>
      <c r="Y12" s="68" t="s">
        <v>423</v>
      </c>
      <c r="Z12" s="87"/>
      <c r="AA12" s="87"/>
      <c r="AB12" s="88" t="s">
        <v>506</v>
      </c>
      <c r="AC12" s="88"/>
      <c r="AD12" s="88" t="s">
        <v>506</v>
      </c>
      <c r="AE12" s="25"/>
    </row>
    <row r="13" spans="1:31" ht="71" x14ac:dyDescent="0.2">
      <c r="A13" s="79" t="s">
        <v>143</v>
      </c>
      <c r="B13" s="79"/>
      <c r="C13" s="19">
        <v>330</v>
      </c>
      <c r="D13" s="106">
        <v>18</v>
      </c>
      <c r="E13" s="106">
        <v>18</v>
      </c>
      <c r="F13" s="20">
        <v>2.8</v>
      </c>
      <c r="G13" s="20">
        <v>2.8</v>
      </c>
      <c r="H13" s="28">
        <v>100</v>
      </c>
      <c r="I13" s="29">
        <v>80</v>
      </c>
      <c r="J13" s="23" t="s">
        <v>10</v>
      </c>
      <c r="K13" s="21">
        <v>77</v>
      </c>
      <c r="L13" s="25">
        <v>0.1</v>
      </c>
      <c r="M13" s="21">
        <v>25</v>
      </c>
      <c r="N13" s="23" t="s">
        <v>8</v>
      </c>
      <c r="O13" s="25">
        <v>9</v>
      </c>
      <c r="P13" s="98" t="s">
        <v>25</v>
      </c>
      <c r="Q13" s="26">
        <v>42491</v>
      </c>
      <c r="R13" s="27">
        <v>1499</v>
      </c>
      <c r="S13" s="27">
        <v>750</v>
      </c>
      <c r="T13" s="91"/>
      <c r="U13" s="83" t="s">
        <v>93</v>
      </c>
      <c r="V13" s="68" t="s">
        <v>196</v>
      </c>
      <c r="W13" s="71" t="s">
        <v>280</v>
      </c>
      <c r="X13" s="68" t="s">
        <v>369</v>
      </c>
      <c r="Y13" s="68" t="s">
        <v>424</v>
      </c>
      <c r="Z13" s="87"/>
      <c r="AA13" s="87"/>
      <c r="AB13" s="88" t="s">
        <v>506</v>
      </c>
      <c r="AC13" s="88"/>
      <c r="AD13" s="88" t="s">
        <v>506</v>
      </c>
      <c r="AE13" s="69"/>
    </row>
    <row r="14" spans="1:31" ht="71" x14ac:dyDescent="0.2">
      <c r="A14" s="79" t="s">
        <v>26</v>
      </c>
      <c r="B14" s="79"/>
      <c r="C14" s="19">
        <v>145</v>
      </c>
      <c r="D14" s="106">
        <v>18</v>
      </c>
      <c r="E14" s="106">
        <v>18</v>
      </c>
      <c r="F14" s="20">
        <v>2.8</v>
      </c>
      <c r="G14" s="20">
        <v>2.8</v>
      </c>
      <c r="H14" s="28">
        <v>63.5</v>
      </c>
      <c r="I14" s="29">
        <v>60.5</v>
      </c>
      <c r="J14" s="23" t="s">
        <v>10</v>
      </c>
      <c r="K14" s="21">
        <v>58</v>
      </c>
      <c r="L14" s="25">
        <v>0.09</v>
      </c>
      <c r="M14" s="21">
        <v>25</v>
      </c>
      <c r="N14" s="23" t="s">
        <v>8</v>
      </c>
      <c r="O14" s="25">
        <v>7</v>
      </c>
      <c r="P14" s="98" t="s">
        <v>544</v>
      </c>
      <c r="Q14" s="26">
        <v>43723</v>
      </c>
      <c r="R14" s="27">
        <v>399</v>
      </c>
      <c r="S14" s="27">
        <v>240</v>
      </c>
      <c r="T14" s="91"/>
      <c r="U14" s="83"/>
      <c r="V14" s="68" t="s">
        <v>197</v>
      </c>
      <c r="W14" s="71" t="s">
        <v>197</v>
      </c>
      <c r="X14" s="68"/>
      <c r="Y14" s="68" t="s">
        <v>425</v>
      </c>
      <c r="Z14" s="87"/>
      <c r="AA14" s="87"/>
      <c r="AB14" s="88" t="s">
        <v>506</v>
      </c>
      <c r="AC14" s="88"/>
      <c r="AD14" s="88" t="s">
        <v>506</v>
      </c>
      <c r="AE14" s="25"/>
    </row>
    <row r="15" spans="1:31" ht="71" x14ac:dyDescent="0.2">
      <c r="A15" s="79" t="s">
        <v>27</v>
      </c>
      <c r="B15" s="79"/>
      <c r="C15" s="19">
        <v>1050</v>
      </c>
      <c r="D15" s="106">
        <v>20</v>
      </c>
      <c r="E15" s="106">
        <v>20</v>
      </c>
      <c r="F15" s="37">
        <v>1.4</v>
      </c>
      <c r="G15" s="37">
        <v>1.4</v>
      </c>
      <c r="H15" s="28">
        <v>91</v>
      </c>
      <c r="I15" s="29">
        <v>155.80000000000001</v>
      </c>
      <c r="J15" s="25" t="s">
        <v>10</v>
      </c>
      <c r="K15" s="21" t="s">
        <v>186</v>
      </c>
      <c r="L15" s="25">
        <v>0.14000000000000001</v>
      </c>
      <c r="M15" s="21">
        <v>28</v>
      </c>
      <c r="N15" s="23" t="s">
        <v>8</v>
      </c>
      <c r="O15" s="25">
        <v>9</v>
      </c>
      <c r="P15" s="98" t="s">
        <v>540</v>
      </c>
      <c r="Q15" s="26">
        <v>43221</v>
      </c>
      <c r="R15" s="27">
        <v>899</v>
      </c>
      <c r="S15" s="27">
        <v>550</v>
      </c>
      <c r="T15" s="91"/>
      <c r="U15" s="83"/>
      <c r="V15" s="68" t="s">
        <v>198</v>
      </c>
      <c r="W15" s="71" t="s">
        <v>281</v>
      </c>
      <c r="X15" s="68" t="s">
        <v>370</v>
      </c>
      <c r="Y15" s="68" t="s">
        <v>426</v>
      </c>
      <c r="Z15" s="87"/>
      <c r="AA15" s="87" t="s">
        <v>506</v>
      </c>
      <c r="AB15" s="88" t="s">
        <v>506</v>
      </c>
      <c r="AC15" s="88"/>
      <c r="AD15" s="88" t="s">
        <v>506</v>
      </c>
      <c r="AE15" s="25"/>
    </row>
    <row r="16" spans="1:31" ht="85" x14ac:dyDescent="0.2">
      <c r="A16" s="79" t="s">
        <v>28</v>
      </c>
      <c r="B16" s="79"/>
      <c r="C16" s="19">
        <v>775</v>
      </c>
      <c r="D16" s="106">
        <v>20</v>
      </c>
      <c r="E16" s="106">
        <v>20</v>
      </c>
      <c r="F16" s="31">
        <v>1.8</v>
      </c>
      <c r="G16" s="31">
        <v>1.8</v>
      </c>
      <c r="H16" s="28">
        <v>77</v>
      </c>
      <c r="I16" s="29">
        <v>102</v>
      </c>
      <c r="J16" s="25" t="s">
        <v>7</v>
      </c>
      <c r="K16" s="21">
        <v>82</v>
      </c>
      <c r="L16" s="25">
        <v>0.12</v>
      </c>
      <c r="M16" s="21">
        <v>25</v>
      </c>
      <c r="N16" s="23" t="s">
        <v>8</v>
      </c>
      <c r="O16" s="25">
        <v>14</v>
      </c>
      <c r="P16" s="98" t="s">
        <v>558</v>
      </c>
      <c r="Q16" s="26">
        <v>43586</v>
      </c>
      <c r="R16" s="27">
        <v>486</v>
      </c>
      <c r="S16" s="51"/>
      <c r="T16" s="91"/>
      <c r="U16" s="83"/>
      <c r="V16" s="68" t="s">
        <v>199</v>
      </c>
      <c r="W16" s="71" t="s">
        <v>282</v>
      </c>
      <c r="X16" s="68" t="s">
        <v>371</v>
      </c>
      <c r="Y16" s="85" t="s">
        <v>418</v>
      </c>
      <c r="Z16" s="87"/>
      <c r="AA16" s="87"/>
      <c r="AB16" s="88" t="s">
        <v>506</v>
      </c>
      <c r="AC16" s="88"/>
      <c r="AD16" s="88" t="s">
        <v>506</v>
      </c>
      <c r="AE16" s="69"/>
    </row>
    <row r="17" spans="1:31" ht="71" x14ac:dyDescent="0.2">
      <c r="A17" s="79" t="s">
        <v>533</v>
      </c>
      <c r="B17" s="79"/>
      <c r="C17" s="19">
        <v>373</v>
      </c>
      <c r="D17" s="106">
        <v>20</v>
      </c>
      <c r="E17" s="106">
        <v>20</v>
      </c>
      <c r="F17" s="38">
        <v>1.8</v>
      </c>
      <c r="G17" s="38">
        <v>1.8</v>
      </c>
      <c r="H17" s="39">
        <v>73.5</v>
      </c>
      <c r="I17" s="29">
        <v>84.7</v>
      </c>
      <c r="J17" s="23" t="s">
        <v>10</v>
      </c>
      <c r="K17" s="21">
        <v>67</v>
      </c>
      <c r="L17" s="25">
        <v>0.2</v>
      </c>
      <c r="M17" s="21">
        <v>18</v>
      </c>
      <c r="N17" s="23" t="s">
        <v>8</v>
      </c>
      <c r="O17" s="25">
        <v>9</v>
      </c>
      <c r="P17" s="98" t="s">
        <v>29</v>
      </c>
      <c r="Q17" s="26">
        <v>43891</v>
      </c>
      <c r="R17" s="40">
        <v>899</v>
      </c>
      <c r="S17" s="40">
        <v>800</v>
      </c>
      <c r="T17" s="92" t="s">
        <v>534</v>
      </c>
      <c r="U17" s="83"/>
      <c r="V17" s="68" t="s">
        <v>200</v>
      </c>
      <c r="W17" s="71" t="s">
        <v>283</v>
      </c>
      <c r="X17" s="68"/>
      <c r="Y17" s="68" t="s">
        <v>427</v>
      </c>
      <c r="Z17" s="87"/>
      <c r="AA17" s="87"/>
      <c r="AB17" s="88" t="s">
        <v>506</v>
      </c>
      <c r="AC17" s="88"/>
      <c r="AD17" s="88" t="s">
        <v>506</v>
      </c>
      <c r="AE17" s="69"/>
    </row>
    <row r="18" spans="1:31" ht="71" x14ac:dyDescent="0.2">
      <c r="A18" s="79" t="s">
        <v>144</v>
      </c>
      <c r="B18" s="79"/>
      <c r="C18" s="19">
        <v>492</v>
      </c>
      <c r="D18" s="106">
        <v>20</v>
      </c>
      <c r="E18" s="106">
        <v>20</v>
      </c>
      <c r="F18" s="38">
        <v>2</v>
      </c>
      <c r="G18" s="38">
        <v>2</v>
      </c>
      <c r="H18" s="39">
        <v>69</v>
      </c>
      <c r="I18" s="29">
        <v>82</v>
      </c>
      <c r="J18" s="23" t="s">
        <v>7</v>
      </c>
      <c r="K18" s="21">
        <v>62</v>
      </c>
      <c r="L18" s="25">
        <v>0.1</v>
      </c>
      <c r="M18" s="21">
        <v>30</v>
      </c>
      <c r="N18" s="23" t="s">
        <v>8</v>
      </c>
      <c r="O18" s="25">
        <v>9</v>
      </c>
      <c r="P18" s="98" t="s">
        <v>23</v>
      </c>
      <c r="Q18" s="26">
        <v>42856</v>
      </c>
      <c r="R18" s="40">
        <v>799</v>
      </c>
      <c r="S18" s="40">
        <v>300</v>
      </c>
      <c r="T18" s="92"/>
      <c r="U18" s="83" t="s">
        <v>94</v>
      </c>
      <c r="V18" s="68" t="s">
        <v>201</v>
      </c>
      <c r="W18" s="71" t="s">
        <v>284</v>
      </c>
      <c r="X18" s="68" t="s">
        <v>372</v>
      </c>
      <c r="Y18" s="68" t="s">
        <v>428</v>
      </c>
      <c r="Z18" s="87"/>
      <c r="AA18" s="87"/>
      <c r="AB18" s="88" t="s">
        <v>506</v>
      </c>
      <c r="AC18" s="88"/>
      <c r="AD18" s="88" t="s">
        <v>506</v>
      </c>
      <c r="AE18" s="69"/>
    </row>
    <row r="19" spans="1:31" ht="71" x14ac:dyDescent="0.2">
      <c r="A19" s="79" t="s">
        <v>31</v>
      </c>
      <c r="B19" s="79"/>
      <c r="C19" s="19">
        <v>464</v>
      </c>
      <c r="D19" s="106">
        <v>20</v>
      </c>
      <c r="E19" s="106">
        <v>20</v>
      </c>
      <c r="F19" s="38">
        <v>2</v>
      </c>
      <c r="G19" s="38">
        <v>2</v>
      </c>
      <c r="H19" s="39">
        <v>73</v>
      </c>
      <c r="I19" s="41">
        <v>82</v>
      </c>
      <c r="J19" s="23" t="s">
        <v>10</v>
      </c>
      <c r="K19" s="21">
        <v>62</v>
      </c>
      <c r="L19" s="25">
        <v>0.1</v>
      </c>
      <c r="M19" s="21">
        <v>30</v>
      </c>
      <c r="N19" s="23" t="s">
        <v>8</v>
      </c>
      <c r="O19" s="25">
        <v>9</v>
      </c>
      <c r="P19" s="98" t="s">
        <v>23</v>
      </c>
      <c r="Q19" s="26">
        <v>43221</v>
      </c>
      <c r="R19" s="27">
        <v>949</v>
      </c>
      <c r="S19" s="27">
        <v>600</v>
      </c>
      <c r="T19" s="91"/>
      <c r="U19" s="83"/>
      <c r="V19" s="68" t="s">
        <v>202</v>
      </c>
      <c r="W19" s="71" t="s">
        <v>285</v>
      </c>
      <c r="X19" s="68" t="s">
        <v>373</v>
      </c>
      <c r="Y19" s="68" t="s">
        <v>429</v>
      </c>
      <c r="Z19" s="87"/>
      <c r="AA19" s="87"/>
      <c r="AB19" s="88" t="s">
        <v>506</v>
      </c>
      <c r="AC19" s="88"/>
      <c r="AD19" s="88" t="s">
        <v>506</v>
      </c>
      <c r="AE19" s="25"/>
    </row>
    <row r="20" spans="1:31" ht="71" x14ac:dyDescent="0.2">
      <c r="A20" s="80" t="s">
        <v>32</v>
      </c>
      <c r="B20" s="80"/>
      <c r="C20" s="19">
        <v>220</v>
      </c>
      <c r="D20" s="106">
        <v>20</v>
      </c>
      <c r="E20" s="106">
        <v>20</v>
      </c>
      <c r="F20" s="20">
        <v>2.8</v>
      </c>
      <c r="G20" s="20">
        <v>2.8</v>
      </c>
      <c r="H20" s="39">
        <v>73</v>
      </c>
      <c r="I20" s="41">
        <v>64</v>
      </c>
      <c r="J20" s="23" t="s">
        <v>10</v>
      </c>
      <c r="K20" s="21">
        <v>67</v>
      </c>
      <c r="L20" s="42">
        <v>0.5</v>
      </c>
      <c r="M20" s="21">
        <v>11</v>
      </c>
      <c r="N20" s="23" t="s">
        <v>8</v>
      </c>
      <c r="O20" s="25">
        <v>7</v>
      </c>
      <c r="P20" s="98" t="s">
        <v>550</v>
      </c>
      <c r="Q20" s="26">
        <v>43860</v>
      </c>
      <c r="R20" s="27">
        <v>349</v>
      </c>
      <c r="S20" s="27">
        <v>225</v>
      </c>
      <c r="T20" s="91"/>
      <c r="U20" s="83"/>
      <c r="V20" s="68" t="s">
        <v>203</v>
      </c>
      <c r="W20" s="71" t="s">
        <v>286</v>
      </c>
      <c r="X20" s="68"/>
      <c r="Y20" s="68" t="s">
        <v>430</v>
      </c>
      <c r="Z20" s="87"/>
      <c r="AA20" s="87"/>
      <c r="AB20" s="88" t="s">
        <v>506</v>
      </c>
      <c r="AC20" s="88"/>
      <c r="AD20" s="88" t="s">
        <v>506</v>
      </c>
      <c r="AE20" s="69"/>
    </row>
    <row r="21" spans="1:31" ht="71" x14ac:dyDescent="0.2">
      <c r="A21" s="79" t="s">
        <v>145</v>
      </c>
      <c r="B21" s="79"/>
      <c r="C21" s="19">
        <v>540</v>
      </c>
      <c r="D21" s="106">
        <v>21</v>
      </c>
      <c r="E21" s="106">
        <v>21</v>
      </c>
      <c r="F21" s="43">
        <v>1.4</v>
      </c>
      <c r="G21" s="43">
        <v>1.4</v>
      </c>
      <c r="H21" s="39">
        <v>70</v>
      </c>
      <c r="I21" s="29">
        <v>80</v>
      </c>
      <c r="J21" s="23" t="s">
        <v>7</v>
      </c>
      <c r="K21" s="21">
        <v>62</v>
      </c>
      <c r="L21" s="25"/>
      <c r="M21" s="21">
        <v>25</v>
      </c>
      <c r="N21" s="23" t="s">
        <v>8</v>
      </c>
      <c r="O21" s="25">
        <v>12</v>
      </c>
      <c r="P21" s="98" t="s">
        <v>23</v>
      </c>
      <c r="Q21" s="26">
        <v>43617</v>
      </c>
      <c r="R21" s="27">
        <v>1199</v>
      </c>
      <c r="S21" s="51"/>
      <c r="T21" s="91"/>
      <c r="U21" s="83" t="s">
        <v>95</v>
      </c>
      <c r="V21" s="68" t="s">
        <v>204</v>
      </c>
      <c r="W21" s="71" t="s">
        <v>287</v>
      </c>
      <c r="X21" s="68"/>
      <c r="Y21" s="68" t="s">
        <v>431</v>
      </c>
      <c r="Z21" s="87"/>
      <c r="AA21" s="87"/>
      <c r="AB21" s="88" t="s">
        <v>506</v>
      </c>
      <c r="AC21" s="88"/>
      <c r="AD21" s="88" t="s">
        <v>506</v>
      </c>
      <c r="AE21" s="69"/>
    </row>
    <row r="22" spans="1:31" ht="71" x14ac:dyDescent="0.2">
      <c r="A22" s="79" t="s">
        <v>146</v>
      </c>
      <c r="B22" s="79"/>
      <c r="C22" s="19">
        <v>394</v>
      </c>
      <c r="D22" s="106">
        <v>21</v>
      </c>
      <c r="E22" s="106">
        <v>21</v>
      </c>
      <c r="F22" s="20">
        <v>2.8</v>
      </c>
      <c r="G22" s="20">
        <v>2.8</v>
      </c>
      <c r="H22" s="39">
        <v>62</v>
      </c>
      <c r="I22" s="29">
        <v>72</v>
      </c>
      <c r="J22" s="23" t="s">
        <v>7</v>
      </c>
      <c r="K22" s="21">
        <v>52</v>
      </c>
      <c r="L22" s="25">
        <v>0.13</v>
      </c>
      <c r="M22" s="21">
        <v>25</v>
      </c>
      <c r="N22" s="23" t="s">
        <v>8</v>
      </c>
      <c r="O22" s="25">
        <v>10</v>
      </c>
      <c r="P22" s="98" t="s">
        <v>542</v>
      </c>
      <c r="Q22" s="26">
        <v>42339</v>
      </c>
      <c r="R22" s="27">
        <v>1499</v>
      </c>
      <c r="S22" s="27">
        <v>750</v>
      </c>
      <c r="T22" s="91"/>
      <c r="U22" s="83" t="s">
        <v>96</v>
      </c>
      <c r="V22" s="68" t="s">
        <v>205</v>
      </c>
      <c r="W22" s="71" t="s">
        <v>288</v>
      </c>
      <c r="X22" s="68" t="s">
        <v>374</v>
      </c>
      <c r="Y22" s="68" t="s">
        <v>432</v>
      </c>
      <c r="Z22" s="87"/>
      <c r="AA22" s="87"/>
      <c r="AB22" s="88" t="s">
        <v>506</v>
      </c>
      <c r="AC22" s="88"/>
      <c r="AD22" s="88" t="s">
        <v>506</v>
      </c>
      <c r="AE22" s="69"/>
    </row>
    <row r="23" spans="1:31" ht="71" x14ac:dyDescent="0.2">
      <c r="A23" s="79" t="s">
        <v>147</v>
      </c>
      <c r="B23" s="79"/>
      <c r="C23" s="19">
        <v>230</v>
      </c>
      <c r="D23" s="106">
        <v>21</v>
      </c>
      <c r="E23" s="106">
        <v>21</v>
      </c>
      <c r="F23" s="20">
        <v>3.5</v>
      </c>
      <c r="G23" s="20">
        <v>3.5</v>
      </c>
      <c r="H23" s="39">
        <v>63</v>
      </c>
      <c r="I23" s="41">
        <v>40</v>
      </c>
      <c r="J23" s="23" t="s">
        <v>7</v>
      </c>
      <c r="K23" s="21">
        <v>52</v>
      </c>
      <c r="L23" s="25"/>
      <c r="M23" s="21">
        <v>20</v>
      </c>
      <c r="N23" s="23" t="s">
        <v>8</v>
      </c>
      <c r="O23" s="25">
        <v>10</v>
      </c>
      <c r="P23" s="98" t="s">
        <v>544</v>
      </c>
      <c r="Q23" s="26">
        <v>43374</v>
      </c>
      <c r="R23" s="27">
        <v>699</v>
      </c>
      <c r="S23" s="27">
        <v>525</v>
      </c>
      <c r="T23" s="91"/>
      <c r="U23" s="83" t="s">
        <v>97</v>
      </c>
      <c r="V23" s="68" t="s">
        <v>206</v>
      </c>
      <c r="W23" s="71" t="s">
        <v>289</v>
      </c>
      <c r="X23" s="68" t="s">
        <v>375</v>
      </c>
      <c r="Y23" s="68" t="s">
        <v>433</v>
      </c>
      <c r="Z23" s="87"/>
      <c r="AA23" s="87"/>
      <c r="AB23" s="88" t="s">
        <v>506</v>
      </c>
      <c r="AC23" s="88"/>
      <c r="AD23" s="88" t="s">
        <v>506</v>
      </c>
      <c r="AE23" s="25"/>
    </row>
    <row r="24" spans="1:31" ht="71" x14ac:dyDescent="0.2">
      <c r="A24" s="79" t="s">
        <v>518</v>
      </c>
      <c r="B24" s="79"/>
      <c r="C24" s="19">
        <v>445</v>
      </c>
      <c r="D24" s="106">
        <v>24</v>
      </c>
      <c r="E24" s="106">
        <v>24</v>
      </c>
      <c r="F24" s="43">
        <v>1.4</v>
      </c>
      <c r="G24" s="43">
        <v>1.4</v>
      </c>
      <c r="H24" s="39">
        <v>75</v>
      </c>
      <c r="I24" s="29">
        <v>92</v>
      </c>
      <c r="J24" s="23" t="s">
        <v>10</v>
      </c>
      <c r="K24" s="21">
        <v>67</v>
      </c>
      <c r="L24" s="25">
        <v>0.17</v>
      </c>
      <c r="M24" s="21">
        <v>25</v>
      </c>
      <c r="N24" s="23" t="s">
        <v>8</v>
      </c>
      <c r="O24" s="25">
        <v>11</v>
      </c>
      <c r="P24" s="98" t="s">
        <v>9</v>
      </c>
      <c r="Q24" s="26">
        <v>43374</v>
      </c>
      <c r="R24" s="27">
        <v>1399</v>
      </c>
      <c r="S24" s="27">
        <v>1150</v>
      </c>
      <c r="T24" s="91" t="s">
        <v>517</v>
      </c>
      <c r="U24" s="83" t="s">
        <v>98</v>
      </c>
      <c r="V24" s="68" t="s">
        <v>207</v>
      </c>
      <c r="W24" s="71" t="s">
        <v>290</v>
      </c>
      <c r="X24" s="68" t="s">
        <v>376</v>
      </c>
      <c r="Y24" s="68" t="s">
        <v>434</v>
      </c>
      <c r="Z24" s="87"/>
      <c r="AA24" s="87"/>
      <c r="AB24" s="88" t="s">
        <v>506</v>
      </c>
      <c r="AC24" s="88"/>
      <c r="AD24" s="88" t="s">
        <v>506</v>
      </c>
      <c r="AE24" s="69"/>
    </row>
    <row r="25" spans="1:31" ht="85" x14ac:dyDescent="0.2">
      <c r="A25" s="79" t="s">
        <v>33</v>
      </c>
      <c r="B25" s="79"/>
      <c r="C25" s="19">
        <v>760</v>
      </c>
      <c r="D25" s="106">
        <v>24</v>
      </c>
      <c r="E25" s="106">
        <v>24</v>
      </c>
      <c r="F25" s="43">
        <v>1.4</v>
      </c>
      <c r="G25" s="43">
        <v>1.4</v>
      </c>
      <c r="H25" s="39">
        <v>85</v>
      </c>
      <c r="I25" s="29">
        <v>116</v>
      </c>
      <c r="J25" s="25" t="s">
        <v>10</v>
      </c>
      <c r="K25" s="21">
        <v>77</v>
      </c>
      <c r="L25" s="25">
        <v>0.19</v>
      </c>
      <c r="M25" s="21">
        <v>25</v>
      </c>
      <c r="N25" s="23" t="s">
        <v>8</v>
      </c>
      <c r="O25" s="25">
        <v>9</v>
      </c>
      <c r="P25" s="98" t="s">
        <v>540</v>
      </c>
      <c r="Q25" s="26">
        <v>43221</v>
      </c>
      <c r="R25" s="27">
        <v>849</v>
      </c>
      <c r="S25" s="27">
        <v>600</v>
      </c>
      <c r="T25" s="91"/>
      <c r="U25" s="83"/>
      <c r="V25" s="68" t="s">
        <v>208</v>
      </c>
      <c r="W25" s="71" t="s">
        <v>291</v>
      </c>
      <c r="X25" s="68" t="s">
        <v>377</v>
      </c>
      <c r="Y25" s="68" t="s">
        <v>435</v>
      </c>
      <c r="Z25" s="87"/>
      <c r="AA25" s="87" t="s">
        <v>506</v>
      </c>
      <c r="AB25" s="88" t="s">
        <v>506</v>
      </c>
      <c r="AC25" s="88"/>
      <c r="AD25" s="88" t="s">
        <v>506</v>
      </c>
      <c r="AE25" s="25"/>
    </row>
    <row r="26" spans="1:31" ht="71" x14ac:dyDescent="0.2">
      <c r="A26" s="79" t="s">
        <v>148</v>
      </c>
      <c r="B26" s="79"/>
      <c r="C26" s="19">
        <v>93</v>
      </c>
      <c r="D26" s="106">
        <v>24</v>
      </c>
      <c r="E26" s="106">
        <v>24</v>
      </c>
      <c r="F26" s="20">
        <v>2.8</v>
      </c>
      <c r="G26" s="20">
        <v>2.8</v>
      </c>
      <c r="H26" s="39">
        <v>61</v>
      </c>
      <c r="I26" s="41">
        <v>37</v>
      </c>
      <c r="J26" s="23" t="s">
        <v>10</v>
      </c>
      <c r="K26" s="21">
        <v>49</v>
      </c>
      <c r="L26" s="25">
        <v>0.15</v>
      </c>
      <c r="M26" s="21">
        <v>20</v>
      </c>
      <c r="N26" s="23" t="s">
        <v>8</v>
      </c>
      <c r="O26" s="25">
        <v>9</v>
      </c>
      <c r="P26" s="98" t="s">
        <v>545</v>
      </c>
      <c r="Q26" s="26">
        <v>43282</v>
      </c>
      <c r="R26" s="40">
        <v>279</v>
      </c>
      <c r="S26" s="40">
        <v>175</v>
      </c>
      <c r="T26" s="92"/>
      <c r="U26" s="83" t="s">
        <v>99</v>
      </c>
      <c r="V26" s="68" t="s">
        <v>209</v>
      </c>
      <c r="W26" s="71" t="s">
        <v>292</v>
      </c>
      <c r="X26" s="68" t="s">
        <v>378</v>
      </c>
      <c r="Y26" s="68" t="s">
        <v>436</v>
      </c>
      <c r="Z26" s="87"/>
      <c r="AA26" s="87"/>
      <c r="AB26" s="88" t="s">
        <v>506</v>
      </c>
      <c r="AC26" s="88"/>
      <c r="AD26" s="88" t="s">
        <v>506</v>
      </c>
      <c r="AE26" s="69"/>
    </row>
    <row r="27" spans="1:31" ht="71" x14ac:dyDescent="0.2">
      <c r="A27" s="80" t="s">
        <v>149</v>
      </c>
      <c r="B27" s="80"/>
      <c r="C27" s="19">
        <v>215</v>
      </c>
      <c r="D27" s="106">
        <v>24</v>
      </c>
      <c r="E27" s="106">
        <v>24</v>
      </c>
      <c r="F27" s="20">
        <v>2.8</v>
      </c>
      <c r="G27" s="20">
        <v>2.8</v>
      </c>
      <c r="H27" s="39">
        <v>73</v>
      </c>
      <c r="I27" s="41">
        <v>64</v>
      </c>
      <c r="J27" s="23" t="s">
        <v>10</v>
      </c>
      <c r="K27" s="21">
        <v>67</v>
      </c>
      <c r="L27" s="42">
        <v>0.5</v>
      </c>
      <c r="M27" s="21">
        <v>12</v>
      </c>
      <c r="N27" s="23" t="s">
        <v>8</v>
      </c>
      <c r="O27" s="25">
        <v>7</v>
      </c>
      <c r="P27" s="98" t="s">
        <v>550</v>
      </c>
      <c r="Q27" s="26">
        <v>43796</v>
      </c>
      <c r="R27" s="27">
        <v>349</v>
      </c>
      <c r="S27" s="27">
        <v>225</v>
      </c>
      <c r="T27" s="91"/>
      <c r="U27" s="83" t="s">
        <v>100</v>
      </c>
      <c r="V27" s="68" t="s">
        <v>210</v>
      </c>
      <c r="W27" s="71" t="s">
        <v>293</v>
      </c>
      <c r="X27" s="68" t="s">
        <v>379</v>
      </c>
      <c r="Y27" s="68" t="s">
        <v>437</v>
      </c>
      <c r="Z27" s="87"/>
      <c r="AA27" s="87"/>
      <c r="AB27" s="88" t="s">
        <v>506</v>
      </c>
      <c r="AC27" s="88"/>
      <c r="AD27" s="88" t="s">
        <v>506</v>
      </c>
      <c r="AE27" s="69"/>
    </row>
    <row r="28" spans="1:31" ht="85" x14ac:dyDescent="0.2">
      <c r="A28" s="80" t="s">
        <v>150</v>
      </c>
      <c r="B28" s="80"/>
      <c r="C28" s="19">
        <v>886</v>
      </c>
      <c r="D28" s="106">
        <v>24</v>
      </c>
      <c r="E28" s="106">
        <v>70</v>
      </c>
      <c r="F28" s="20">
        <v>2.8</v>
      </c>
      <c r="G28" s="20">
        <v>2.8</v>
      </c>
      <c r="H28" s="39">
        <v>88</v>
      </c>
      <c r="I28" s="41">
        <v>136</v>
      </c>
      <c r="J28" s="23" t="s">
        <v>10</v>
      </c>
      <c r="K28" s="21">
        <v>82</v>
      </c>
      <c r="L28" s="42">
        <v>0.25</v>
      </c>
      <c r="M28" s="21">
        <v>38</v>
      </c>
      <c r="N28" s="23" t="s">
        <v>8</v>
      </c>
      <c r="O28" s="25">
        <v>9</v>
      </c>
      <c r="P28" s="98" t="s">
        <v>17</v>
      </c>
      <c r="Q28" s="26">
        <v>42401</v>
      </c>
      <c r="R28" s="27">
        <v>2199</v>
      </c>
      <c r="S28" s="27">
        <v>1400</v>
      </c>
      <c r="T28" s="91"/>
      <c r="U28" s="83" t="s">
        <v>101</v>
      </c>
      <c r="V28" s="68" t="s">
        <v>211</v>
      </c>
      <c r="W28" s="71" t="s">
        <v>294</v>
      </c>
      <c r="X28" s="68" t="s">
        <v>380</v>
      </c>
      <c r="Y28" s="68" t="s">
        <v>438</v>
      </c>
      <c r="Z28" s="87"/>
      <c r="AA28" s="87"/>
      <c r="AB28" s="88" t="s">
        <v>506</v>
      </c>
      <c r="AC28" s="88"/>
      <c r="AD28" s="88" t="s">
        <v>506</v>
      </c>
      <c r="AE28" s="69"/>
    </row>
    <row r="29" spans="1:31" ht="43" x14ac:dyDescent="0.2">
      <c r="A29" s="80" t="s">
        <v>34</v>
      </c>
      <c r="B29" s="80"/>
      <c r="C29" s="19">
        <v>835</v>
      </c>
      <c r="D29" s="106">
        <v>24</v>
      </c>
      <c r="E29" s="106">
        <v>70</v>
      </c>
      <c r="F29" s="20">
        <v>2.8</v>
      </c>
      <c r="G29" s="20">
        <v>2.8</v>
      </c>
      <c r="H29" s="39">
        <v>87.8</v>
      </c>
      <c r="I29" s="41">
        <v>122.9</v>
      </c>
      <c r="J29" s="23" t="s">
        <v>10</v>
      </c>
      <c r="K29" s="21">
        <v>82</v>
      </c>
      <c r="L29" s="42">
        <v>0.28999999999999998</v>
      </c>
      <c r="M29" s="21">
        <v>18</v>
      </c>
      <c r="N29" s="23" t="s">
        <v>8</v>
      </c>
      <c r="O29" s="25">
        <v>11</v>
      </c>
      <c r="P29" s="98" t="s">
        <v>35</v>
      </c>
      <c r="Q29" s="26">
        <v>43799</v>
      </c>
      <c r="R29" s="36">
        <v>1099</v>
      </c>
      <c r="S29" s="27">
        <v>1050</v>
      </c>
      <c r="T29" s="91"/>
      <c r="U29" s="83"/>
      <c r="V29" s="68" t="s">
        <v>212</v>
      </c>
      <c r="W29" s="71" t="s">
        <v>295</v>
      </c>
      <c r="X29" s="68"/>
      <c r="Y29" s="68"/>
      <c r="Z29" s="87"/>
      <c r="AA29" s="87"/>
      <c r="AB29" s="88" t="s">
        <v>506</v>
      </c>
      <c r="AC29" s="88"/>
      <c r="AD29" s="88" t="s">
        <v>506</v>
      </c>
      <c r="AE29" s="69"/>
    </row>
    <row r="30" spans="1:31" ht="85" x14ac:dyDescent="0.2">
      <c r="A30" s="79" t="s">
        <v>36</v>
      </c>
      <c r="B30" s="79"/>
      <c r="C30" s="19">
        <v>780</v>
      </c>
      <c r="D30" s="106">
        <v>24</v>
      </c>
      <c r="E30" s="106">
        <v>240</v>
      </c>
      <c r="F30" s="20">
        <v>3.5</v>
      </c>
      <c r="G30" s="20">
        <v>6.3</v>
      </c>
      <c r="H30" s="39">
        <v>80</v>
      </c>
      <c r="I30" s="41">
        <v>119</v>
      </c>
      <c r="J30" s="23" t="s">
        <v>10</v>
      </c>
      <c r="K30" s="21">
        <v>72</v>
      </c>
      <c r="L30" s="42">
        <v>0.27</v>
      </c>
      <c r="M30" s="21">
        <v>50</v>
      </c>
      <c r="N30" s="34" t="s">
        <v>19</v>
      </c>
      <c r="O30" s="25">
        <v>7</v>
      </c>
      <c r="P30" s="98" t="s">
        <v>37</v>
      </c>
      <c r="Q30" s="26">
        <v>42064</v>
      </c>
      <c r="R30" s="27">
        <v>998</v>
      </c>
      <c r="S30" s="27">
        <v>550</v>
      </c>
      <c r="T30" s="91"/>
      <c r="U30" s="83"/>
      <c r="V30" s="68" t="s">
        <v>213</v>
      </c>
      <c r="W30" s="71" t="s">
        <v>296</v>
      </c>
      <c r="X30" s="68" t="s">
        <v>381</v>
      </c>
      <c r="Y30" s="68" t="s">
        <v>439</v>
      </c>
      <c r="Z30" s="87"/>
      <c r="AA30" s="87"/>
      <c r="AB30" s="88" t="s">
        <v>506</v>
      </c>
      <c r="AC30" s="88"/>
      <c r="AD30" s="88" t="s">
        <v>506</v>
      </c>
      <c r="AE30" s="69"/>
    </row>
    <row r="31" spans="1:31" ht="85" x14ac:dyDescent="0.2">
      <c r="A31" s="79" t="s">
        <v>38</v>
      </c>
      <c r="B31" s="79"/>
      <c r="C31" s="19">
        <v>663</v>
      </c>
      <c r="D31" s="106">
        <v>24</v>
      </c>
      <c r="E31" s="106">
        <v>105</v>
      </c>
      <c r="F31" s="20">
        <v>4</v>
      </c>
      <c r="G31" s="20">
        <v>4</v>
      </c>
      <c r="H31" s="39">
        <v>83</v>
      </c>
      <c r="I31" s="29">
        <v>113</v>
      </c>
      <c r="J31" s="23" t="s">
        <v>10</v>
      </c>
      <c r="K31" s="21">
        <v>77</v>
      </c>
      <c r="L31" s="42">
        <v>0.31</v>
      </c>
      <c r="M31" s="21">
        <v>38</v>
      </c>
      <c r="N31" s="34" t="s">
        <v>19</v>
      </c>
      <c r="O31" s="25">
        <v>9</v>
      </c>
      <c r="P31" s="98" t="s">
        <v>12</v>
      </c>
      <c r="Q31" s="26">
        <v>43009</v>
      </c>
      <c r="R31" s="27">
        <v>1398</v>
      </c>
      <c r="S31" s="25">
        <v>850</v>
      </c>
      <c r="T31" s="86"/>
      <c r="U31" s="83"/>
      <c r="V31" s="68" t="s">
        <v>214</v>
      </c>
      <c r="W31" s="71" t="s">
        <v>297</v>
      </c>
      <c r="X31" s="68" t="s">
        <v>382</v>
      </c>
      <c r="Y31" s="68" t="s">
        <v>440</v>
      </c>
      <c r="Z31" s="87"/>
      <c r="AA31" s="87"/>
      <c r="AB31" s="88" t="s">
        <v>506</v>
      </c>
      <c r="AC31" s="88"/>
      <c r="AD31" s="88" t="s">
        <v>506</v>
      </c>
      <c r="AE31" s="69"/>
    </row>
    <row r="32" spans="1:31" ht="85" x14ac:dyDescent="0.2">
      <c r="A32" s="79" t="s">
        <v>151</v>
      </c>
      <c r="B32" s="79"/>
      <c r="C32" s="19">
        <v>426</v>
      </c>
      <c r="D32" s="106">
        <v>24</v>
      </c>
      <c r="E32" s="106">
        <v>70</v>
      </c>
      <c r="F32" s="20">
        <v>4</v>
      </c>
      <c r="G32" s="20">
        <v>4</v>
      </c>
      <c r="H32" s="39">
        <v>73</v>
      </c>
      <c r="I32" s="29">
        <v>95</v>
      </c>
      <c r="J32" s="23" t="s">
        <v>10</v>
      </c>
      <c r="K32" s="21">
        <v>67</v>
      </c>
      <c r="L32" s="25">
        <v>0.2</v>
      </c>
      <c r="M32" s="21">
        <v>40</v>
      </c>
      <c r="N32" s="34" t="s">
        <v>19</v>
      </c>
      <c r="O32" s="25">
        <v>7</v>
      </c>
      <c r="P32" s="98" t="s">
        <v>14</v>
      </c>
      <c r="Q32" s="26">
        <v>41640</v>
      </c>
      <c r="R32" s="27">
        <v>898</v>
      </c>
      <c r="S32" s="27">
        <v>420</v>
      </c>
      <c r="T32" s="91"/>
      <c r="U32" s="83" t="s">
        <v>102</v>
      </c>
      <c r="V32" s="68" t="s">
        <v>201</v>
      </c>
      <c r="W32" s="71" t="s">
        <v>298</v>
      </c>
      <c r="X32" s="68" t="s">
        <v>383</v>
      </c>
      <c r="Y32" s="68" t="s">
        <v>441</v>
      </c>
      <c r="Z32" s="87"/>
      <c r="AA32" s="87"/>
      <c r="AB32" s="88" t="s">
        <v>506</v>
      </c>
      <c r="AC32" s="88"/>
      <c r="AD32" s="88" t="s">
        <v>506</v>
      </c>
      <c r="AE32" s="25"/>
    </row>
    <row r="33" spans="1:31" ht="71" x14ac:dyDescent="0.2">
      <c r="A33" s="79" t="s">
        <v>152</v>
      </c>
      <c r="B33" s="79"/>
      <c r="C33" s="19">
        <v>335</v>
      </c>
      <c r="D33" s="106">
        <v>25</v>
      </c>
      <c r="E33" s="106">
        <v>25</v>
      </c>
      <c r="F33" s="20">
        <v>2</v>
      </c>
      <c r="G33" s="20">
        <v>2</v>
      </c>
      <c r="H33" s="39">
        <v>92</v>
      </c>
      <c r="I33" s="29">
        <v>78</v>
      </c>
      <c r="J33" s="23" t="s">
        <v>10</v>
      </c>
      <c r="K33" s="21">
        <v>67</v>
      </c>
      <c r="L33" s="25">
        <v>0.19</v>
      </c>
      <c r="M33" s="21">
        <v>20</v>
      </c>
      <c r="N33" s="23" t="s">
        <v>8</v>
      </c>
      <c r="O33" s="25">
        <v>9</v>
      </c>
      <c r="P33" s="98" t="s">
        <v>552</v>
      </c>
      <c r="Q33" s="26">
        <v>42125</v>
      </c>
      <c r="R33" s="27">
        <v>1299</v>
      </c>
      <c r="S33" s="27">
        <v>550</v>
      </c>
      <c r="T33" s="91"/>
      <c r="U33" s="83" t="s">
        <v>103</v>
      </c>
      <c r="V33" s="68" t="s">
        <v>215</v>
      </c>
      <c r="W33" s="71" t="s">
        <v>299</v>
      </c>
      <c r="X33" s="68" t="s">
        <v>384</v>
      </c>
      <c r="Y33" s="68" t="s">
        <v>442</v>
      </c>
      <c r="Z33" s="87"/>
      <c r="AA33" s="87"/>
      <c r="AB33" s="88" t="s">
        <v>506</v>
      </c>
      <c r="AC33" s="88"/>
      <c r="AD33" s="88" t="s">
        <v>506</v>
      </c>
      <c r="AE33" s="69"/>
    </row>
    <row r="34" spans="1:31" ht="71" x14ac:dyDescent="0.2">
      <c r="A34" s="79" t="s">
        <v>153</v>
      </c>
      <c r="B34" s="79"/>
      <c r="C34" s="19">
        <v>393</v>
      </c>
      <c r="D34" s="106">
        <v>25</v>
      </c>
      <c r="E34" s="106">
        <v>25</v>
      </c>
      <c r="F34" s="20">
        <v>2.4</v>
      </c>
      <c r="G34" s="20">
        <v>2.4</v>
      </c>
      <c r="H34" s="39">
        <v>62</v>
      </c>
      <c r="I34" s="29">
        <v>75</v>
      </c>
      <c r="J34" s="23" t="s">
        <v>7</v>
      </c>
      <c r="K34" s="21">
        <v>52</v>
      </c>
      <c r="L34" s="25">
        <v>0.16</v>
      </c>
      <c r="M34" s="21">
        <v>25</v>
      </c>
      <c r="N34" s="23" t="s">
        <v>8</v>
      </c>
      <c r="O34" s="25">
        <v>10</v>
      </c>
      <c r="P34" s="98" t="s">
        <v>552</v>
      </c>
      <c r="Q34" s="26">
        <v>43160</v>
      </c>
      <c r="R34" s="27">
        <v>1299</v>
      </c>
      <c r="S34" s="27">
        <v>700</v>
      </c>
      <c r="T34" s="91"/>
      <c r="U34" s="83" t="s">
        <v>104</v>
      </c>
      <c r="V34" s="68" t="s">
        <v>216</v>
      </c>
      <c r="W34" s="71" t="s">
        <v>300</v>
      </c>
      <c r="X34" s="68" t="s">
        <v>216</v>
      </c>
      <c r="Y34" s="68" t="s">
        <v>443</v>
      </c>
      <c r="Z34" s="87"/>
      <c r="AA34" s="87"/>
      <c r="AB34" s="88" t="s">
        <v>506</v>
      </c>
      <c r="AC34" s="88"/>
      <c r="AD34" s="88" t="s">
        <v>506</v>
      </c>
      <c r="AE34" s="25"/>
    </row>
    <row r="35" spans="1:31" ht="85" x14ac:dyDescent="0.2">
      <c r="A35" s="79" t="s">
        <v>39</v>
      </c>
      <c r="B35" s="79"/>
      <c r="C35" s="19">
        <v>965</v>
      </c>
      <c r="D35" s="106">
        <v>28</v>
      </c>
      <c r="E35" s="106">
        <v>28</v>
      </c>
      <c r="F35" s="20">
        <v>1.4</v>
      </c>
      <c r="G35" s="20">
        <v>1.4</v>
      </c>
      <c r="H35" s="39">
        <v>83</v>
      </c>
      <c r="I35" s="29">
        <v>134</v>
      </c>
      <c r="J35" s="23" t="s">
        <v>10</v>
      </c>
      <c r="K35" s="21">
        <v>77</v>
      </c>
      <c r="L35" s="25">
        <v>0.19</v>
      </c>
      <c r="M35" s="21">
        <v>28</v>
      </c>
      <c r="N35" s="23" t="s">
        <v>8</v>
      </c>
      <c r="O35" s="25">
        <v>9</v>
      </c>
      <c r="P35" s="98" t="s">
        <v>37</v>
      </c>
      <c r="Q35" s="26">
        <v>43435</v>
      </c>
      <c r="R35" s="27">
        <v>1399</v>
      </c>
      <c r="S35" s="27">
        <v>700</v>
      </c>
      <c r="T35" s="91"/>
      <c r="U35" s="83"/>
      <c r="V35" s="68" t="s">
        <v>217</v>
      </c>
      <c r="W35" s="71" t="s">
        <v>301</v>
      </c>
      <c r="X35" s="68" t="s">
        <v>385</v>
      </c>
      <c r="Y35" s="68" t="s">
        <v>444</v>
      </c>
      <c r="Z35" s="87"/>
      <c r="AA35" s="87"/>
      <c r="AB35" s="88" t="s">
        <v>506</v>
      </c>
      <c r="AC35" s="88"/>
      <c r="AD35" s="88" t="s">
        <v>506</v>
      </c>
      <c r="AE35" s="69"/>
    </row>
    <row r="36" spans="1:31" ht="71" x14ac:dyDescent="0.2">
      <c r="A36" s="79" t="s">
        <v>154</v>
      </c>
      <c r="B36" s="79"/>
      <c r="C36" s="19">
        <v>200</v>
      </c>
      <c r="D36" s="106">
        <v>28</v>
      </c>
      <c r="E36" s="106">
        <v>28</v>
      </c>
      <c r="F36" s="20">
        <v>2</v>
      </c>
      <c r="G36" s="20">
        <v>2</v>
      </c>
      <c r="H36" s="39">
        <v>60</v>
      </c>
      <c r="I36" s="29">
        <v>60</v>
      </c>
      <c r="J36" s="23" t="s">
        <v>10</v>
      </c>
      <c r="K36" s="21">
        <v>49</v>
      </c>
      <c r="L36" s="25">
        <v>0.13</v>
      </c>
      <c r="M36" s="21">
        <v>29</v>
      </c>
      <c r="N36" s="23" t="s">
        <v>8</v>
      </c>
      <c r="O36" s="25">
        <v>9</v>
      </c>
      <c r="P36" s="98" t="s">
        <v>544</v>
      </c>
      <c r="Q36" s="26">
        <v>42064</v>
      </c>
      <c r="R36" s="36">
        <v>448</v>
      </c>
      <c r="S36" s="36">
        <v>240</v>
      </c>
      <c r="T36" s="93"/>
      <c r="U36" s="83" t="s">
        <v>105</v>
      </c>
      <c r="V36" s="68" t="s">
        <v>218</v>
      </c>
      <c r="W36" s="71" t="s">
        <v>302</v>
      </c>
      <c r="X36" s="68" t="s">
        <v>386</v>
      </c>
      <c r="Y36" s="68" t="s">
        <v>445</v>
      </c>
      <c r="Z36" s="87"/>
      <c r="AA36" s="87"/>
      <c r="AB36" s="88" t="s">
        <v>506</v>
      </c>
      <c r="AC36" s="88"/>
      <c r="AD36" s="88" t="s">
        <v>506</v>
      </c>
      <c r="AE36" s="69"/>
    </row>
    <row r="37" spans="1:31" ht="85" x14ac:dyDescent="0.2">
      <c r="A37" s="79" t="s">
        <v>155</v>
      </c>
      <c r="B37" s="79"/>
      <c r="C37" s="19">
        <v>550</v>
      </c>
      <c r="D37" s="106">
        <v>28</v>
      </c>
      <c r="E37" s="106">
        <v>75</v>
      </c>
      <c r="F37" s="20">
        <v>2.8</v>
      </c>
      <c r="G37" s="20">
        <v>2.8</v>
      </c>
      <c r="H37" s="39">
        <v>73</v>
      </c>
      <c r="I37" s="29">
        <v>118</v>
      </c>
      <c r="J37" s="23" t="s">
        <v>10</v>
      </c>
      <c r="K37" s="21">
        <v>67</v>
      </c>
      <c r="L37" s="42">
        <v>0.34</v>
      </c>
      <c r="M37" s="21">
        <v>19</v>
      </c>
      <c r="N37" s="23" t="s">
        <v>8</v>
      </c>
      <c r="O37" s="25">
        <v>9</v>
      </c>
      <c r="P37" s="98" t="s">
        <v>40</v>
      </c>
      <c r="Q37" s="26">
        <v>43252</v>
      </c>
      <c r="R37" s="36">
        <v>879</v>
      </c>
      <c r="S37" s="27">
        <v>625</v>
      </c>
      <c r="T37" s="91"/>
      <c r="U37" s="83" t="s">
        <v>106</v>
      </c>
      <c r="V37" s="68" t="s">
        <v>219</v>
      </c>
      <c r="W37" s="71" t="s">
        <v>303</v>
      </c>
      <c r="X37" s="68" t="s">
        <v>387</v>
      </c>
      <c r="Y37" s="68" t="s">
        <v>446</v>
      </c>
      <c r="Z37" s="87"/>
      <c r="AA37" s="87"/>
      <c r="AB37" s="88" t="s">
        <v>506</v>
      </c>
      <c r="AC37" s="88"/>
      <c r="AD37" s="88" t="s">
        <v>506</v>
      </c>
      <c r="AE37" s="69"/>
    </row>
    <row r="38" spans="1:31" ht="85" x14ac:dyDescent="0.2">
      <c r="A38" s="79" t="s">
        <v>41</v>
      </c>
      <c r="B38" s="79"/>
      <c r="C38" s="44">
        <v>575</v>
      </c>
      <c r="D38" s="108">
        <v>28</v>
      </c>
      <c r="E38" s="106">
        <v>200</v>
      </c>
      <c r="F38" s="45">
        <v>2.8</v>
      </c>
      <c r="G38" s="45">
        <v>2.8</v>
      </c>
      <c r="H38" s="46">
        <v>74</v>
      </c>
      <c r="I38" s="47">
        <v>117</v>
      </c>
      <c r="J38" s="23" t="s">
        <v>10</v>
      </c>
      <c r="K38" s="21">
        <v>67</v>
      </c>
      <c r="L38" s="48">
        <f>1/3.1</f>
        <v>0.32258064516129031</v>
      </c>
      <c r="M38" s="21">
        <v>19</v>
      </c>
      <c r="N38" s="23" t="s">
        <v>8</v>
      </c>
      <c r="O38" s="24">
        <v>9</v>
      </c>
      <c r="P38" s="98" t="s">
        <v>42</v>
      </c>
      <c r="Q38" s="49">
        <v>43983</v>
      </c>
      <c r="R38" s="50">
        <v>729</v>
      </c>
      <c r="S38" s="51"/>
      <c r="T38" s="91"/>
      <c r="U38" s="83"/>
      <c r="V38" s="68"/>
      <c r="W38" s="71"/>
      <c r="X38" s="68"/>
      <c r="Y38" s="68" t="s">
        <v>447</v>
      </c>
      <c r="Z38" s="87"/>
      <c r="AA38" s="87"/>
      <c r="AB38" s="88" t="s">
        <v>506</v>
      </c>
      <c r="AC38" s="88"/>
      <c r="AD38" s="88" t="s">
        <v>506</v>
      </c>
      <c r="AE38" s="25"/>
    </row>
    <row r="39" spans="1:31" ht="99" x14ac:dyDescent="0.2">
      <c r="A39" s="79" t="s">
        <v>43</v>
      </c>
      <c r="B39" s="79"/>
      <c r="C39" s="19">
        <v>295</v>
      </c>
      <c r="D39" s="106">
        <v>28</v>
      </c>
      <c r="E39" s="106">
        <v>70</v>
      </c>
      <c r="F39" s="20">
        <v>3.5</v>
      </c>
      <c r="G39" s="20">
        <v>5.6</v>
      </c>
      <c r="H39" s="39">
        <v>73</v>
      </c>
      <c r="I39" s="29">
        <v>83</v>
      </c>
      <c r="J39" s="23" t="s">
        <v>10</v>
      </c>
      <c r="K39" s="21">
        <v>55</v>
      </c>
      <c r="L39" s="25">
        <v>0.19</v>
      </c>
      <c r="M39" s="21">
        <v>30</v>
      </c>
      <c r="N39" s="34" t="s">
        <v>19</v>
      </c>
      <c r="O39" s="25">
        <v>7</v>
      </c>
      <c r="P39" s="98" t="s">
        <v>544</v>
      </c>
      <c r="Q39" s="26">
        <v>41548</v>
      </c>
      <c r="R39" s="27">
        <v>398</v>
      </c>
      <c r="S39" s="27">
        <v>110</v>
      </c>
      <c r="T39" s="91"/>
      <c r="U39" s="83"/>
      <c r="V39" s="68" t="s">
        <v>220</v>
      </c>
      <c r="W39" s="71" t="s">
        <v>304</v>
      </c>
      <c r="X39" s="68" t="s">
        <v>388</v>
      </c>
      <c r="Y39" s="68" t="s">
        <v>448</v>
      </c>
      <c r="Z39" s="87"/>
      <c r="AA39" s="87"/>
      <c r="AB39" s="88" t="s">
        <v>506</v>
      </c>
      <c r="AC39" s="88"/>
      <c r="AD39" s="88" t="s">
        <v>506</v>
      </c>
      <c r="AE39" s="69"/>
    </row>
    <row r="40" spans="1:31" ht="85" x14ac:dyDescent="0.2">
      <c r="A40" s="79" t="s">
        <v>44</v>
      </c>
      <c r="B40" s="79"/>
      <c r="C40" s="19">
        <v>1215</v>
      </c>
      <c r="D40" s="106">
        <v>28</v>
      </c>
      <c r="E40" s="106">
        <v>135</v>
      </c>
      <c r="F40" s="20">
        <v>4</v>
      </c>
      <c r="G40" s="20">
        <v>4</v>
      </c>
      <c r="H40" s="39">
        <v>105</v>
      </c>
      <c r="I40" s="29">
        <v>165</v>
      </c>
      <c r="J40" s="23" t="s">
        <v>10</v>
      </c>
      <c r="K40" s="21">
        <v>95</v>
      </c>
      <c r="L40" s="25"/>
      <c r="M40" s="21">
        <v>40</v>
      </c>
      <c r="N40" s="34" t="s">
        <v>19</v>
      </c>
      <c r="O40" s="25">
        <v>9</v>
      </c>
      <c r="P40" s="98" t="s">
        <v>45</v>
      </c>
      <c r="Q40" s="26">
        <v>41883</v>
      </c>
      <c r="R40" s="27">
        <v>2498</v>
      </c>
      <c r="S40" s="27">
        <v>1500</v>
      </c>
      <c r="T40" s="91"/>
      <c r="U40" s="83"/>
      <c r="V40" s="68" t="s">
        <v>221</v>
      </c>
      <c r="W40" s="71" t="s">
        <v>305</v>
      </c>
      <c r="X40" s="68" t="s">
        <v>389</v>
      </c>
      <c r="Y40" s="68" t="s">
        <v>449</v>
      </c>
      <c r="Z40" s="87"/>
      <c r="AA40" s="87"/>
      <c r="AB40" s="88" t="s">
        <v>506</v>
      </c>
      <c r="AC40" s="88"/>
      <c r="AD40" s="88" t="s">
        <v>506</v>
      </c>
      <c r="AE40" s="25" t="s">
        <v>46</v>
      </c>
    </row>
    <row r="41" spans="1:31" ht="29" x14ac:dyDescent="0.2">
      <c r="A41" s="79" t="s">
        <v>535</v>
      </c>
      <c r="B41" s="79" t="s">
        <v>536</v>
      </c>
      <c r="C41" s="19">
        <v>167</v>
      </c>
      <c r="D41" s="106">
        <v>28</v>
      </c>
      <c r="E41" s="106">
        <v>60</v>
      </c>
      <c r="F41" s="20">
        <v>4</v>
      </c>
      <c r="G41" s="20">
        <v>5.6</v>
      </c>
      <c r="H41" s="39">
        <v>66</v>
      </c>
      <c r="I41" s="29">
        <v>59</v>
      </c>
      <c r="J41" s="23" t="s">
        <v>10</v>
      </c>
      <c r="K41" s="21">
        <v>40.5</v>
      </c>
      <c r="L41" s="25">
        <v>0.16</v>
      </c>
      <c r="M41" s="21">
        <v>45</v>
      </c>
      <c r="N41" s="34" t="s">
        <v>8</v>
      </c>
      <c r="O41" s="25">
        <v>7</v>
      </c>
      <c r="P41" s="98" t="s">
        <v>563</v>
      </c>
      <c r="Q41" s="26">
        <v>44119</v>
      </c>
      <c r="R41" s="27"/>
      <c r="S41" s="27"/>
      <c r="T41" s="91" t="s">
        <v>537</v>
      </c>
      <c r="U41" s="83"/>
      <c r="V41" s="68"/>
      <c r="W41" s="71"/>
      <c r="X41" s="68"/>
      <c r="Y41" s="68"/>
      <c r="Z41" s="87"/>
      <c r="AA41" s="87"/>
      <c r="AB41" s="88" t="s">
        <v>506</v>
      </c>
      <c r="AC41" s="88"/>
      <c r="AD41" s="88" t="s">
        <v>506</v>
      </c>
      <c r="AE41" s="25"/>
    </row>
    <row r="42" spans="1:31" ht="85" x14ac:dyDescent="0.2">
      <c r="A42" s="79" t="s">
        <v>156</v>
      </c>
      <c r="B42" s="79"/>
      <c r="C42" s="19">
        <v>1090</v>
      </c>
      <c r="D42" s="106">
        <v>35</v>
      </c>
      <c r="E42" s="106">
        <v>35</v>
      </c>
      <c r="F42" s="52">
        <v>1.2</v>
      </c>
      <c r="G42" s="52">
        <v>1.2</v>
      </c>
      <c r="H42" s="39">
        <v>88</v>
      </c>
      <c r="I42" s="29">
        <v>136</v>
      </c>
      <c r="J42" s="25" t="s">
        <v>10</v>
      </c>
      <c r="K42" s="21">
        <v>82</v>
      </c>
      <c r="L42" s="25">
        <v>0.19</v>
      </c>
      <c r="M42" s="21">
        <v>30</v>
      </c>
      <c r="N42" s="23" t="s">
        <v>8</v>
      </c>
      <c r="O42" s="25">
        <v>11</v>
      </c>
      <c r="P42" s="98" t="s">
        <v>37</v>
      </c>
      <c r="Q42" s="26">
        <v>43647</v>
      </c>
      <c r="R42" s="27">
        <v>1499</v>
      </c>
      <c r="S42" s="27">
        <v>1000</v>
      </c>
      <c r="T42" s="91"/>
      <c r="U42" s="83" t="s">
        <v>107</v>
      </c>
      <c r="V42" s="68" t="s">
        <v>222</v>
      </c>
      <c r="W42" s="71" t="s">
        <v>306</v>
      </c>
      <c r="X42" s="68"/>
      <c r="Y42" s="68" t="s">
        <v>450</v>
      </c>
      <c r="Z42" s="87"/>
      <c r="AA42" s="87"/>
      <c r="AB42" s="88" t="s">
        <v>506</v>
      </c>
      <c r="AC42" s="88"/>
      <c r="AD42" s="88" t="s">
        <v>506</v>
      </c>
      <c r="AE42" s="69"/>
    </row>
    <row r="43" spans="1:31" ht="71" x14ac:dyDescent="0.2">
      <c r="A43" s="79" t="s">
        <v>47</v>
      </c>
      <c r="B43" s="79"/>
      <c r="C43" s="19">
        <v>387</v>
      </c>
      <c r="D43" s="106">
        <v>35</v>
      </c>
      <c r="E43" s="106">
        <v>35</v>
      </c>
      <c r="F43" s="20">
        <v>1.2</v>
      </c>
      <c r="G43" s="20">
        <v>1.2</v>
      </c>
      <c r="H43" s="39">
        <v>66.5</v>
      </c>
      <c r="I43" s="29">
        <v>59.9</v>
      </c>
      <c r="J43" s="25" t="s">
        <v>7</v>
      </c>
      <c r="K43" s="21">
        <v>58</v>
      </c>
      <c r="L43" s="25">
        <f>1/5.55</f>
        <v>0.1801801801801802</v>
      </c>
      <c r="M43" s="21">
        <v>30</v>
      </c>
      <c r="N43" s="23" t="s">
        <v>8</v>
      </c>
      <c r="O43" s="25">
        <v>12</v>
      </c>
      <c r="P43" s="98" t="s">
        <v>562</v>
      </c>
      <c r="Q43" s="26">
        <v>43978</v>
      </c>
      <c r="R43" s="27">
        <v>999</v>
      </c>
      <c r="S43" s="51"/>
      <c r="T43" s="91"/>
      <c r="U43" s="83"/>
      <c r="V43" s="68" t="s">
        <v>223</v>
      </c>
      <c r="W43" s="71" t="s">
        <v>307</v>
      </c>
      <c r="X43" s="68"/>
      <c r="Y43" s="68" t="s">
        <v>451</v>
      </c>
      <c r="Z43" s="87"/>
      <c r="AA43" s="87"/>
      <c r="AB43" s="88" t="s">
        <v>506</v>
      </c>
      <c r="AC43" s="88"/>
      <c r="AD43" s="88" t="s">
        <v>506</v>
      </c>
      <c r="AE43" s="69"/>
    </row>
    <row r="44" spans="1:31" ht="85" x14ac:dyDescent="0.2">
      <c r="A44" s="79" t="s">
        <v>157</v>
      </c>
      <c r="B44" s="79"/>
      <c r="C44" s="19">
        <v>630</v>
      </c>
      <c r="D44" s="106">
        <v>35</v>
      </c>
      <c r="E44" s="106">
        <v>35</v>
      </c>
      <c r="F44" s="20">
        <v>1.4</v>
      </c>
      <c r="G44" s="20">
        <v>1.4</v>
      </c>
      <c r="H44" s="39">
        <v>79</v>
      </c>
      <c r="I44" s="29">
        <v>112</v>
      </c>
      <c r="J44" s="25" t="s">
        <v>10</v>
      </c>
      <c r="K44" s="21">
        <v>72</v>
      </c>
      <c r="L44" s="25">
        <v>0.18</v>
      </c>
      <c r="M44" s="21">
        <v>30</v>
      </c>
      <c r="N44" s="23" t="s">
        <v>8</v>
      </c>
      <c r="O44" s="25">
        <v>9</v>
      </c>
      <c r="P44" s="98" t="s">
        <v>541</v>
      </c>
      <c r="Q44" s="26">
        <v>42064</v>
      </c>
      <c r="R44" s="27">
        <v>1599</v>
      </c>
      <c r="S44" s="27">
        <v>800</v>
      </c>
      <c r="T44" s="91"/>
      <c r="U44" s="83" t="s">
        <v>108</v>
      </c>
      <c r="V44" s="68" t="s">
        <v>224</v>
      </c>
      <c r="W44" s="71" t="s">
        <v>308</v>
      </c>
      <c r="X44" s="68" t="s">
        <v>390</v>
      </c>
      <c r="Y44" s="68" t="s">
        <v>452</v>
      </c>
      <c r="Z44" s="87"/>
      <c r="AA44" s="87"/>
      <c r="AB44" s="88" t="s">
        <v>506</v>
      </c>
      <c r="AC44" s="88"/>
      <c r="AD44" s="88" t="s">
        <v>506</v>
      </c>
      <c r="AE44" s="69"/>
    </row>
    <row r="45" spans="1:31" ht="71" x14ac:dyDescent="0.2">
      <c r="A45" s="79" t="s">
        <v>158</v>
      </c>
      <c r="B45" s="79"/>
      <c r="C45" s="19">
        <v>645</v>
      </c>
      <c r="D45" s="106">
        <v>35</v>
      </c>
      <c r="E45" s="106">
        <v>35</v>
      </c>
      <c r="F45" s="20">
        <v>1.4</v>
      </c>
      <c r="G45" s="20">
        <v>1.4</v>
      </c>
      <c r="H45" s="39">
        <v>76</v>
      </c>
      <c r="I45" s="41">
        <v>115</v>
      </c>
      <c r="J45" s="25" t="s">
        <v>10</v>
      </c>
      <c r="K45" s="21">
        <v>67</v>
      </c>
      <c r="L45" s="25">
        <v>0.17</v>
      </c>
      <c r="M45" s="21">
        <v>30</v>
      </c>
      <c r="N45" s="23" t="s">
        <v>8</v>
      </c>
      <c r="O45" s="25">
        <v>9</v>
      </c>
      <c r="P45" s="98" t="s">
        <v>542</v>
      </c>
      <c r="Q45" s="26">
        <v>43009</v>
      </c>
      <c r="R45" s="27">
        <v>599</v>
      </c>
      <c r="S45" s="27">
        <v>375</v>
      </c>
      <c r="T45" s="91"/>
      <c r="U45" s="83" t="s">
        <v>109</v>
      </c>
      <c r="V45" s="68" t="s">
        <v>225</v>
      </c>
      <c r="W45" s="71" t="s">
        <v>309</v>
      </c>
      <c r="X45" s="68" t="s">
        <v>391</v>
      </c>
      <c r="Y45" s="68" t="s">
        <v>453</v>
      </c>
      <c r="Z45" s="87"/>
      <c r="AA45" s="87"/>
      <c r="AB45" s="88" t="s">
        <v>506</v>
      </c>
      <c r="AC45" s="88"/>
      <c r="AD45" s="88" t="s">
        <v>506</v>
      </c>
      <c r="AE45" s="25" t="s">
        <v>48</v>
      </c>
    </row>
    <row r="46" spans="1:31" ht="71" x14ac:dyDescent="0.2">
      <c r="A46" s="79" t="s">
        <v>159</v>
      </c>
      <c r="B46" s="79"/>
      <c r="C46" s="19">
        <v>262</v>
      </c>
      <c r="D46" s="106">
        <v>35</v>
      </c>
      <c r="E46" s="106">
        <v>35</v>
      </c>
      <c r="F46" s="20">
        <v>1.4</v>
      </c>
      <c r="G46" s="20">
        <v>1.4</v>
      </c>
      <c r="H46" s="39">
        <v>67</v>
      </c>
      <c r="I46" s="41">
        <v>40</v>
      </c>
      <c r="J46" s="25" t="s">
        <v>7</v>
      </c>
      <c r="K46" s="21">
        <v>58</v>
      </c>
      <c r="L46" s="25">
        <v>0.16</v>
      </c>
      <c r="M46" s="21">
        <v>30</v>
      </c>
      <c r="N46" s="23" t="s">
        <v>8</v>
      </c>
      <c r="O46" s="25">
        <v>10</v>
      </c>
      <c r="P46" s="98" t="s">
        <v>559</v>
      </c>
      <c r="Q46" s="26">
        <v>43132</v>
      </c>
      <c r="R46" s="27">
        <v>799</v>
      </c>
      <c r="S46" s="27">
        <v>450</v>
      </c>
      <c r="T46" s="91"/>
      <c r="U46" s="83" t="s">
        <v>110</v>
      </c>
      <c r="V46" s="68" t="s">
        <v>226</v>
      </c>
      <c r="W46" s="71" t="s">
        <v>310</v>
      </c>
      <c r="X46" s="68" t="s">
        <v>392</v>
      </c>
      <c r="Y46" s="68" t="s">
        <v>454</v>
      </c>
      <c r="Z46" s="87"/>
      <c r="AA46" s="87"/>
      <c r="AB46" s="88" t="s">
        <v>506</v>
      </c>
      <c r="AC46" s="88"/>
      <c r="AD46" s="88" t="s">
        <v>506</v>
      </c>
      <c r="AE46" s="69"/>
    </row>
    <row r="47" spans="1:31" ht="71" x14ac:dyDescent="0.2">
      <c r="A47" s="79" t="s">
        <v>160</v>
      </c>
      <c r="B47" s="79"/>
      <c r="C47" s="19">
        <v>740</v>
      </c>
      <c r="D47" s="106">
        <v>35</v>
      </c>
      <c r="E47" s="106">
        <v>35</v>
      </c>
      <c r="F47" s="20">
        <v>1.4</v>
      </c>
      <c r="G47" s="20">
        <v>1.4</v>
      </c>
      <c r="H47" s="39">
        <v>77</v>
      </c>
      <c r="I47" s="41">
        <v>121</v>
      </c>
      <c r="J47" s="25" t="s">
        <v>10</v>
      </c>
      <c r="K47" s="21">
        <v>67</v>
      </c>
      <c r="L47" s="25">
        <v>0.19</v>
      </c>
      <c r="M47" s="21">
        <v>30</v>
      </c>
      <c r="N47" s="23" t="s">
        <v>8</v>
      </c>
      <c r="O47" s="25">
        <v>9</v>
      </c>
      <c r="P47" s="98" t="s">
        <v>23</v>
      </c>
      <c r="Q47" s="26">
        <v>43221</v>
      </c>
      <c r="R47" s="36">
        <v>899</v>
      </c>
      <c r="S47" s="36">
        <v>550</v>
      </c>
      <c r="T47" s="93"/>
      <c r="U47" s="83" t="s">
        <v>111</v>
      </c>
      <c r="V47" s="68" t="s">
        <v>227</v>
      </c>
      <c r="W47" s="71" t="s">
        <v>311</v>
      </c>
      <c r="X47" s="68" t="s">
        <v>393</v>
      </c>
      <c r="Y47" s="68" t="s">
        <v>455</v>
      </c>
      <c r="Z47" s="87"/>
      <c r="AA47" s="87" t="s">
        <v>506</v>
      </c>
      <c r="AB47" s="88" t="s">
        <v>506</v>
      </c>
      <c r="AC47" s="88"/>
      <c r="AD47" s="88" t="s">
        <v>506</v>
      </c>
      <c r="AE47" s="25"/>
    </row>
    <row r="48" spans="1:31" ht="71" x14ac:dyDescent="0.2">
      <c r="A48" s="79" t="s">
        <v>529</v>
      </c>
      <c r="B48" s="79" t="s">
        <v>528</v>
      </c>
      <c r="C48" s="19">
        <v>280</v>
      </c>
      <c r="D48" s="106">
        <v>35</v>
      </c>
      <c r="E48" s="106">
        <v>35</v>
      </c>
      <c r="F48" s="20">
        <v>1.8</v>
      </c>
      <c r="G48" s="20">
        <v>1.8</v>
      </c>
      <c r="H48" s="39">
        <v>66</v>
      </c>
      <c r="I48" s="41">
        <v>73</v>
      </c>
      <c r="J48" s="25" t="s">
        <v>10</v>
      </c>
      <c r="K48" s="21">
        <v>55</v>
      </c>
      <c r="L48" s="53">
        <v>0.24</v>
      </c>
      <c r="M48" s="21">
        <v>22</v>
      </c>
      <c r="N48" s="23" t="s">
        <v>8</v>
      </c>
      <c r="O48" s="25">
        <v>9</v>
      </c>
      <c r="P48" s="98" t="s">
        <v>542</v>
      </c>
      <c r="Q48" s="26">
        <v>43647</v>
      </c>
      <c r="R48" s="27">
        <v>749</v>
      </c>
      <c r="S48" s="27">
        <v>600</v>
      </c>
      <c r="T48" s="91"/>
      <c r="U48" s="83" t="s">
        <v>112</v>
      </c>
      <c r="V48" s="68" t="s">
        <v>228</v>
      </c>
      <c r="W48" s="71" t="s">
        <v>312</v>
      </c>
      <c r="X48" s="68" t="s">
        <v>394</v>
      </c>
      <c r="Y48" s="68" t="s">
        <v>456</v>
      </c>
      <c r="Z48" s="87"/>
      <c r="AA48" s="87"/>
      <c r="AB48" s="88" t="s">
        <v>506</v>
      </c>
      <c r="AC48" s="88"/>
      <c r="AD48" s="88" t="s">
        <v>506</v>
      </c>
      <c r="AE48" s="69"/>
    </row>
    <row r="49" spans="1:31" ht="57" x14ac:dyDescent="0.2">
      <c r="A49" s="79" t="s">
        <v>49</v>
      </c>
      <c r="B49" s="79"/>
      <c r="C49" s="19">
        <v>210</v>
      </c>
      <c r="D49" s="106">
        <v>35</v>
      </c>
      <c r="E49" s="106">
        <v>35</v>
      </c>
      <c r="F49" s="20">
        <v>1.8</v>
      </c>
      <c r="G49" s="20">
        <v>1.8</v>
      </c>
      <c r="H49" s="39">
        <v>65</v>
      </c>
      <c r="I49" s="41">
        <v>62.5</v>
      </c>
      <c r="J49" s="25" t="s">
        <v>10</v>
      </c>
      <c r="K49" s="21">
        <v>58</v>
      </c>
      <c r="L49" s="53">
        <v>0.17</v>
      </c>
      <c r="M49" s="21">
        <v>29</v>
      </c>
      <c r="N49" s="23" t="s">
        <v>8</v>
      </c>
      <c r="O49" s="25">
        <v>9</v>
      </c>
      <c r="P49" s="98" t="s">
        <v>552</v>
      </c>
      <c r="Q49" s="26">
        <v>44105</v>
      </c>
      <c r="R49" s="27">
        <v>399</v>
      </c>
      <c r="S49" s="51"/>
      <c r="T49" s="91"/>
      <c r="U49" s="83"/>
      <c r="V49" s="68"/>
      <c r="W49" s="71" t="s">
        <v>313</v>
      </c>
      <c r="X49" s="68"/>
      <c r="Y49" s="68"/>
      <c r="Z49" s="87"/>
      <c r="AA49" s="87"/>
      <c r="AB49" s="88" t="s">
        <v>506</v>
      </c>
      <c r="AC49" s="88"/>
      <c r="AD49" s="88" t="s">
        <v>506</v>
      </c>
      <c r="AE49" s="69"/>
    </row>
    <row r="50" spans="1:31" ht="71" x14ac:dyDescent="0.2">
      <c r="A50" s="79" t="s">
        <v>161</v>
      </c>
      <c r="B50" s="79"/>
      <c r="C50" s="19">
        <v>340</v>
      </c>
      <c r="D50" s="106">
        <v>35</v>
      </c>
      <c r="E50" s="106">
        <v>35</v>
      </c>
      <c r="F50" s="20">
        <v>2</v>
      </c>
      <c r="G50" s="20">
        <v>2</v>
      </c>
      <c r="H50" s="39">
        <v>62</v>
      </c>
      <c r="I50" s="29">
        <v>66</v>
      </c>
      <c r="J50" s="25" t="s">
        <v>7</v>
      </c>
      <c r="K50" s="21">
        <v>52</v>
      </c>
      <c r="L50" s="25">
        <v>0.17</v>
      </c>
      <c r="M50" s="21">
        <v>30</v>
      </c>
      <c r="N50" s="23" t="s">
        <v>8</v>
      </c>
      <c r="O50" s="25">
        <v>10</v>
      </c>
      <c r="P50" s="98" t="s">
        <v>546</v>
      </c>
      <c r="Q50" s="26">
        <v>41974</v>
      </c>
      <c r="R50" s="27">
        <v>1299</v>
      </c>
      <c r="S50" s="27">
        <v>490</v>
      </c>
      <c r="T50" s="91"/>
      <c r="U50" s="83" t="s">
        <v>113</v>
      </c>
      <c r="V50" s="68" t="s">
        <v>229</v>
      </c>
      <c r="W50" s="71" t="s">
        <v>314</v>
      </c>
      <c r="X50" s="68"/>
      <c r="Y50" s="68" t="s">
        <v>457</v>
      </c>
      <c r="Z50" s="87"/>
      <c r="AA50" s="87"/>
      <c r="AB50" s="88" t="s">
        <v>506</v>
      </c>
      <c r="AC50" s="88"/>
      <c r="AD50" s="88" t="s">
        <v>506</v>
      </c>
      <c r="AE50" s="25" t="s">
        <v>50</v>
      </c>
    </row>
    <row r="51" spans="1:31" ht="71" x14ac:dyDescent="0.2">
      <c r="A51" s="79" t="s">
        <v>162</v>
      </c>
      <c r="B51" s="79"/>
      <c r="C51" s="19">
        <v>120</v>
      </c>
      <c r="D51" s="106">
        <v>35</v>
      </c>
      <c r="E51" s="106">
        <v>35</v>
      </c>
      <c r="F51" s="20">
        <v>2.8</v>
      </c>
      <c r="G51" s="20">
        <v>2.8</v>
      </c>
      <c r="H51" s="39">
        <v>62</v>
      </c>
      <c r="I51" s="29">
        <v>37</v>
      </c>
      <c r="J51" s="25" t="s">
        <v>10</v>
      </c>
      <c r="K51" s="21">
        <v>49</v>
      </c>
      <c r="L51" s="25">
        <v>0.12</v>
      </c>
      <c r="M51" s="21">
        <v>35</v>
      </c>
      <c r="N51" s="23" t="s">
        <v>8</v>
      </c>
      <c r="O51" s="25">
        <v>9</v>
      </c>
      <c r="P51" s="98" t="s">
        <v>553</v>
      </c>
      <c r="Q51" s="26">
        <v>41487</v>
      </c>
      <c r="R51" s="27">
        <v>798</v>
      </c>
      <c r="S51" s="27">
        <v>325</v>
      </c>
      <c r="T51" s="91"/>
      <c r="U51" s="83" t="s">
        <v>114</v>
      </c>
      <c r="V51" s="68" t="s">
        <v>230</v>
      </c>
      <c r="W51" s="71" t="s">
        <v>315</v>
      </c>
      <c r="X51" s="68" t="s">
        <v>395</v>
      </c>
      <c r="Y51" s="68" t="s">
        <v>458</v>
      </c>
      <c r="Z51" s="87"/>
      <c r="AA51" s="87"/>
      <c r="AB51" s="88" t="s">
        <v>506</v>
      </c>
      <c r="AC51" s="88"/>
      <c r="AD51" s="88" t="s">
        <v>506</v>
      </c>
      <c r="AE51" s="69"/>
    </row>
    <row r="52" spans="1:31" ht="71" x14ac:dyDescent="0.2">
      <c r="A52" s="80" t="s">
        <v>163</v>
      </c>
      <c r="B52" s="80"/>
      <c r="C52" s="54">
        <v>210</v>
      </c>
      <c r="D52" s="108">
        <v>35</v>
      </c>
      <c r="E52" s="106">
        <v>35</v>
      </c>
      <c r="F52" s="45">
        <v>2.8</v>
      </c>
      <c r="G52" s="45">
        <v>2.8</v>
      </c>
      <c r="H52" s="55">
        <v>73</v>
      </c>
      <c r="I52" s="56">
        <v>64</v>
      </c>
      <c r="J52" s="23" t="s">
        <v>10</v>
      </c>
      <c r="K52" s="21">
        <v>67</v>
      </c>
      <c r="L52" s="57">
        <v>0.5</v>
      </c>
      <c r="M52" s="21">
        <v>15</v>
      </c>
      <c r="N52" s="23" t="s">
        <v>8</v>
      </c>
      <c r="O52" s="24">
        <v>7</v>
      </c>
      <c r="P52" s="98" t="s">
        <v>544</v>
      </c>
      <c r="Q52" s="26">
        <v>43796</v>
      </c>
      <c r="R52" s="58">
        <v>349</v>
      </c>
      <c r="S52" s="27">
        <v>225</v>
      </c>
      <c r="T52" s="91"/>
      <c r="U52" s="83" t="s">
        <v>115</v>
      </c>
      <c r="V52" s="68" t="s">
        <v>231</v>
      </c>
      <c r="W52" s="71" t="s">
        <v>316</v>
      </c>
      <c r="X52" s="68" t="s">
        <v>396</v>
      </c>
      <c r="Y52" s="68" t="s">
        <v>459</v>
      </c>
      <c r="Z52" s="87"/>
      <c r="AA52" s="87"/>
      <c r="AB52" s="88" t="s">
        <v>506</v>
      </c>
      <c r="AC52" s="88"/>
      <c r="AD52" s="88" t="s">
        <v>506</v>
      </c>
      <c r="AE52" s="69"/>
    </row>
    <row r="53" spans="1:31" ht="71" x14ac:dyDescent="0.2">
      <c r="A53" s="79" t="s">
        <v>51</v>
      </c>
      <c r="B53" s="79"/>
      <c r="C53" s="19">
        <v>86</v>
      </c>
      <c r="D53" s="106">
        <v>35</v>
      </c>
      <c r="E53" s="106">
        <v>35</v>
      </c>
      <c r="F53" s="20">
        <v>2.8</v>
      </c>
      <c r="G53" s="20">
        <v>2.8</v>
      </c>
      <c r="H53" s="39">
        <v>62</v>
      </c>
      <c r="I53" s="29">
        <v>33</v>
      </c>
      <c r="J53" s="25" t="s">
        <v>10</v>
      </c>
      <c r="K53" s="21">
        <v>49</v>
      </c>
      <c r="L53" s="25">
        <v>0.12</v>
      </c>
      <c r="M53" s="21">
        <v>35</v>
      </c>
      <c r="N53" s="23" t="s">
        <v>8</v>
      </c>
      <c r="O53" s="25">
        <v>9</v>
      </c>
      <c r="P53" s="98" t="s">
        <v>560</v>
      </c>
      <c r="Q53" s="26">
        <v>42917</v>
      </c>
      <c r="R53" s="59">
        <v>399</v>
      </c>
      <c r="S53" s="59">
        <v>210</v>
      </c>
      <c r="T53" s="94"/>
      <c r="U53" s="83"/>
      <c r="V53" s="68" t="s">
        <v>232</v>
      </c>
      <c r="W53" s="71" t="s">
        <v>317</v>
      </c>
      <c r="X53" s="68" t="s">
        <v>397</v>
      </c>
      <c r="Y53" s="68" t="s">
        <v>460</v>
      </c>
      <c r="Z53" s="87"/>
      <c r="AA53" s="87"/>
      <c r="AB53" s="88" t="s">
        <v>506</v>
      </c>
      <c r="AC53" s="88"/>
      <c r="AD53" s="88" t="s">
        <v>506</v>
      </c>
      <c r="AE53" s="25"/>
    </row>
    <row r="54" spans="1:31" ht="71" x14ac:dyDescent="0.2">
      <c r="A54" s="79" t="s">
        <v>164</v>
      </c>
      <c r="B54" s="79"/>
      <c r="C54" s="19">
        <v>420</v>
      </c>
      <c r="D54" s="106">
        <v>40</v>
      </c>
      <c r="E54" s="106">
        <v>40</v>
      </c>
      <c r="F54" s="60">
        <v>1.2</v>
      </c>
      <c r="G54" s="60">
        <v>1.2</v>
      </c>
      <c r="H54" s="39">
        <v>70</v>
      </c>
      <c r="I54" s="29">
        <v>59</v>
      </c>
      <c r="J54" s="25" t="s">
        <v>7</v>
      </c>
      <c r="K54" s="21">
        <v>58</v>
      </c>
      <c r="L54" s="25">
        <v>0.16</v>
      </c>
      <c r="M54" s="21">
        <v>35</v>
      </c>
      <c r="N54" s="23" t="s">
        <v>8</v>
      </c>
      <c r="O54" s="25">
        <v>10</v>
      </c>
      <c r="P54" s="98" t="s">
        <v>559</v>
      </c>
      <c r="Q54" s="26">
        <v>43040</v>
      </c>
      <c r="R54" s="27">
        <v>1099</v>
      </c>
      <c r="S54" s="27">
        <v>600</v>
      </c>
      <c r="T54" s="91"/>
      <c r="U54" s="83" t="s">
        <v>116</v>
      </c>
      <c r="V54" s="68" t="s">
        <v>233</v>
      </c>
      <c r="W54" s="71" t="s">
        <v>318</v>
      </c>
      <c r="X54" s="68"/>
      <c r="Y54" s="68" t="s">
        <v>461</v>
      </c>
      <c r="Z54" s="87"/>
      <c r="AA54" s="87"/>
      <c r="AB54" s="88" t="s">
        <v>506</v>
      </c>
      <c r="AC54" s="88"/>
      <c r="AD54" s="88" t="s">
        <v>506</v>
      </c>
      <c r="AE54" s="69"/>
    </row>
    <row r="55" spans="1:31" ht="71" x14ac:dyDescent="0.2">
      <c r="A55" s="79" t="s">
        <v>52</v>
      </c>
      <c r="B55" s="79"/>
      <c r="C55" s="19">
        <v>340</v>
      </c>
      <c r="D55" s="106">
        <v>40</v>
      </c>
      <c r="E55" s="106">
        <v>40</v>
      </c>
      <c r="F55" s="60">
        <v>1.2</v>
      </c>
      <c r="G55" s="60">
        <v>1.2</v>
      </c>
      <c r="H55" s="39">
        <v>66.5</v>
      </c>
      <c r="I55" s="29">
        <v>51.9</v>
      </c>
      <c r="J55" s="25" t="s">
        <v>7</v>
      </c>
      <c r="K55" s="21">
        <v>58</v>
      </c>
      <c r="L55" s="25">
        <v>0.16</v>
      </c>
      <c r="M55" s="21">
        <v>35</v>
      </c>
      <c r="N55" s="23" t="s">
        <v>8</v>
      </c>
      <c r="O55" s="25">
        <v>10</v>
      </c>
      <c r="P55" s="98" t="s">
        <v>559</v>
      </c>
      <c r="Q55" s="26">
        <v>44006</v>
      </c>
      <c r="R55" s="27">
        <v>1099</v>
      </c>
      <c r="S55" s="51"/>
      <c r="T55" s="91"/>
      <c r="U55" s="83"/>
      <c r="V55" s="68" t="s">
        <v>234</v>
      </c>
      <c r="W55" s="71"/>
      <c r="X55" s="68"/>
      <c r="Y55" s="68" t="s">
        <v>461</v>
      </c>
      <c r="Z55" s="87"/>
      <c r="AA55" s="87"/>
      <c r="AB55" s="88" t="s">
        <v>506</v>
      </c>
      <c r="AC55" s="88"/>
      <c r="AD55" s="88" t="s">
        <v>506</v>
      </c>
      <c r="AE55" s="25" t="s">
        <v>53</v>
      </c>
    </row>
    <row r="56" spans="1:31" ht="71" x14ac:dyDescent="0.2">
      <c r="A56" s="79" t="s">
        <v>165</v>
      </c>
      <c r="B56" s="79"/>
      <c r="C56" s="19">
        <v>1265</v>
      </c>
      <c r="D56" s="106">
        <v>40</v>
      </c>
      <c r="E56" s="106">
        <v>40</v>
      </c>
      <c r="F56" s="20">
        <v>1.4</v>
      </c>
      <c r="G56" s="20">
        <v>1.4</v>
      </c>
      <c r="H56" s="39">
        <v>88</v>
      </c>
      <c r="I56" s="41">
        <v>157</v>
      </c>
      <c r="J56" s="25" t="s">
        <v>10</v>
      </c>
      <c r="K56" s="21">
        <v>82</v>
      </c>
      <c r="L56" s="25">
        <v>0.15</v>
      </c>
      <c r="M56" s="21">
        <v>40</v>
      </c>
      <c r="N56" s="23" t="s">
        <v>8</v>
      </c>
      <c r="O56" s="25">
        <v>9</v>
      </c>
      <c r="P56" s="98" t="s">
        <v>561</v>
      </c>
      <c r="Q56" s="26">
        <v>43435</v>
      </c>
      <c r="R56" s="27">
        <v>1399</v>
      </c>
      <c r="S56" s="27">
        <v>800</v>
      </c>
      <c r="T56" s="91"/>
      <c r="U56" s="83" t="s">
        <v>117</v>
      </c>
      <c r="V56" s="68" t="s">
        <v>235</v>
      </c>
      <c r="W56" s="71" t="s">
        <v>319</v>
      </c>
      <c r="X56" s="68" t="s">
        <v>398</v>
      </c>
      <c r="Y56" s="68" t="s">
        <v>462</v>
      </c>
      <c r="Z56" s="87"/>
      <c r="AA56" s="87" t="s">
        <v>506</v>
      </c>
      <c r="AB56" s="88" t="s">
        <v>506</v>
      </c>
      <c r="AC56" s="88"/>
      <c r="AD56" s="88" t="s">
        <v>506</v>
      </c>
      <c r="AE56" s="25"/>
    </row>
    <row r="57" spans="1:31" ht="71" x14ac:dyDescent="0.2">
      <c r="A57" s="79" t="s">
        <v>166</v>
      </c>
      <c r="B57" s="79"/>
      <c r="C57" s="19">
        <v>361</v>
      </c>
      <c r="D57" s="106">
        <v>40</v>
      </c>
      <c r="E57" s="106">
        <v>40</v>
      </c>
      <c r="F57" s="20">
        <v>2</v>
      </c>
      <c r="G57" s="20">
        <v>2</v>
      </c>
      <c r="H57" s="39">
        <v>91</v>
      </c>
      <c r="I57" s="41">
        <v>93</v>
      </c>
      <c r="J57" s="25" t="s">
        <v>10</v>
      </c>
      <c r="K57" s="21">
        <v>67</v>
      </c>
      <c r="L57" s="53">
        <v>0.3</v>
      </c>
      <c r="M57" s="21">
        <v>24</v>
      </c>
      <c r="N57" s="23" t="s">
        <v>8</v>
      </c>
      <c r="O57" s="25">
        <v>9</v>
      </c>
      <c r="P57" s="98" t="s">
        <v>544</v>
      </c>
      <c r="Q57" s="26">
        <v>43435</v>
      </c>
      <c r="R57" s="27">
        <v>1299</v>
      </c>
      <c r="S57" s="27">
        <v>870</v>
      </c>
      <c r="T57" s="91"/>
      <c r="U57" s="83" t="s">
        <v>118</v>
      </c>
      <c r="V57" s="68" t="s">
        <v>236</v>
      </c>
      <c r="W57" s="71" t="s">
        <v>320</v>
      </c>
      <c r="X57" s="68" t="s">
        <v>399</v>
      </c>
      <c r="Y57" s="68" t="s">
        <v>463</v>
      </c>
      <c r="Z57" s="87"/>
      <c r="AA57" s="87"/>
      <c r="AB57" s="88" t="s">
        <v>506</v>
      </c>
      <c r="AC57" s="88"/>
      <c r="AD57" s="88" t="s">
        <v>506</v>
      </c>
      <c r="AE57" s="25" t="s">
        <v>54</v>
      </c>
    </row>
    <row r="58" spans="1:31" ht="71" x14ac:dyDescent="0.2">
      <c r="A58" s="79" t="s">
        <v>55</v>
      </c>
      <c r="B58" s="79"/>
      <c r="C58" s="19">
        <v>162</v>
      </c>
      <c r="D58" s="106">
        <v>45</v>
      </c>
      <c r="E58" s="106">
        <v>45</v>
      </c>
      <c r="F58" s="20">
        <v>1.8</v>
      </c>
      <c r="G58" s="20">
        <v>1.8</v>
      </c>
      <c r="H58" s="39">
        <v>62</v>
      </c>
      <c r="I58" s="41">
        <v>56</v>
      </c>
      <c r="J58" s="25" t="s">
        <v>10</v>
      </c>
      <c r="K58" s="21">
        <v>49</v>
      </c>
      <c r="L58" s="25">
        <v>0.12</v>
      </c>
      <c r="M58" s="21">
        <v>45</v>
      </c>
      <c r="N58" s="23" t="s">
        <v>8</v>
      </c>
      <c r="O58" s="25">
        <v>9</v>
      </c>
      <c r="P58" s="98" t="s">
        <v>560</v>
      </c>
      <c r="Q58" s="26">
        <v>43647</v>
      </c>
      <c r="R58" s="40">
        <v>399</v>
      </c>
      <c r="S58" s="40">
        <v>250</v>
      </c>
      <c r="T58" s="92"/>
      <c r="U58" s="83"/>
      <c r="V58" s="68" t="s">
        <v>237</v>
      </c>
      <c r="W58" s="71" t="s">
        <v>321</v>
      </c>
      <c r="X58" s="68"/>
      <c r="Y58" s="68" t="s">
        <v>464</v>
      </c>
      <c r="Z58" s="87"/>
      <c r="AA58" s="87"/>
      <c r="AB58" s="88" t="s">
        <v>506</v>
      </c>
      <c r="AC58" s="88"/>
      <c r="AD58" s="88" t="s">
        <v>506</v>
      </c>
      <c r="AE58" s="69"/>
    </row>
    <row r="59" spans="1:31" ht="71" x14ac:dyDescent="0.2">
      <c r="A59" s="79" t="s">
        <v>56</v>
      </c>
      <c r="B59" s="79"/>
      <c r="C59" s="19">
        <v>215</v>
      </c>
      <c r="D59" s="106">
        <v>45</v>
      </c>
      <c r="E59" s="106">
        <v>45</v>
      </c>
      <c r="F59" s="20">
        <v>2.8</v>
      </c>
      <c r="G59" s="20">
        <v>2.8</v>
      </c>
      <c r="H59" s="39">
        <v>64</v>
      </c>
      <c r="I59" s="29">
        <v>46</v>
      </c>
      <c r="J59" s="25" t="s">
        <v>10</v>
      </c>
      <c r="K59" s="21">
        <v>55</v>
      </c>
      <c r="L59" s="42">
        <v>0.25</v>
      </c>
      <c r="M59" s="21">
        <v>24</v>
      </c>
      <c r="N59" s="23" t="s">
        <v>8</v>
      </c>
      <c r="O59" s="25">
        <v>7</v>
      </c>
      <c r="P59" s="98" t="s">
        <v>554</v>
      </c>
      <c r="Q59" s="26">
        <v>43647</v>
      </c>
      <c r="R59" s="27">
        <v>549</v>
      </c>
      <c r="S59" s="51"/>
      <c r="T59" s="91"/>
      <c r="U59" s="83"/>
      <c r="V59" s="68" t="s">
        <v>238</v>
      </c>
      <c r="W59" s="71" t="s">
        <v>322</v>
      </c>
      <c r="X59" s="68"/>
      <c r="Y59" s="68" t="s">
        <v>465</v>
      </c>
      <c r="Z59" s="87"/>
      <c r="AA59" s="87"/>
      <c r="AB59" s="88" t="s">
        <v>506</v>
      </c>
      <c r="AC59" s="88"/>
      <c r="AD59" s="88" t="s">
        <v>506</v>
      </c>
      <c r="AE59" s="25" t="s">
        <v>57</v>
      </c>
    </row>
    <row r="60" spans="1:31" ht="71" x14ac:dyDescent="0.2">
      <c r="A60" s="79" t="s">
        <v>167</v>
      </c>
      <c r="B60" s="79"/>
      <c r="C60" s="19">
        <v>440</v>
      </c>
      <c r="D60" s="106">
        <v>50</v>
      </c>
      <c r="E60" s="106">
        <v>50</v>
      </c>
      <c r="F60" s="60">
        <v>1.2</v>
      </c>
      <c r="G60" s="60">
        <v>1.2</v>
      </c>
      <c r="H60" s="39">
        <v>70</v>
      </c>
      <c r="I60" s="29">
        <v>58</v>
      </c>
      <c r="J60" s="25" t="s">
        <v>7</v>
      </c>
      <c r="K60" s="21">
        <v>58</v>
      </c>
      <c r="L60" s="25">
        <v>0.15</v>
      </c>
      <c r="M60" s="21">
        <v>45</v>
      </c>
      <c r="N60" s="23" t="s">
        <v>8</v>
      </c>
      <c r="O60" s="25">
        <v>12</v>
      </c>
      <c r="P60" s="98" t="s">
        <v>559</v>
      </c>
      <c r="Q60" s="26">
        <v>43556</v>
      </c>
      <c r="R60" s="27">
        <v>1099</v>
      </c>
      <c r="S60" s="51"/>
      <c r="T60" s="91"/>
      <c r="U60" s="83" t="s">
        <v>119</v>
      </c>
      <c r="V60" s="68" t="s">
        <v>239</v>
      </c>
      <c r="W60" s="71" t="s">
        <v>323</v>
      </c>
      <c r="X60" s="68"/>
      <c r="Y60" s="68" t="s">
        <v>466</v>
      </c>
      <c r="Z60" s="87"/>
      <c r="AA60" s="87"/>
      <c r="AB60" s="88" t="s">
        <v>506</v>
      </c>
      <c r="AC60" s="88"/>
      <c r="AD60" s="88" t="s">
        <v>506</v>
      </c>
      <c r="AE60" s="69"/>
    </row>
    <row r="61" spans="1:31" ht="71" x14ac:dyDescent="0.2">
      <c r="A61" s="79" t="s">
        <v>58</v>
      </c>
      <c r="B61" s="79"/>
      <c r="C61" s="19">
        <v>778</v>
      </c>
      <c r="D61" s="106">
        <v>50</v>
      </c>
      <c r="E61" s="106">
        <v>50</v>
      </c>
      <c r="F61" s="20">
        <v>1.4</v>
      </c>
      <c r="G61" s="20">
        <v>1.4</v>
      </c>
      <c r="H61" s="39">
        <v>84</v>
      </c>
      <c r="I61" s="29">
        <v>108</v>
      </c>
      <c r="J61" s="25" t="s">
        <v>10</v>
      </c>
      <c r="K61" s="21">
        <v>72</v>
      </c>
      <c r="L61" s="25">
        <v>0.15</v>
      </c>
      <c r="M61" s="21">
        <v>45</v>
      </c>
      <c r="N61" s="23" t="s">
        <v>8</v>
      </c>
      <c r="O61" s="25">
        <v>11</v>
      </c>
      <c r="P61" s="98" t="s">
        <v>558</v>
      </c>
      <c r="Q61" s="26">
        <v>42583</v>
      </c>
      <c r="R61" s="27">
        <v>1499</v>
      </c>
      <c r="S61" s="27">
        <v>950</v>
      </c>
      <c r="T61" s="91"/>
      <c r="U61" s="83"/>
      <c r="V61" s="68" t="s">
        <v>240</v>
      </c>
      <c r="W61" s="71" t="s">
        <v>324</v>
      </c>
      <c r="X61" s="68"/>
      <c r="Y61" s="68" t="s">
        <v>467</v>
      </c>
      <c r="Z61" s="87"/>
      <c r="AA61" s="87"/>
      <c r="AB61" s="88" t="s">
        <v>506</v>
      </c>
      <c r="AC61" s="88"/>
      <c r="AD61" s="88" t="s">
        <v>506</v>
      </c>
      <c r="AE61" s="69"/>
    </row>
    <row r="62" spans="1:31" ht="71" x14ac:dyDescent="0.2">
      <c r="A62" s="79" t="s">
        <v>59</v>
      </c>
      <c r="B62" s="79"/>
      <c r="C62" s="19">
        <v>910</v>
      </c>
      <c r="D62" s="106">
        <v>50</v>
      </c>
      <c r="E62" s="106">
        <v>50</v>
      </c>
      <c r="F62" s="20">
        <v>1.4</v>
      </c>
      <c r="G62" s="20">
        <v>1.4</v>
      </c>
      <c r="H62" s="39">
        <v>85</v>
      </c>
      <c r="I62" s="29">
        <v>125.9</v>
      </c>
      <c r="J62" s="25" t="s">
        <v>10</v>
      </c>
      <c r="K62" s="21">
        <v>77</v>
      </c>
      <c r="L62" s="25">
        <v>0.18</v>
      </c>
      <c r="M62" s="21">
        <v>40</v>
      </c>
      <c r="N62" s="23" t="s">
        <v>8</v>
      </c>
      <c r="O62" s="25">
        <v>9</v>
      </c>
      <c r="P62" s="98" t="s">
        <v>557</v>
      </c>
      <c r="Q62" s="26">
        <v>43221</v>
      </c>
      <c r="R62" s="27">
        <v>949</v>
      </c>
      <c r="S62" s="27">
        <v>550</v>
      </c>
      <c r="T62" s="91"/>
      <c r="U62" s="83"/>
      <c r="V62" s="68" t="s">
        <v>241</v>
      </c>
      <c r="W62" s="71" t="s">
        <v>325</v>
      </c>
      <c r="X62" s="68" t="s">
        <v>400</v>
      </c>
      <c r="Y62" s="68" t="s">
        <v>468</v>
      </c>
      <c r="Z62" s="87"/>
      <c r="AA62" s="87" t="s">
        <v>506</v>
      </c>
      <c r="AB62" s="88" t="s">
        <v>506</v>
      </c>
      <c r="AC62" s="88"/>
      <c r="AD62" s="88" t="s">
        <v>506</v>
      </c>
      <c r="AE62" s="25"/>
    </row>
    <row r="63" spans="1:31" ht="71" x14ac:dyDescent="0.2">
      <c r="A63" s="79" t="s">
        <v>60</v>
      </c>
      <c r="B63" s="79"/>
      <c r="C63" s="19">
        <v>585</v>
      </c>
      <c r="D63" s="106">
        <v>50</v>
      </c>
      <c r="E63" s="106">
        <v>50</v>
      </c>
      <c r="F63" s="20">
        <v>1.4</v>
      </c>
      <c r="G63" s="20">
        <v>1.4</v>
      </c>
      <c r="H63" s="39">
        <v>74</v>
      </c>
      <c r="I63" s="29">
        <v>98</v>
      </c>
      <c r="J63" s="25" t="s">
        <v>10</v>
      </c>
      <c r="K63" s="21">
        <v>67</v>
      </c>
      <c r="L63" s="25">
        <v>0.15</v>
      </c>
      <c r="M63" s="21">
        <v>45</v>
      </c>
      <c r="N63" s="23" t="s">
        <v>8</v>
      </c>
      <c r="O63" s="25">
        <v>9</v>
      </c>
      <c r="P63" s="98" t="s">
        <v>544</v>
      </c>
      <c r="Q63" s="26">
        <v>42583</v>
      </c>
      <c r="R63" s="27">
        <v>699</v>
      </c>
      <c r="S63" s="27">
        <v>300</v>
      </c>
      <c r="T63" s="91"/>
      <c r="U63" s="83"/>
      <c r="V63" s="68" t="s">
        <v>242</v>
      </c>
      <c r="W63" s="71" t="s">
        <v>326</v>
      </c>
      <c r="X63" s="68"/>
      <c r="Y63" s="68" t="s">
        <v>469</v>
      </c>
      <c r="Z63" s="87"/>
      <c r="AA63" s="87"/>
      <c r="AB63" s="88" t="s">
        <v>506</v>
      </c>
      <c r="AC63" s="88"/>
      <c r="AD63" s="88" t="s">
        <v>506</v>
      </c>
      <c r="AE63" s="69"/>
    </row>
    <row r="64" spans="1:31" ht="85" x14ac:dyDescent="0.2">
      <c r="A64" s="79" t="s">
        <v>168</v>
      </c>
      <c r="B64" s="79"/>
      <c r="C64" s="19">
        <v>186</v>
      </c>
      <c r="D64" s="106">
        <v>50</v>
      </c>
      <c r="E64" s="106">
        <v>50</v>
      </c>
      <c r="F64" s="20">
        <v>1.8</v>
      </c>
      <c r="G64" s="20">
        <v>1.8</v>
      </c>
      <c r="H64" s="39">
        <v>69</v>
      </c>
      <c r="I64" s="29">
        <v>60</v>
      </c>
      <c r="J64" s="25" t="s">
        <v>10</v>
      </c>
      <c r="K64" s="21">
        <v>49</v>
      </c>
      <c r="L64" s="25">
        <v>0.14000000000000001</v>
      </c>
      <c r="M64" s="21">
        <v>45</v>
      </c>
      <c r="N64" s="23" t="s">
        <v>8</v>
      </c>
      <c r="O64" s="25">
        <v>7</v>
      </c>
      <c r="P64" s="98" t="s">
        <v>556</v>
      </c>
      <c r="Q64" s="26">
        <v>42430</v>
      </c>
      <c r="R64" s="36">
        <v>249</v>
      </c>
      <c r="S64" s="36">
        <v>165</v>
      </c>
      <c r="T64" s="93"/>
      <c r="U64" s="83" t="s">
        <v>120</v>
      </c>
      <c r="V64" s="68" t="s">
        <v>243</v>
      </c>
      <c r="W64" s="71" t="s">
        <v>327</v>
      </c>
      <c r="X64" s="68" t="s">
        <v>401</v>
      </c>
      <c r="Y64" s="68" t="s">
        <v>470</v>
      </c>
      <c r="Z64" s="87"/>
      <c r="AA64" s="87"/>
      <c r="AB64" s="88" t="s">
        <v>506</v>
      </c>
      <c r="AC64" s="88"/>
      <c r="AD64" s="88" t="s">
        <v>506</v>
      </c>
      <c r="AE64" s="69"/>
    </row>
    <row r="65" spans="1:31" ht="57" x14ac:dyDescent="0.2">
      <c r="A65" s="79" t="s">
        <v>169</v>
      </c>
      <c r="B65" s="79"/>
      <c r="C65" s="19">
        <v>364</v>
      </c>
      <c r="D65" s="106">
        <v>50</v>
      </c>
      <c r="E65" s="106">
        <v>50</v>
      </c>
      <c r="F65" s="20">
        <v>2</v>
      </c>
      <c r="G65" s="20">
        <v>2</v>
      </c>
      <c r="H65" s="39">
        <v>63</v>
      </c>
      <c r="I65" s="29">
        <v>61</v>
      </c>
      <c r="J65" s="25" t="s">
        <v>7</v>
      </c>
      <c r="K65" s="21">
        <v>49</v>
      </c>
      <c r="L65" s="25">
        <v>0.156</v>
      </c>
      <c r="M65" s="21">
        <v>45</v>
      </c>
      <c r="N65" s="23" t="s">
        <v>8</v>
      </c>
      <c r="O65" s="25">
        <v>12</v>
      </c>
      <c r="P65" s="98" t="s">
        <v>552</v>
      </c>
      <c r="Q65" s="26">
        <v>43811</v>
      </c>
      <c r="R65" s="27">
        <v>1049</v>
      </c>
      <c r="S65" s="51"/>
      <c r="T65" s="91"/>
      <c r="U65" s="83" t="s">
        <v>121</v>
      </c>
      <c r="V65" s="68" t="s">
        <v>244</v>
      </c>
      <c r="W65" s="71" t="s">
        <v>328</v>
      </c>
      <c r="X65" s="68"/>
      <c r="Y65" s="68"/>
      <c r="Z65" s="87"/>
      <c r="AA65" s="87"/>
      <c r="AB65" s="88" t="s">
        <v>506</v>
      </c>
      <c r="AC65" s="88"/>
      <c r="AD65" s="88" t="s">
        <v>506</v>
      </c>
      <c r="AE65" s="25"/>
    </row>
    <row r="66" spans="1:31" ht="71" x14ac:dyDescent="0.2">
      <c r="A66" s="79" t="s">
        <v>170</v>
      </c>
      <c r="B66" s="79"/>
      <c r="C66" s="19">
        <v>320</v>
      </c>
      <c r="D66" s="106">
        <v>50</v>
      </c>
      <c r="E66" s="106">
        <v>50</v>
      </c>
      <c r="F66" s="20">
        <v>2</v>
      </c>
      <c r="G66" s="20">
        <v>2</v>
      </c>
      <c r="H66" s="39">
        <v>62</v>
      </c>
      <c r="I66" s="29">
        <v>60</v>
      </c>
      <c r="J66" s="25" t="s">
        <v>7</v>
      </c>
      <c r="K66" s="21">
        <v>52</v>
      </c>
      <c r="L66" s="25">
        <v>0.15</v>
      </c>
      <c r="M66" s="21">
        <v>45</v>
      </c>
      <c r="N66" s="23" t="s">
        <v>8</v>
      </c>
      <c r="O66" s="25">
        <v>10</v>
      </c>
      <c r="P66" s="98" t="s">
        <v>555</v>
      </c>
      <c r="Q66" s="26">
        <v>41913</v>
      </c>
      <c r="R66" s="27">
        <v>949</v>
      </c>
      <c r="S66" s="27">
        <v>450</v>
      </c>
      <c r="T66" s="91"/>
      <c r="U66" s="83" t="s">
        <v>122</v>
      </c>
      <c r="V66" s="68" t="s">
        <v>245</v>
      </c>
      <c r="W66" s="71" t="s">
        <v>329</v>
      </c>
      <c r="X66" s="68" t="s">
        <v>402</v>
      </c>
      <c r="Y66" s="68" t="s">
        <v>471</v>
      </c>
      <c r="Z66" s="87"/>
      <c r="AA66" s="87"/>
      <c r="AB66" s="88" t="s">
        <v>506</v>
      </c>
      <c r="AC66" s="88"/>
      <c r="AD66" s="88" t="s">
        <v>506</v>
      </c>
      <c r="AE66" s="25" t="s">
        <v>50</v>
      </c>
    </row>
    <row r="67" spans="1:31" ht="71" x14ac:dyDescent="0.2">
      <c r="A67" s="79" t="s">
        <v>171</v>
      </c>
      <c r="B67" s="79"/>
      <c r="C67" s="19">
        <v>236</v>
      </c>
      <c r="D67" s="106">
        <v>50</v>
      </c>
      <c r="E67" s="106">
        <v>50</v>
      </c>
      <c r="F67" s="20">
        <v>2.8</v>
      </c>
      <c r="G67" s="20">
        <v>2.8</v>
      </c>
      <c r="H67" s="39">
        <v>72</v>
      </c>
      <c r="I67" s="29">
        <v>71</v>
      </c>
      <c r="J67" s="25" t="s">
        <v>10</v>
      </c>
      <c r="K67" s="21">
        <v>55</v>
      </c>
      <c r="L67" s="61">
        <v>1</v>
      </c>
      <c r="M67" s="21">
        <v>16</v>
      </c>
      <c r="N67" s="23" t="s">
        <v>8</v>
      </c>
      <c r="O67" s="25">
        <v>7</v>
      </c>
      <c r="P67" s="98" t="s">
        <v>554</v>
      </c>
      <c r="Q67" s="26">
        <v>42614</v>
      </c>
      <c r="R67" s="40">
        <v>499</v>
      </c>
      <c r="S67" s="40">
        <v>350</v>
      </c>
      <c r="T67" s="92"/>
      <c r="U67" s="84" t="s">
        <v>123</v>
      </c>
      <c r="V67" s="68" t="s">
        <v>246</v>
      </c>
      <c r="W67" s="71" t="s">
        <v>330</v>
      </c>
      <c r="X67" s="68" t="s">
        <v>403</v>
      </c>
      <c r="Y67" s="68" t="s">
        <v>472</v>
      </c>
      <c r="Z67" s="87"/>
      <c r="AA67" s="87"/>
      <c r="AB67" s="88" t="s">
        <v>506</v>
      </c>
      <c r="AC67" s="88" t="s">
        <v>506</v>
      </c>
      <c r="AD67" s="88" t="s">
        <v>506</v>
      </c>
      <c r="AE67" s="25"/>
    </row>
    <row r="68" spans="1:31" ht="71" x14ac:dyDescent="0.2">
      <c r="A68" s="79" t="s">
        <v>172</v>
      </c>
      <c r="B68" s="79"/>
      <c r="C68" s="19">
        <v>281</v>
      </c>
      <c r="D68" s="106">
        <v>55</v>
      </c>
      <c r="E68" s="106">
        <v>55</v>
      </c>
      <c r="F68" s="20">
        <v>1.8</v>
      </c>
      <c r="G68" s="20">
        <v>1.8</v>
      </c>
      <c r="H68" s="39">
        <v>64</v>
      </c>
      <c r="I68" s="29">
        <v>71</v>
      </c>
      <c r="J68" s="25" t="s">
        <v>10</v>
      </c>
      <c r="K68" s="21">
        <v>49</v>
      </c>
      <c r="L68" s="25">
        <v>0.14000000000000001</v>
      </c>
      <c r="M68" s="21">
        <v>50</v>
      </c>
      <c r="N68" s="23" t="s">
        <v>8</v>
      </c>
      <c r="O68" s="25">
        <v>9</v>
      </c>
      <c r="P68" s="98" t="s">
        <v>553</v>
      </c>
      <c r="Q68" s="26">
        <v>41548</v>
      </c>
      <c r="R68" s="27">
        <v>999</v>
      </c>
      <c r="S68" s="27">
        <v>625</v>
      </c>
      <c r="T68" s="91"/>
      <c r="U68" s="83" t="s">
        <v>124</v>
      </c>
      <c r="V68" s="68" t="s">
        <v>247</v>
      </c>
      <c r="W68" s="71" t="s">
        <v>331</v>
      </c>
      <c r="X68" s="68"/>
      <c r="Y68" s="68" t="s">
        <v>473</v>
      </c>
      <c r="Z68" s="87"/>
      <c r="AA68" s="87"/>
      <c r="AB68" s="88" t="s">
        <v>506</v>
      </c>
      <c r="AC68" s="88"/>
      <c r="AD68" s="88" t="s">
        <v>506</v>
      </c>
      <c r="AE68" s="25"/>
    </row>
    <row r="69" spans="1:31" ht="71" x14ac:dyDescent="0.2">
      <c r="A69" s="79" t="s">
        <v>173</v>
      </c>
      <c r="B69" s="79"/>
      <c r="C69" s="19">
        <v>635</v>
      </c>
      <c r="D69" s="106">
        <v>65</v>
      </c>
      <c r="E69" s="106">
        <v>65</v>
      </c>
      <c r="F69" s="20">
        <v>2</v>
      </c>
      <c r="G69" s="20">
        <v>2</v>
      </c>
      <c r="H69" s="39">
        <v>78</v>
      </c>
      <c r="I69" s="29">
        <v>91</v>
      </c>
      <c r="J69" s="25" t="s">
        <v>7</v>
      </c>
      <c r="K69" s="21">
        <v>67</v>
      </c>
      <c r="L69" s="62">
        <v>0.5</v>
      </c>
      <c r="M69" s="21">
        <v>31</v>
      </c>
      <c r="N69" s="23" t="s">
        <v>8</v>
      </c>
      <c r="O69" s="25">
        <v>10</v>
      </c>
      <c r="P69" s="98" t="s">
        <v>552</v>
      </c>
      <c r="Q69" s="26">
        <v>42917</v>
      </c>
      <c r="R69" s="27">
        <v>999</v>
      </c>
      <c r="S69" s="27">
        <v>600</v>
      </c>
      <c r="T69" s="91"/>
      <c r="U69" s="83" t="s">
        <v>125</v>
      </c>
      <c r="V69" s="68" t="s">
        <v>248</v>
      </c>
      <c r="W69" s="71" t="s">
        <v>332</v>
      </c>
      <c r="X69" s="68"/>
      <c r="Y69" s="68" t="s">
        <v>474</v>
      </c>
      <c r="Z69" s="87"/>
      <c r="AA69" s="87"/>
      <c r="AB69" s="88" t="s">
        <v>506</v>
      </c>
      <c r="AC69" s="88"/>
      <c r="AD69" s="88" t="s">
        <v>506</v>
      </c>
      <c r="AE69" s="25"/>
    </row>
    <row r="70" spans="1:31" ht="71" x14ac:dyDescent="0.2">
      <c r="A70" s="79" t="s">
        <v>61</v>
      </c>
      <c r="B70" s="79"/>
      <c r="C70" s="19">
        <v>562</v>
      </c>
      <c r="D70" s="106">
        <v>70</v>
      </c>
      <c r="E70" s="106">
        <v>70</v>
      </c>
      <c r="F70" s="20">
        <v>2.8</v>
      </c>
      <c r="G70" s="20">
        <v>2.8</v>
      </c>
      <c r="H70" s="39">
        <v>71</v>
      </c>
      <c r="I70" s="29">
        <v>132</v>
      </c>
      <c r="J70" s="25" t="s">
        <v>10</v>
      </c>
      <c r="K70" s="21">
        <v>49</v>
      </c>
      <c r="L70" s="61">
        <v>1</v>
      </c>
      <c r="M70" s="21">
        <v>26</v>
      </c>
      <c r="N70" s="23" t="s">
        <v>8</v>
      </c>
      <c r="O70" s="25">
        <v>9</v>
      </c>
      <c r="P70" s="98" t="s">
        <v>9</v>
      </c>
      <c r="Q70" s="26">
        <v>43221</v>
      </c>
      <c r="R70" s="59">
        <v>569</v>
      </c>
      <c r="S70" s="59">
        <v>400</v>
      </c>
      <c r="T70" s="94"/>
      <c r="U70" s="83"/>
      <c r="V70" s="68" t="s">
        <v>249</v>
      </c>
      <c r="W70" s="71" t="s">
        <v>333</v>
      </c>
      <c r="X70" s="68" t="s">
        <v>404</v>
      </c>
      <c r="Y70" s="68" t="s">
        <v>475</v>
      </c>
      <c r="Z70" s="87"/>
      <c r="AA70" s="87" t="s">
        <v>506</v>
      </c>
      <c r="AB70" s="88" t="s">
        <v>506</v>
      </c>
      <c r="AC70" s="88" t="s">
        <v>506</v>
      </c>
      <c r="AD70" s="88" t="s">
        <v>506</v>
      </c>
      <c r="AE70" s="25"/>
    </row>
    <row r="71" spans="1:31" ht="85" x14ac:dyDescent="0.2">
      <c r="A71" s="79" t="s">
        <v>62</v>
      </c>
      <c r="B71" s="79"/>
      <c r="C71" s="19">
        <v>1480</v>
      </c>
      <c r="D71" s="106">
        <v>70</v>
      </c>
      <c r="E71" s="106">
        <v>200</v>
      </c>
      <c r="F71" s="20">
        <v>2.8</v>
      </c>
      <c r="G71" s="20">
        <v>2.8</v>
      </c>
      <c r="H71" s="39">
        <v>88</v>
      </c>
      <c r="I71" s="29">
        <v>200</v>
      </c>
      <c r="J71" s="25" t="s">
        <v>10</v>
      </c>
      <c r="K71" s="21">
        <v>77</v>
      </c>
      <c r="L71" s="53">
        <v>0.25</v>
      </c>
      <c r="M71" s="21">
        <v>96</v>
      </c>
      <c r="N71" s="34" t="s">
        <v>19</v>
      </c>
      <c r="O71" s="25">
        <v>11</v>
      </c>
      <c r="P71" s="98" t="s">
        <v>63</v>
      </c>
      <c r="Q71" s="26">
        <v>42401</v>
      </c>
      <c r="R71" s="27">
        <v>2599</v>
      </c>
      <c r="S71" s="27">
        <v>1900</v>
      </c>
      <c r="T71" s="91"/>
      <c r="U71" s="83"/>
      <c r="V71" s="68" t="s">
        <v>250</v>
      </c>
      <c r="W71" s="71" t="s">
        <v>334</v>
      </c>
      <c r="X71" s="68"/>
      <c r="Y71" s="68" t="s">
        <v>476</v>
      </c>
      <c r="Z71" s="87"/>
      <c r="AA71" s="87"/>
      <c r="AB71" s="88" t="s">
        <v>506</v>
      </c>
      <c r="AC71" s="88"/>
      <c r="AD71" s="88" t="s">
        <v>506</v>
      </c>
      <c r="AE71" s="69"/>
    </row>
    <row r="72" spans="1:31" ht="85" x14ac:dyDescent="0.2">
      <c r="A72" s="79" t="s">
        <v>511</v>
      </c>
      <c r="B72" s="79"/>
      <c r="C72" s="19">
        <v>815</v>
      </c>
      <c r="D72" s="106">
        <v>70</v>
      </c>
      <c r="E72" s="106">
        <v>180</v>
      </c>
      <c r="F72" s="20">
        <v>2.8</v>
      </c>
      <c r="G72" s="20">
        <v>2.8</v>
      </c>
      <c r="H72" s="63">
        <v>81</v>
      </c>
      <c r="I72" s="29">
        <v>149</v>
      </c>
      <c r="J72" s="25" t="s">
        <v>10</v>
      </c>
      <c r="K72" s="21">
        <v>67</v>
      </c>
      <c r="L72" s="53">
        <v>0.5</v>
      </c>
      <c r="M72" s="21">
        <v>85</v>
      </c>
      <c r="N72" s="25" t="s">
        <v>8</v>
      </c>
      <c r="O72" s="25">
        <v>9</v>
      </c>
      <c r="P72" s="98" t="s">
        <v>64</v>
      </c>
      <c r="Q72" s="26">
        <v>43952</v>
      </c>
      <c r="R72" s="59">
        <v>1199</v>
      </c>
      <c r="S72" s="51"/>
      <c r="T72" s="91"/>
      <c r="U72" s="83"/>
      <c r="V72" s="68"/>
      <c r="W72" s="71" t="s">
        <v>335</v>
      </c>
      <c r="X72" s="68"/>
      <c r="Y72" s="68" t="s">
        <v>477</v>
      </c>
      <c r="Z72" s="87"/>
      <c r="AA72" s="87"/>
      <c r="AB72" s="88" t="s">
        <v>506</v>
      </c>
      <c r="AC72" s="88"/>
      <c r="AD72" s="88" t="s">
        <v>506</v>
      </c>
      <c r="AE72" s="69"/>
    </row>
    <row r="73" spans="1:31" ht="85" x14ac:dyDescent="0.2">
      <c r="A73" s="79" t="s">
        <v>65</v>
      </c>
      <c r="B73" s="79"/>
      <c r="C73" s="19">
        <v>854</v>
      </c>
      <c r="D73" s="106">
        <v>70</v>
      </c>
      <c r="E73" s="106">
        <v>300</v>
      </c>
      <c r="F73" s="20">
        <v>4.5</v>
      </c>
      <c r="G73" s="20">
        <v>5.6</v>
      </c>
      <c r="H73" s="39">
        <v>84</v>
      </c>
      <c r="I73" s="29">
        <v>144</v>
      </c>
      <c r="J73" s="25" t="s">
        <v>10</v>
      </c>
      <c r="K73" s="21">
        <v>72</v>
      </c>
      <c r="L73" s="42">
        <v>0.31</v>
      </c>
      <c r="M73" s="21">
        <v>90</v>
      </c>
      <c r="N73" s="34" t="s">
        <v>19</v>
      </c>
      <c r="O73" s="25">
        <v>9</v>
      </c>
      <c r="P73" s="98" t="s">
        <v>21</v>
      </c>
      <c r="Q73" s="26">
        <v>42430</v>
      </c>
      <c r="R73" s="27">
        <v>1198</v>
      </c>
      <c r="S73" s="27">
        <v>850</v>
      </c>
      <c r="T73" s="91"/>
      <c r="U73" s="83"/>
      <c r="V73" s="68" t="s">
        <v>251</v>
      </c>
      <c r="W73" s="71" t="s">
        <v>336</v>
      </c>
      <c r="X73" s="68"/>
      <c r="Y73" s="68" t="s">
        <v>478</v>
      </c>
      <c r="Z73" s="87"/>
      <c r="AA73" s="87"/>
      <c r="AB73" s="88" t="s">
        <v>506</v>
      </c>
      <c r="AC73" s="88"/>
      <c r="AD73" s="88" t="s">
        <v>506</v>
      </c>
      <c r="AE73" s="69"/>
    </row>
    <row r="74" spans="1:31" ht="57" x14ac:dyDescent="0.2">
      <c r="A74" s="79" t="s">
        <v>66</v>
      </c>
      <c r="B74" s="79"/>
      <c r="C74" s="19">
        <v>545</v>
      </c>
      <c r="D74" s="106">
        <v>70</v>
      </c>
      <c r="E74" s="106">
        <v>300</v>
      </c>
      <c r="F74" s="20">
        <v>4.5</v>
      </c>
      <c r="G74" s="20">
        <v>4.5</v>
      </c>
      <c r="H74" s="39">
        <v>77</v>
      </c>
      <c r="I74" s="29">
        <v>148</v>
      </c>
      <c r="J74" s="25" t="s">
        <v>10</v>
      </c>
      <c r="K74" s="21">
        <v>67</v>
      </c>
      <c r="L74" s="42">
        <f>1/5.1</f>
        <v>0.19607843137254904</v>
      </c>
      <c r="M74" s="21">
        <v>150</v>
      </c>
      <c r="N74" s="34" t="s">
        <v>8</v>
      </c>
      <c r="O74" s="25">
        <v>7</v>
      </c>
      <c r="P74" s="98" t="s">
        <v>551</v>
      </c>
      <c r="Q74" s="26">
        <v>44133</v>
      </c>
      <c r="R74" s="27">
        <v>549</v>
      </c>
      <c r="S74" s="51"/>
      <c r="T74" s="91"/>
      <c r="U74" s="83"/>
      <c r="V74" s="68"/>
      <c r="W74" s="71" t="s">
        <v>337</v>
      </c>
      <c r="X74" s="68"/>
      <c r="Y74" s="68"/>
      <c r="Z74" s="87"/>
      <c r="AA74" s="87"/>
      <c r="AB74" s="88" t="s">
        <v>506</v>
      </c>
      <c r="AC74" s="88"/>
      <c r="AD74" s="88" t="s">
        <v>506</v>
      </c>
      <c r="AE74" s="25" t="s">
        <v>67</v>
      </c>
    </row>
    <row r="75" spans="1:31" ht="85" x14ac:dyDescent="0.2">
      <c r="A75" s="79" t="s">
        <v>174</v>
      </c>
      <c r="B75" s="79"/>
      <c r="C75" s="19">
        <v>840</v>
      </c>
      <c r="D75" s="106">
        <v>70</v>
      </c>
      <c r="E75" s="106">
        <v>200</v>
      </c>
      <c r="F75" s="20">
        <v>4</v>
      </c>
      <c r="G75" s="20">
        <v>4</v>
      </c>
      <c r="H75" s="39">
        <v>80</v>
      </c>
      <c r="I75" s="29">
        <v>175</v>
      </c>
      <c r="J75" s="25" t="s">
        <v>10</v>
      </c>
      <c r="K75" s="21">
        <v>72</v>
      </c>
      <c r="L75" s="25">
        <v>0.18</v>
      </c>
      <c r="M75" s="21">
        <v>100</v>
      </c>
      <c r="N75" s="34" t="s">
        <v>19</v>
      </c>
      <c r="O75" s="25">
        <v>9</v>
      </c>
      <c r="P75" s="98" t="s">
        <v>68</v>
      </c>
      <c r="Q75" s="26">
        <v>41548</v>
      </c>
      <c r="R75" s="27">
        <v>1498</v>
      </c>
      <c r="S75" s="27">
        <v>850</v>
      </c>
      <c r="T75" s="91"/>
      <c r="U75" s="83" t="s">
        <v>126</v>
      </c>
      <c r="V75" s="68" t="s">
        <v>252</v>
      </c>
      <c r="W75" s="71" t="s">
        <v>338</v>
      </c>
      <c r="X75" s="68" t="s">
        <v>405</v>
      </c>
      <c r="Y75" s="68" t="s">
        <v>479</v>
      </c>
      <c r="Z75" s="87"/>
      <c r="AA75" s="87"/>
      <c r="AB75" s="88" t="s">
        <v>506</v>
      </c>
      <c r="AC75" s="88"/>
      <c r="AD75" s="88" t="s">
        <v>506</v>
      </c>
      <c r="AE75" s="25"/>
    </row>
    <row r="76" spans="1:31" ht="71" x14ac:dyDescent="0.2">
      <c r="A76" s="79" t="s">
        <v>69</v>
      </c>
      <c r="B76" s="79"/>
      <c r="C76" s="19">
        <v>230</v>
      </c>
      <c r="D76" s="106">
        <v>75</v>
      </c>
      <c r="E76" s="106">
        <v>75</v>
      </c>
      <c r="F76" s="20">
        <v>1.8</v>
      </c>
      <c r="G76" s="20">
        <v>1.8</v>
      </c>
      <c r="H76" s="39">
        <v>65</v>
      </c>
      <c r="I76" s="29">
        <v>69</v>
      </c>
      <c r="J76" s="25" t="s">
        <v>10</v>
      </c>
      <c r="K76" s="21">
        <v>58</v>
      </c>
      <c r="L76" s="25">
        <v>0.13</v>
      </c>
      <c r="M76" s="21">
        <v>69</v>
      </c>
      <c r="N76" s="23" t="s">
        <v>8</v>
      </c>
      <c r="O76" s="25">
        <v>9</v>
      </c>
      <c r="P76" s="98" t="s">
        <v>550</v>
      </c>
      <c r="Q76" s="26">
        <v>43937</v>
      </c>
      <c r="R76" s="27">
        <v>399</v>
      </c>
      <c r="S76" s="51"/>
      <c r="T76" s="91"/>
      <c r="U76" s="83"/>
      <c r="V76" s="68" t="s">
        <v>253</v>
      </c>
      <c r="W76" s="71" t="s">
        <v>339</v>
      </c>
      <c r="X76" s="68" t="s">
        <v>406</v>
      </c>
      <c r="Y76" s="68" t="s">
        <v>480</v>
      </c>
      <c r="Z76" s="87"/>
      <c r="AA76" s="87"/>
      <c r="AB76" s="88" t="s">
        <v>506</v>
      </c>
      <c r="AC76" s="88"/>
      <c r="AD76" s="88" t="s">
        <v>506</v>
      </c>
      <c r="AE76" s="69"/>
    </row>
    <row r="77" spans="1:31" ht="71" x14ac:dyDescent="0.2">
      <c r="A77" s="79" t="s">
        <v>175</v>
      </c>
      <c r="B77" s="79"/>
      <c r="C77" s="19">
        <v>854</v>
      </c>
      <c r="D77" s="106">
        <v>85</v>
      </c>
      <c r="E77" s="106">
        <v>85</v>
      </c>
      <c r="F77" s="20">
        <v>1.4</v>
      </c>
      <c r="G77" s="20">
        <v>1.4</v>
      </c>
      <c r="H77" s="39">
        <v>84</v>
      </c>
      <c r="I77" s="29">
        <v>108</v>
      </c>
      <c r="J77" s="25" t="s">
        <v>10</v>
      </c>
      <c r="K77" s="21">
        <v>77</v>
      </c>
      <c r="L77" s="25">
        <v>0.12</v>
      </c>
      <c r="M77" s="21">
        <v>80</v>
      </c>
      <c r="N77" s="23" t="s">
        <v>8</v>
      </c>
      <c r="O77" s="25">
        <v>11</v>
      </c>
      <c r="P77" s="98" t="s">
        <v>548</v>
      </c>
      <c r="Q77" s="26">
        <v>42401</v>
      </c>
      <c r="R77" s="27">
        <v>1799</v>
      </c>
      <c r="S77" s="27">
        <v>1150</v>
      </c>
      <c r="T77" s="91"/>
      <c r="U77" s="83" t="s">
        <v>127</v>
      </c>
      <c r="V77" s="68" t="s">
        <v>254</v>
      </c>
      <c r="W77" s="71" t="s">
        <v>340</v>
      </c>
      <c r="X77" s="68"/>
      <c r="Y77" s="68" t="s">
        <v>481</v>
      </c>
      <c r="Z77" s="87"/>
      <c r="AA77" s="87"/>
      <c r="AB77" s="88" t="s">
        <v>506</v>
      </c>
      <c r="AC77" s="88"/>
      <c r="AD77" s="88" t="s">
        <v>506</v>
      </c>
      <c r="AE77" s="69"/>
    </row>
    <row r="78" spans="1:31" ht="71" x14ac:dyDescent="0.2">
      <c r="A78" s="79" t="s">
        <v>70</v>
      </c>
      <c r="B78" s="79"/>
      <c r="C78" s="19">
        <v>1245</v>
      </c>
      <c r="D78" s="106">
        <v>85</v>
      </c>
      <c r="E78" s="106">
        <v>85</v>
      </c>
      <c r="F78" s="20">
        <v>1.4</v>
      </c>
      <c r="G78" s="20">
        <v>1.4</v>
      </c>
      <c r="H78" s="39">
        <v>95</v>
      </c>
      <c r="I78" s="29">
        <v>152</v>
      </c>
      <c r="J78" s="25" t="s">
        <v>10</v>
      </c>
      <c r="K78" s="21">
        <v>86</v>
      </c>
      <c r="L78" s="25">
        <v>0.12</v>
      </c>
      <c r="M78" s="21">
        <v>85</v>
      </c>
      <c r="N78" s="23" t="s">
        <v>8</v>
      </c>
      <c r="O78" s="25">
        <v>9</v>
      </c>
      <c r="P78" s="98" t="s">
        <v>549</v>
      </c>
      <c r="Q78" s="26">
        <v>43221</v>
      </c>
      <c r="R78" s="27">
        <v>1199</v>
      </c>
      <c r="S78" s="27">
        <v>750</v>
      </c>
      <c r="T78" s="91"/>
      <c r="U78" s="83"/>
      <c r="V78" s="68" t="s">
        <v>255</v>
      </c>
      <c r="W78" s="71" t="s">
        <v>341</v>
      </c>
      <c r="X78" s="68" t="s">
        <v>407</v>
      </c>
      <c r="Y78" s="68" t="s">
        <v>482</v>
      </c>
      <c r="Z78" s="87"/>
      <c r="AA78" s="87" t="s">
        <v>506</v>
      </c>
      <c r="AB78" s="88" t="s">
        <v>506</v>
      </c>
      <c r="AC78" s="88"/>
      <c r="AD78" s="88" t="s">
        <v>506</v>
      </c>
      <c r="AE78" s="25"/>
    </row>
    <row r="79" spans="1:31" ht="71" x14ac:dyDescent="0.2">
      <c r="A79" s="79" t="s">
        <v>71</v>
      </c>
      <c r="B79" s="79"/>
      <c r="C79" s="19">
        <v>568</v>
      </c>
      <c r="D79" s="106">
        <v>85</v>
      </c>
      <c r="E79" s="106">
        <v>85</v>
      </c>
      <c r="F79" s="20">
        <v>1.4</v>
      </c>
      <c r="G79" s="20">
        <v>1.4</v>
      </c>
      <c r="H79" s="39">
        <v>88</v>
      </c>
      <c r="I79" s="29">
        <v>100</v>
      </c>
      <c r="J79" s="25" t="s">
        <v>10</v>
      </c>
      <c r="K79" s="21">
        <v>77</v>
      </c>
      <c r="L79" s="25">
        <v>0.11</v>
      </c>
      <c r="M79" s="21">
        <v>90</v>
      </c>
      <c r="N79" s="23" t="s">
        <v>8</v>
      </c>
      <c r="O79" s="25">
        <v>9</v>
      </c>
      <c r="P79" s="98" t="s">
        <v>548</v>
      </c>
      <c r="Q79" s="26">
        <v>43586</v>
      </c>
      <c r="R79" s="36">
        <v>599</v>
      </c>
      <c r="S79" s="27">
        <v>500</v>
      </c>
      <c r="T79" s="91"/>
      <c r="U79" s="83"/>
      <c r="V79" s="68" t="s">
        <v>256</v>
      </c>
      <c r="W79" s="71" t="s">
        <v>342</v>
      </c>
      <c r="X79" s="68"/>
      <c r="Y79" s="68" t="s">
        <v>483</v>
      </c>
      <c r="Z79" s="87"/>
      <c r="AA79" s="87"/>
      <c r="AB79" s="88" t="s">
        <v>506</v>
      </c>
      <c r="AC79" s="88"/>
      <c r="AD79" s="88" t="s">
        <v>506</v>
      </c>
      <c r="AE79" s="69"/>
    </row>
    <row r="80" spans="1:31" x14ac:dyDescent="0.2">
      <c r="A80" s="79" t="s">
        <v>72</v>
      </c>
      <c r="B80" s="79"/>
      <c r="C80" s="19">
        <v>630</v>
      </c>
      <c r="D80" s="106">
        <v>85</v>
      </c>
      <c r="E80" s="106">
        <v>85</v>
      </c>
      <c r="F80" s="20">
        <v>1.4</v>
      </c>
      <c r="G80" s="20">
        <v>1.4</v>
      </c>
      <c r="H80" s="39">
        <v>82.5</v>
      </c>
      <c r="I80" s="29">
        <v>94.1</v>
      </c>
      <c r="J80" s="25" t="s">
        <v>10</v>
      </c>
      <c r="K80" s="21">
        <v>77</v>
      </c>
      <c r="L80" s="25">
        <f>1/8.4</f>
        <v>0.11904761904761904</v>
      </c>
      <c r="M80" s="21">
        <v>85</v>
      </c>
      <c r="N80" s="23" t="s">
        <v>8</v>
      </c>
      <c r="O80" s="25">
        <v>11</v>
      </c>
      <c r="P80" s="98" t="s">
        <v>540</v>
      </c>
      <c r="Q80" s="26"/>
      <c r="R80" s="36">
        <v>1199</v>
      </c>
      <c r="S80" s="27"/>
      <c r="T80" s="91"/>
      <c r="U80" s="83"/>
      <c r="V80" s="68"/>
      <c r="W80" s="71"/>
      <c r="X80" s="68"/>
      <c r="Y80" s="68"/>
      <c r="Z80" s="87"/>
      <c r="AA80" s="87"/>
      <c r="AB80" s="88" t="s">
        <v>506</v>
      </c>
      <c r="AC80" s="88"/>
      <c r="AD80" s="88" t="s">
        <v>506</v>
      </c>
      <c r="AE80" s="69"/>
    </row>
    <row r="81" spans="1:31" ht="71" x14ac:dyDescent="0.2">
      <c r="A81" s="79" t="s">
        <v>176</v>
      </c>
      <c r="B81" s="79"/>
      <c r="C81" s="19">
        <v>371</v>
      </c>
      <c r="D81" s="106">
        <v>85</v>
      </c>
      <c r="E81" s="106">
        <v>85</v>
      </c>
      <c r="F81" s="20">
        <v>1.8</v>
      </c>
      <c r="G81" s="20">
        <v>1.8</v>
      </c>
      <c r="H81" s="39">
        <v>77</v>
      </c>
      <c r="I81" s="29">
        <v>82</v>
      </c>
      <c r="J81" s="25" t="s">
        <v>10</v>
      </c>
      <c r="K81" s="21">
        <v>67</v>
      </c>
      <c r="L81" s="25">
        <v>0.13</v>
      </c>
      <c r="M81" s="21">
        <v>80</v>
      </c>
      <c r="N81" s="23" t="s">
        <v>8</v>
      </c>
      <c r="O81" s="25">
        <v>9</v>
      </c>
      <c r="P81" s="98" t="s">
        <v>544</v>
      </c>
      <c r="Q81" s="26">
        <v>42767</v>
      </c>
      <c r="R81" s="36">
        <v>599</v>
      </c>
      <c r="S81" s="36">
        <v>470</v>
      </c>
      <c r="T81" s="93"/>
      <c r="U81" s="83" t="s">
        <v>128</v>
      </c>
      <c r="V81" s="68" t="s">
        <v>257</v>
      </c>
      <c r="W81" s="71" t="s">
        <v>343</v>
      </c>
      <c r="X81" s="68"/>
      <c r="Y81" s="68" t="s">
        <v>484</v>
      </c>
      <c r="Z81" s="87"/>
      <c r="AA81" s="87"/>
      <c r="AB81" s="88" t="s">
        <v>506</v>
      </c>
      <c r="AC81" s="88"/>
      <c r="AD81" s="88" t="s">
        <v>506</v>
      </c>
      <c r="AE81" s="69"/>
    </row>
    <row r="82" spans="1:31" ht="85" x14ac:dyDescent="0.2">
      <c r="A82" s="79" t="s">
        <v>73</v>
      </c>
      <c r="B82" s="79"/>
      <c r="C82" s="19">
        <v>645</v>
      </c>
      <c r="D82" s="106">
        <v>85</v>
      </c>
      <c r="E82" s="106">
        <v>85</v>
      </c>
      <c r="F82" s="20">
        <v>1.8</v>
      </c>
      <c r="G82" s="20">
        <v>1.8</v>
      </c>
      <c r="H82" s="39">
        <v>80</v>
      </c>
      <c r="I82" s="29">
        <v>93</v>
      </c>
      <c r="J82" s="25" t="s">
        <v>10</v>
      </c>
      <c r="K82" s="21">
        <v>72</v>
      </c>
      <c r="L82" s="25">
        <v>0.125</v>
      </c>
      <c r="M82" s="21">
        <v>80</v>
      </c>
      <c r="N82" s="23" t="s">
        <v>8</v>
      </c>
      <c r="O82" s="25">
        <v>9</v>
      </c>
      <c r="P82" s="98" t="s">
        <v>547</v>
      </c>
      <c r="Q82" s="26">
        <v>43922</v>
      </c>
      <c r="R82" s="27">
        <v>499</v>
      </c>
      <c r="S82" s="51"/>
      <c r="T82" s="91"/>
      <c r="U82" s="83"/>
      <c r="V82" s="68"/>
      <c r="W82" s="71" t="s">
        <v>344</v>
      </c>
      <c r="X82" s="68"/>
      <c r="Y82" s="68" t="s">
        <v>485</v>
      </c>
      <c r="Z82" s="87"/>
      <c r="AA82" s="87"/>
      <c r="AB82" s="88" t="s">
        <v>506</v>
      </c>
      <c r="AC82" s="88"/>
      <c r="AD82" s="88" t="s">
        <v>506</v>
      </c>
      <c r="AE82" s="25" t="s">
        <v>74</v>
      </c>
    </row>
    <row r="83" spans="1:31" ht="71" x14ac:dyDescent="0.2">
      <c r="A83" s="79" t="s">
        <v>177</v>
      </c>
      <c r="B83" s="79"/>
      <c r="C83" s="19">
        <v>475</v>
      </c>
      <c r="D83" s="106">
        <v>85</v>
      </c>
      <c r="E83" s="106">
        <v>85</v>
      </c>
      <c r="F83" s="20">
        <v>1.8</v>
      </c>
      <c r="G83" s="20">
        <v>1.8</v>
      </c>
      <c r="H83" s="39">
        <v>92</v>
      </c>
      <c r="I83" s="29">
        <v>81</v>
      </c>
      <c r="J83" s="25" t="s">
        <v>10</v>
      </c>
      <c r="K83" s="21">
        <v>67</v>
      </c>
      <c r="L83" s="25">
        <v>0.13</v>
      </c>
      <c r="M83" s="21">
        <v>80</v>
      </c>
      <c r="N83" s="34" t="s">
        <v>19</v>
      </c>
      <c r="O83" s="25">
        <v>9</v>
      </c>
      <c r="P83" s="98" t="s">
        <v>548</v>
      </c>
      <c r="Q83" s="26">
        <v>42125</v>
      </c>
      <c r="R83" s="27">
        <v>1199</v>
      </c>
      <c r="S83" s="27">
        <v>800</v>
      </c>
      <c r="T83" s="91"/>
      <c r="U83" s="83" t="s">
        <v>129</v>
      </c>
      <c r="V83" s="68" t="s">
        <v>258</v>
      </c>
      <c r="W83" s="71" t="s">
        <v>343</v>
      </c>
      <c r="X83" s="68"/>
      <c r="Y83" s="68" t="s">
        <v>486</v>
      </c>
      <c r="Z83" s="87"/>
      <c r="AA83" s="87"/>
      <c r="AB83" s="88" t="s">
        <v>506</v>
      </c>
      <c r="AC83" s="88"/>
      <c r="AD83" s="88" t="s">
        <v>506</v>
      </c>
      <c r="AE83" s="69"/>
    </row>
    <row r="84" spans="1:31" ht="85" x14ac:dyDescent="0.2">
      <c r="A84" s="79" t="s">
        <v>75</v>
      </c>
      <c r="B84" s="79"/>
      <c r="C84" s="19">
        <v>665</v>
      </c>
      <c r="D84" s="106">
        <v>85</v>
      </c>
      <c r="E84" s="106">
        <v>85</v>
      </c>
      <c r="F84" s="20">
        <v>1.8</v>
      </c>
      <c r="G84" s="20">
        <v>1.8</v>
      </c>
      <c r="H84" s="39">
        <v>79</v>
      </c>
      <c r="I84" s="29">
        <v>92</v>
      </c>
      <c r="J84" s="25" t="s">
        <v>7</v>
      </c>
      <c r="K84" s="21">
        <v>72</v>
      </c>
      <c r="L84" s="25">
        <v>0.13</v>
      </c>
      <c r="M84" s="21">
        <v>80</v>
      </c>
      <c r="N84" s="23" t="s">
        <v>8</v>
      </c>
      <c r="O84" s="25">
        <v>9</v>
      </c>
      <c r="P84" s="98" t="s">
        <v>547</v>
      </c>
      <c r="Q84" s="26">
        <v>43586</v>
      </c>
      <c r="R84" s="27">
        <v>299</v>
      </c>
      <c r="S84" s="51"/>
      <c r="T84" s="91"/>
      <c r="U84" s="83"/>
      <c r="V84" s="68" t="s">
        <v>259</v>
      </c>
      <c r="W84" s="71"/>
      <c r="X84" s="68"/>
      <c r="Y84" s="68" t="s">
        <v>487</v>
      </c>
      <c r="Z84" s="87" t="s">
        <v>506</v>
      </c>
      <c r="AA84" s="87"/>
      <c r="AB84" s="88" t="s">
        <v>506</v>
      </c>
      <c r="AC84" s="88"/>
      <c r="AD84" s="88" t="s">
        <v>506</v>
      </c>
      <c r="AE84" s="25"/>
    </row>
    <row r="85" spans="1:31" ht="71" x14ac:dyDescent="0.2">
      <c r="A85" s="79" t="s">
        <v>178</v>
      </c>
      <c r="B85" s="79"/>
      <c r="C85" s="19">
        <v>636</v>
      </c>
      <c r="D85" s="106">
        <v>85</v>
      </c>
      <c r="E85" s="106">
        <v>85</v>
      </c>
      <c r="F85" s="20">
        <v>1.8</v>
      </c>
      <c r="G85" s="20">
        <v>1.8</v>
      </c>
      <c r="H85" s="39">
        <v>79</v>
      </c>
      <c r="I85" s="29">
        <v>92</v>
      </c>
      <c r="J85" s="25" t="s">
        <v>10</v>
      </c>
      <c r="K85" s="21">
        <v>72</v>
      </c>
      <c r="L85" s="25">
        <v>0.13</v>
      </c>
      <c r="M85" s="21">
        <v>80</v>
      </c>
      <c r="N85" s="23" t="s">
        <v>8</v>
      </c>
      <c r="O85" s="25">
        <v>9</v>
      </c>
      <c r="P85" s="98" t="s">
        <v>547</v>
      </c>
      <c r="Q85" s="26">
        <v>43586</v>
      </c>
      <c r="R85" s="27">
        <v>399</v>
      </c>
      <c r="S85" s="51"/>
      <c r="T85" s="91"/>
      <c r="U85" s="83" t="s">
        <v>130</v>
      </c>
      <c r="V85" s="68" t="s">
        <v>260</v>
      </c>
      <c r="W85" s="71" t="s">
        <v>345</v>
      </c>
      <c r="X85" s="68"/>
      <c r="Y85" s="68" t="s">
        <v>488</v>
      </c>
      <c r="Z85" s="87" t="s">
        <v>506</v>
      </c>
      <c r="AA85" s="87"/>
      <c r="AB85" s="88" t="s">
        <v>506</v>
      </c>
      <c r="AC85" s="88"/>
      <c r="AD85" s="88" t="s">
        <v>506</v>
      </c>
      <c r="AE85" s="25"/>
    </row>
    <row r="86" spans="1:31" ht="71" x14ac:dyDescent="0.2">
      <c r="A86" s="79" t="s">
        <v>179</v>
      </c>
      <c r="B86" s="79"/>
      <c r="C86" s="44">
        <v>484</v>
      </c>
      <c r="D86" s="108">
        <v>85</v>
      </c>
      <c r="E86" s="106">
        <v>85</v>
      </c>
      <c r="F86" s="64">
        <v>1.8</v>
      </c>
      <c r="G86" s="64">
        <v>1.8</v>
      </c>
      <c r="H86" s="65">
        <v>79</v>
      </c>
      <c r="I86" s="66">
        <v>92</v>
      </c>
      <c r="J86" s="25" t="s">
        <v>10</v>
      </c>
      <c r="K86" s="21">
        <v>72</v>
      </c>
      <c r="L86" s="24">
        <v>0.13</v>
      </c>
      <c r="M86" s="21">
        <v>80</v>
      </c>
      <c r="N86" s="23" t="s">
        <v>8</v>
      </c>
      <c r="O86" s="24">
        <v>9</v>
      </c>
      <c r="P86" s="98" t="s">
        <v>547</v>
      </c>
      <c r="Q86" s="49">
        <v>44013</v>
      </c>
      <c r="R86" s="51">
        <v>399</v>
      </c>
      <c r="S86" s="51"/>
      <c r="T86" s="91"/>
      <c r="U86" s="83" t="s">
        <v>130</v>
      </c>
      <c r="V86" s="68" t="s">
        <v>260</v>
      </c>
      <c r="W86" s="71" t="s">
        <v>345</v>
      </c>
      <c r="X86" s="68"/>
      <c r="Y86" s="68" t="s">
        <v>488</v>
      </c>
      <c r="Z86" s="87"/>
      <c r="AA86" s="87"/>
      <c r="AB86" s="88" t="s">
        <v>506</v>
      </c>
      <c r="AC86" s="88"/>
      <c r="AD86" s="88" t="s">
        <v>506</v>
      </c>
      <c r="AE86" s="25"/>
    </row>
    <row r="87" spans="1:31" x14ac:dyDescent="0.2">
      <c r="A87" s="79" t="s">
        <v>76</v>
      </c>
      <c r="B87" s="79"/>
      <c r="C87" s="19">
        <v>420</v>
      </c>
      <c r="D87" s="106">
        <v>85</v>
      </c>
      <c r="E87" s="106">
        <v>85</v>
      </c>
      <c r="F87" s="20">
        <v>1.8</v>
      </c>
      <c r="G87" s="20">
        <v>1.8</v>
      </c>
      <c r="H87" s="39">
        <v>79</v>
      </c>
      <c r="I87" s="29">
        <v>75</v>
      </c>
      <c r="J87" s="25" t="s">
        <v>7</v>
      </c>
      <c r="K87" s="21">
        <v>67</v>
      </c>
      <c r="L87" s="25"/>
      <c r="M87" s="21">
        <v>85</v>
      </c>
      <c r="N87" s="23" t="s">
        <v>8</v>
      </c>
      <c r="O87" s="25">
        <v>9</v>
      </c>
      <c r="P87" s="98" t="s">
        <v>546</v>
      </c>
      <c r="Q87" s="49">
        <v>44043</v>
      </c>
      <c r="R87" s="27"/>
      <c r="S87" s="51"/>
      <c r="T87" s="91"/>
      <c r="U87" s="83"/>
      <c r="V87" s="68"/>
      <c r="W87" s="71"/>
      <c r="X87" s="68"/>
      <c r="Y87" s="68"/>
      <c r="Z87" s="87"/>
      <c r="AA87" s="87"/>
      <c r="AB87" s="88" t="s">
        <v>506</v>
      </c>
      <c r="AC87" s="88"/>
      <c r="AD87" s="88" t="s">
        <v>506</v>
      </c>
      <c r="AE87" s="69"/>
    </row>
    <row r="88" spans="1:31" ht="71" x14ac:dyDescent="0.2">
      <c r="A88" s="79" t="s">
        <v>180</v>
      </c>
      <c r="B88" s="79"/>
      <c r="C88" s="19">
        <v>594</v>
      </c>
      <c r="D88" s="106">
        <v>85</v>
      </c>
      <c r="E88" s="106">
        <v>85</v>
      </c>
      <c r="F88" s="20">
        <v>2.4</v>
      </c>
      <c r="G88" s="20">
        <v>2.4</v>
      </c>
      <c r="H88" s="39">
        <v>63</v>
      </c>
      <c r="I88" s="29">
        <v>95</v>
      </c>
      <c r="J88" s="25" t="s">
        <v>7</v>
      </c>
      <c r="K88" s="21">
        <v>52</v>
      </c>
      <c r="L88" s="25">
        <v>0.14000000000000001</v>
      </c>
      <c r="M88" s="21">
        <v>80</v>
      </c>
      <c r="N88" s="23" t="s">
        <v>8</v>
      </c>
      <c r="O88" s="25">
        <v>10</v>
      </c>
      <c r="P88" s="98" t="s">
        <v>545</v>
      </c>
      <c r="Q88" s="26">
        <v>42644</v>
      </c>
      <c r="R88" s="27">
        <v>1399</v>
      </c>
      <c r="S88" s="27">
        <v>850</v>
      </c>
      <c r="T88" s="91"/>
      <c r="U88" s="83" t="s">
        <v>131</v>
      </c>
      <c r="V88" s="68" t="s">
        <v>261</v>
      </c>
      <c r="W88" s="71" t="s">
        <v>346</v>
      </c>
      <c r="X88" s="68"/>
      <c r="Y88" s="68" t="s">
        <v>489</v>
      </c>
      <c r="Z88" s="87"/>
      <c r="AA88" s="87"/>
      <c r="AB88" s="88" t="s">
        <v>506</v>
      </c>
      <c r="AC88" s="88"/>
      <c r="AD88" s="88" t="s">
        <v>506</v>
      </c>
      <c r="AE88" s="25"/>
    </row>
    <row r="89" spans="1:31" ht="71" x14ac:dyDescent="0.2">
      <c r="A89" s="79" t="s">
        <v>650</v>
      </c>
      <c r="B89" s="79"/>
      <c r="C89" s="19">
        <v>602</v>
      </c>
      <c r="D89" s="106">
        <v>90</v>
      </c>
      <c r="E89" s="106">
        <v>90</v>
      </c>
      <c r="F89" s="20">
        <v>2.8</v>
      </c>
      <c r="G89" s="20">
        <v>2.8</v>
      </c>
      <c r="H89" s="39">
        <v>79</v>
      </c>
      <c r="I89" s="29">
        <v>131</v>
      </c>
      <c r="J89" s="25" t="s">
        <v>10</v>
      </c>
      <c r="K89" s="21">
        <v>62</v>
      </c>
      <c r="L89" s="61">
        <v>1</v>
      </c>
      <c r="M89" s="21">
        <v>28</v>
      </c>
      <c r="N89" s="34" t="s">
        <v>19</v>
      </c>
      <c r="O89" s="25">
        <v>9</v>
      </c>
      <c r="P89" s="98" t="s">
        <v>540</v>
      </c>
      <c r="Q89" s="26">
        <v>42064</v>
      </c>
      <c r="R89" s="27">
        <v>1099</v>
      </c>
      <c r="S89" s="27">
        <v>850</v>
      </c>
      <c r="T89" s="91"/>
      <c r="U89" s="83" t="s">
        <v>132</v>
      </c>
      <c r="V89" s="68" t="s">
        <v>252</v>
      </c>
      <c r="W89" s="71" t="s">
        <v>347</v>
      </c>
      <c r="X89" s="68" t="s">
        <v>408</v>
      </c>
      <c r="Y89" s="68" t="s">
        <v>490</v>
      </c>
      <c r="Z89" s="87"/>
      <c r="AA89" s="87"/>
      <c r="AB89" s="88" t="s">
        <v>506</v>
      </c>
      <c r="AC89" s="88" t="s">
        <v>506</v>
      </c>
      <c r="AD89" s="88" t="s">
        <v>506</v>
      </c>
      <c r="AE89" s="25"/>
    </row>
    <row r="90" spans="1:31" ht="71" x14ac:dyDescent="0.2">
      <c r="A90" s="79" t="s">
        <v>181</v>
      </c>
      <c r="B90" s="79"/>
      <c r="C90" s="19">
        <v>700</v>
      </c>
      <c r="D90" s="106">
        <v>100</v>
      </c>
      <c r="E90" s="106">
        <v>100</v>
      </c>
      <c r="F90" s="20">
        <v>2.8</v>
      </c>
      <c r="G90" s="20">
        <v>2.8</v>
      </c>
      <c r="H90" s="39">
        <v>85</v>
      </c>
      <c r="I90" s="29">
        <v>118</v>
      </c>
      <c r="J90" s="25" t="s">
        <v>10</v>
      </c>
      <c r="K90" s="21">
        <v>72</v>
      </c>
      <c r="L90" s="53">
        <v>0.25</v>
      </c>
      <c r="M90" s="21">
        <v>57</v>
      </c>
      <c r="N90" s="34" t="s">
        <v>19</v>
      </c>
      <c r="O90" s="25">
        <v>11</v>
      </c>
      <c r="P90" s="98" t="s">
        <v>539</v>
      </c>
      <c r="Q90" s="26">
        <v>42767</v>
      </c>
      <c r="R90" s="27">
        <v>1499</v>
      </c>
      <c r="S90" s="27">
        <v>1000</v>
      </c>
      <c r="T90" s="91"/>
      <c r="U90" s="83" t="s">
        <v>133</v>
      </c>
      <c r="V90" s="68" t="s">
        <v>262</v>
      </c>
      <c r="W90" s="71" t="s">
        <v>348</v>
      </c>
      <c r="X90" s="68"/>
      <c r="Y90" s="68" t="s">
        <v>491</v>
      </c>
      <c r="Z90" s="87"/>
      <c r="AA90" s="87"/>
      <c r="AB90" s="88" t="s">
        <v>506</v>
      </c>
      <c r="AC90" s="88"/>
      <c r="AD90" s="88" t="s">
        <v>506</v>
      </c>
      <c r="AE90" s="25" t="s">
        <v>77</v>
      </c>
    </row>
    <row r="91" spans="1:31" ht="165" x14ac:dyDescent="0.2">
      <c r="A91" s="79" t="s">
        <v>182</v>
      </c>
      <c r="B91" s="79"/>
      <c r="C91" s="19">
        <v>570</v>
      </c>
      <c r="D91" s="106">
        <v>100</v>
      </c>
      <c r="E91" s="106">
        <v>100</v>
      </c>
      <c r="F91" s="20">
        <v>2.8</v>
      </c>
      <c r="G91" s="20">
        <v>2.8</v>
      </c>
      <c r="H91" s="39">
        <v>74</v>
      </c>
      <c r="I91" s="41">
        <v>123</v>
      </c>
      <c r="J91" s="25" t="s">
        <v>10</v>
      </c>
      <c r="K91" s="21">
        <v>55</v>
      </c>
      <c r="L91" s="61">
        <v>1</v>
      </c>
      <c r="M91" s="21">
        <v>30</v>
      </c>
      <c r="N91" s="23" t="s">
        <v>8</v>
      </c>
      <c r="O91" s="25">
        <v>9</v>
      </c>
      <c r="P91" s="98" t="s">
        <v>544</v>
      </c>
      <c r="Q91" s="26">
        <v>43617</v>
      </c>
      <c r="R91" s="40">
        <v>599</v>
      </c>
      <c r="S91" s="51"/>
      <c r="T91" s="91"/>
      <c r="U91" s="83" t="s">
        <v>134</v>
      </c>
      <c r="V91" s="68" t="s">
        <v>252</v>
      </c>
      <c r="W91" s="71" t="s">
        <v>349</v>
      </c>
      <c r="X91" s="72" t="s">
        <v>361</v>
      </c>
      <c r="Y91" s="72" t="s">
        <v>492</v>
      </c>
      <c r="Z91" s="87"/>
      <c r="AA91" s="87" t="s">
        <v>506</v>
      </c>
      <c r="AB91" s="88" t="s">
        <v>506</v>
      </c>
      <c r="AC91" s="88" t="s">
        <v>506</v>
      </c>
      <c r="AD91" s="88" t="s">
        <v>506</v>
      </c>
      <c r="AE91" s="25"/>
    </row>
    <row r="92" spans="1:31" ht="85" x14ac:dyDescent="0.2">
      <c r="A92" s="79" t="s">
        <v>78</v>
      </c>
      <c r="B92" s="79"/>
      <c r="C92" s="19">
        <v>1135</v>
      </c>
      <c r="D92" s="106">
        <v>100</v>
      </c>
      <c r="E92" s="106">
        <v>400</v>
      </c>
      <c r="F92" s="20">
        <v>5</v>
      </c>
      <c r="G92" s="20">
        <v>5</v>
      </c>
      <c r="H92" s="39">
        <v>86</v>
      </c>
      <c r="I92" s="41">
        <v>197.2</v>
      </c>
      <c r="J92" s="25" t="s">
        <v>10</v>
      </c>
      <c r="K92" s="21">
        <v>67</v>
      </c>
      <c r="L92" s="53">
        <f>1/4.1</f>
        <v>0.24390243902439027</v>
      </c>
      <c r="M92" s="21">
        <v>112</v>
      </c>
      <c r="N92" s="34" t="s">
        <v>19</v>
      </c>
      <c r="O92" s="25">
        <v>9</v>
      </c>
      <c r="P92" s="98" t="s">
        <v>79</v>
      </c>
      <c r="Q92" s="26">
        <v>44022</v>
      </c>
      <c r="R92" s="27">
        <v>949</v>
      </c>
      <c r="S92" s="51"/>
      <c r="T92" s="91"/>
      <c r="U92" s="83"/>
      <c r="V92" s="68"/>
      <c r="W92" s="71" t="s">
        <v>350</v>
      </c>
      <c r="X92" s="68"/>
      <c r="Y92" s="68" t="s">
        <v>493</v>
      </c>
      <c r="Z92" s="87"/>
      <c r="AA92" s="87"/>
      <c r="AB92" s="88" t="s">
        <v>506</v>
      </c>
      <c r="AC92" s="88"/>
      <c r="AD92" s="88" t="s">
        <v>506</v>
      </c>
      <c r="AE92" s="67"/>
    </row>
    <row r="93" spans="1:31" ht="85" x14ac:dyDescent="0.2">
      <c r="A93" s="79" t="s">
        <v>80</v>
      </c>
      <c r="B93" s="79"/>
      <c r="C93" s="19">
        <v>1395</v>
      </c>
      <c r="D93" s="106">
        <v>100</v>
      </c>
      <c r="E93" s="106">
        <v>400</v>
      </c>
      <c r="F93" s="20">
        <v>4.5</v>
      </c>
      <c r="G93" s="20">
        <v>5.6</v>
      </c>
      <c r="H93" s="39">
        <v>94</v>
      </c>
      <c r="I93" s="41">
        <v>205</v>
      </c>
      <c r="J93" s="25" t="s">
        <v>10</v>
      </c>
      <c r="K93" s="21">
        <v>77</v>
      </c>
      <c r="L93" s="53">
        <v>0.35</v>
      </c>
      <c r="M93" s="21">
        <v>98</v>
      </c>
      <c r="N93" s="34" t="s">
        <v>19</v>
      </c>
      <c r="O93" s="25">
        <v>9</v>
      </c>
      <c r="P93" s="98" t="s">
        <v>79</v>
      </c>
      <c r="Q93" s="26">
        <v>42826</v>
      </c>
      <c r="R93" s="27">
        <v>2499</v>
      </c>
      <c r="S93" s="27">
        <v>1950</v>
      </c>
      <c r="T93" s="91"/>
      <c r="U93" s="83" t="s">
        <v>135</v>
      </c>
      <c r="V93" s="68" t="s">
        <v>263</v>
      </c>
      <c r="W93" s="71" t="s">
        <v>351</v>
      </c>
      <c r="X93" s="68"/>
      <c r="Y93" s="68" t="s">
        <v>494</v>
      </c>
      <c r="Z93" s="87"/>
      <c r="AA93" s="87"/>
      <c r="AB93" s="88" t="s">
        <v>506</v>
      </c>
      <c r="AC93" s="88"/>
      <c r="AD93" s="88" t="s">
        <v>506</v>
      </c>
      <c r="AE93" s="25"/>
    </row>
    <row r="94" spans="1:31" ht="71" x14ac:dyDescent="0.2">
      <c r="A94" s="79" t="s">
        <v>81</v>
      </c>
      <c r="B94" s="79"/>
      <c r="C94" s="19">
        <v>1720</v>
      </c>
      <c r="D94" s="106">
        <v>105</v>
      </c>
      <c r="E94" s="106">
        <v>105</v>
      </c>
      <c r="F94" s="20">
        <v>1.4</v>
      </c>
      <c r="G94" s="20">
        <v>1.4</v>
      </c>
      <c r="H94" s="39">
        <v>116</v>
      </c>
      <c r="I94" s="41">
        <v>157.5</v>
      </c>
      <c r="J94" s="25" t="s">
        <v>10</v>
      </c>
      <c r="K94" s="21">
        <v>105</v>
      </c>
      <c r="L94" s="25">
        <v>0.12</v>
      </c>
      <c r="M94" s="21">
        <v>100</v>
      </c>
      <c r="N94" s="23" t="s">
        <v>8</v>
      </c>
      <c r="O94" s="25">
        <v>9</v>
      </c>
      <c r="P94" s="98" t="s">
        <v>37</v>
      </c>
      <c r="Q94" s="26">
        <v>43221</v>
      </c>
      <c r="R94" s="27">
        <v>1599</v>
      </c>
      <c r="S94" s="27">
        <v>1150</v>
      </c>
      <c r="T94" s="91"/>
      <c r="U94" s="83"/>
      <c r="V94" s="68" t="s">
        <v>264</v>
      </c>
      <c r="W94" s="71" t="s">
        <v>352</v>
      </c>
      <c r="X94" s="68" t="s">
        <v>409</v>
      </c>
      <c r="Y94" s="68" t="s">
        <v>495</v>
      </c>
      <c r="Z94" s="87"/>
      <c r="AA94" s="87" t="s">
        <v>506</v>
      </c>
      <c r="AB94" s="88" t="s">
        <v>506</v>
      </c>
      <c r="AC94" s="88"/>
      <c r="AD94" s="88" t="s">
        <v>506</v>
      </c>
      <c r="AE94" s="25"/>
    </row>
    <row r="95" spans="1:31" x14ac:dyDescent="0.2">
      <c r="A95" s="79" t="s">
        <v>82</v>
      </c>
      <c r="B95" s="79"/>
      <c r="C95" s="19">
        <v>710</v>
      </c>
      <c r="D95" s="106">
        <v>105</v>
      </c>
      <c r="E95" s="106">
        <v>105</v>
      </c>
      <c r="F95" s="20">
        <v>2.8</v>
      </c>
      <c r="G95" s="20">
        <v>2.8</v>
      </c>
      <c r="H95" s="39">
        <v>74</v>
      </c>
      <c r="I95" s="63">
        <v>135</v>
      </c>
      <c r="J95" s="25" t="s">
        <v>10</v>
      </c>
      <c r="K95" s="21">
        <v>62</v>
      </c>
      <c r="L95" s="61">
        <v>1</v>
      </c>
      <c r="M95" s="21">
        <v>29.5</v>
      </c>
      <c r="N95" s="23" t="s">
        <v>8</v>
      </c>
      <c r="O95" s="25">
        <v>9</v>
      </c>
      <c r="P95" s="98" t="s">
        <v>37</v>
      </c>
      <c r="Q95" s="26">
        <v>44136</v>
      </c>
      <c r="R95" s="27">
        <v>799</v>
      </c>
      <c r="S95" s="51"/>
      <c r="T95" s="91"/>
      <c r="U95" s="83"/>
      <c r="V95" s="68"/>
      <c r="W95" s="71"/>
      <c r="X95" s="68"/>
      <c r="Y95" s="68"/>
      <c r="Z95" s="87"/>
      <c r="AA95" s="87"/>
      <c r="AB95" s="88" t="s">
        <v>506</v>
      </c>
      <c r="AC95" s="88" t="s">
        <v>506</v>
      </c>
      <c r="AD95" s="88" t="s">
        <v>506</v>
      </c>
      <c r="AE95" s="25"/>
    </row>
    <row r="96" spans="1:31" ht="71" x14ac:dyDescent="0.2">
      <c r="A96" s="79" t="s">
        <v>183</v>
      </c>
      <c r="B96" s="79"/>
      <c r="C96" s="19">
        <v>771</v>
      </c>
      <c r="D96" s="106">
        <v>110</v>
      </c>
      <c r="E96" s="106">
        <v>110</v>
      </c>
      <c r="F96" s="20">
        <v>2.5</v>
      </c>
      <c r="G96" s="20">
        <v>2.5</v>
      </c>
      <c r="H96" s="39">
        <v>78</v>
      </c>
      <c r="I96" s="29">
        <v>100</v>
      </c>
      <c r="J96" s="25" t="s">
        <v>7</v>
      </c>
      <c r="K96" s="21">
        <v>58</v>
      </c>
      <c r="L96" s="61">
        <v>1</v>
      </c>
      <c r="M96" s="21">
        <v>35</v>
      </c>
      <c r="N96" s="23" t="s">
        <v>8</v>
      </c>
      <c r="O96" s="25">
        <v>10</v>
      </c>
      <c r="P96" s="98" t="s">
        <v>29</v>
      </c>
      <c r="Q96" s="26">
        <v>43405</v>
      </c>
      <c r="R96" s="27">
        <v>1099</v>
      </c>
      <c r="S96" s="51"/>
      <c r="T96" s="91"/>
      <c r="U96" s="83" t="s">
        <v>136</v>
      </c>
      <c r="V96" s="68" t="s">
        <v>265</v>
      </c>
      <c r="W96" s="71" t="s">
        <v>353</v>
      </c>
      <c r="X96" s="68"/>
      <c r="Y96" s="68" t="s">
        <v>496</v>
      </c>
      <c r="Z96" s="87"/>
      <c r="AA96" s="87"/>
      <c r="AB96" s="88" t="s">
        <v>506</v>
      </c>
      <c r="AC96" s="88" t="s">
        <v>506</v>
      </c>
      <c r="AD96" s="88" t="s">
        <v>506</v>
      </c>
      <c r="AE96" s="25"/>
    </row>
    <row r="97" spans="1:31" ht="71" x14ac:dyDescent="0.2">
      <c r="A97" s="79" t="s">
        <v>523</v>
      </c>
      <c r="B97" s="97" t="s">
        <v>524</v>
      </c>
      <c r="C97" s="19">
        <v>950</v>
      </c>
      <c r="D97" s="106">
        <v>135</v>
      </c>
      <c r="E97" s="106">
        <v>135</v>
      </c>
      <c r="F97" s="20">
        <v>1.8</v>
      </c>
      <c r="G97" s="20">
        <v>1.8</v>
      </c>
      <c r="H97" s="39">
        <v>90</v>
      </c>
      <c r="I97" s="29">
        <v>127</v>
      </c>
      <c r="J97" s="25" t="s">
        <v>10</v>
      </c>
      <c r="K97" s="21">
        <v>82</v>
      </c>
      <c r="L97" s="53">
        <v>0.25</v>
      </c>
      <c r="M97" s="21">
        <v>70</v>
      </c>
      <c r="N97" s="23" t="s">
        <v>8</v>
      </c>
      <c r="O97" s="25">
        <v>11</v>
      </c>
      <c r="P97" s="98" t="s">
        <v>9</v>
      </c>
      <c r="Q97" s="26">
        <v>43525</v>
      </c>
      <c r="R97" s="27">
        <v>1899</v>
      </c>
      <c r="S97" s="27">
        <v>1700</v>
      </c>
      <c r="T97" s="91"/>
      <c r="U97" s="83" t="s">
        <v>137</v>
      </c>
      <c r="V97" s="68" t="s">
        <v>266</v>
      </c>
      <c r="W97" s="71" t="s">
        <v>354</v>
      </c>
      <c r="X97" s="68" t="s">
        <v>410</v>
      </c>
      <c r="Y97" s="68" t="s">
        <v>497</v>
      </c>
      <c r="Z97" s="87"/>
      <c r="AA97" s="87"/>
      <c r="AB97" s="88" t="s">
        <v>506</v>
      </c>
      <c r="AC97" s="88"/>
      <c r="AD97" s="88" t="s">
        <v>506</v>
      </c>
      <c r="AE97" s="69"/>
    </row>
    <row r="98" spans="1:31" ht="85" x14ac:dyDescent="0.2">
      <c r="A98" s="79" t="s">
        <v>510</v>
      </c>
      <c r="B98" s="79"/>
      <c r="C98" s="19">
        <v>1225</v>
      </c>
      <c r="D98" s="106">
        <v>135</v>
      </c>
      <c r="E98" s="106">
        <v>135</v>
      </c>
      <c r="F98" s="20">
        <v>1.8</v>
      </c>
      <c r="G98" s="20">
        <v>1.8</v>
      </c>
      <c r="H98" s="39">
        <v>91</v>
      </c>
      <c r="I98" s="29">
        <v>140.9</v>
      </c>
      <c r="J98" s="25" t="s">
        <v>10</v>
      </c>
      <c r="K98" s="21">
        <v>82</v>
      </c>
      <c r="L98" s="25">
        <v>0.2</v>
      </c>
      <c r="M98" s="21">
        <v>87</v>
      </c>
      <c r="N98" s="23" t="s">
        <v>8</v>
      </c>
      <c r="O98" s="25">
        <v>9</v>
      </c>
      <c r="P98" s="98" t="s">
        <v>9</v>
      </c>
      <c r="Q98" s="26">
        <v>43221</v>
      </c>
      <c r="R98" s="40">
        <v>1399</v>
      </c>
      <c r="S98" s="40">
        <v>900</v>
      </c>
      <c r="T98" s="92"/>
      <c r="U98" s="83"/>
      <c r="V98" s="68" t="s">
        <v>267</v>
      </c>
      <c r="W98" s="71" t="s">
        <v>355</v>
      </c>
      <c r="X98" s="68"/>
      <c r="Y98" s="85" t="s">
        <v>498</v>
      </c>
      <c r="Z98" s="87"/>
      <c r="AA98" s="87" t="s">
        <v>506</v>
      </c>
      <c r="AB98" s="88" t="s">
        <v>506</v>
      </c>
      <c r="AC98" s="88"/>
      <c r="AD98" s="88" t="s">
        <v>506</v>
      </c>
      <c r="AE98" s="25"/>
    </row>
    <row r="99" spans="1:31" ht="71" x14ac:dyDescent="0.2">
      <c r="A99" s="79" t="s">
        <v>83</v>
      </c>
      <c r="B99" s="79"/>
      <c r="C99" s="19">
        <v>614</v>
      </c>
      <c r="D99" s="106">
        <v>135</v>
      </c>
      <c r="E99" s="106">
        <v>135</v>
      </c>
      <c r="F99" s="20">
        <v>2.8</v>
      </c>
      <c r="G99" s="20">
        <v>2.8</v>
      </c>
      <c r="H99" s="39">
        <v>99</v>
      </c>
      <c r="I99" s="29">
        <v>120</v>
      </c>
      <c r="J99" s="25" t="s">
        <v>10</v>
      </c>
      <c r="K99" s="21">
        <v>67</v>
      </c>
      <c r="L99" s="25">
        <v>0.19</v>
      </c>
      <c r="M99" s="21">
        <v>87</v>
      </c>
      <c r="N99" s="34" t="s">
        <v>19</v>
      </c>
      <c r="O99" s="25">
        <v>9</v>
      </c>
      <c r="P99" s="98" t="s">
        <v>543</v>
      </c>
      <c r="Q99" s="26">
        <v>42826</v>
      </c>
      <c r="R99" s="27">
        <v>1699</v>
      </c>
      <c r="S99" s="27">
        <v>850</v>
      </c>
      <c r="T99" s="91"/>
      <c r="U99" s="83" t="s">
        <v>138</v>
      </c>
      <c r="V99" s="68" t="s">
        <v>268</v>
      </c>
      <c r="W99" s="71" t="s">
        <v>356</v>
      </c>
      <c r="X99" s="68"/>
      <c r="Y99" s="68" t="s">
        <v>499</v>
      </c>
      <c r="Z99" s="87"/>
      <c r="AA99" s="87"/>
      <c r="AB99" s="88" t="s">
        <v>506</v>
      </c>
      <c r="AC99" s="88"/>
      <c r="AD99" s="88" t="s">
        <v>506</v>
      </c>
      <c r="AE99" s="25"/>
    </row>
    <row r="100" spans="1:31" ht="85" x14ac:dyDescent="0.2">
      <c r="A100" s="79" t="s">
        <v>521</v>
      </c>
      <c r="B100" s="79" t="s">
        <v>522</v>
      </c>
      <c r="C100" s="19">
        <v>2215</v>
      </c>
      <c r="D100" s="106">
        <v>200</v>
      </c>
      <c r="E100" s="106">
        <v>600</v>
      </c>
      <c r="F100" s="20">
        <v>5.6</v>
      </c>
      <c r="G100" s="20">
        <v>6.3</v>
      </c>
      <c r="H100" s="39">
        <v>112</v>
      </c>
      <c r="I100" s="29">
        <v>318</v>
      </c>
      <c r="J100" s="25" t="s">
        <v>10</v>
      </c>
      <c r="K100" s="21">
        <v>95</v>
      </c>
      <c r="L100" s="25">
        <v>0.2</v>
      </c>
      <c r="M100" s="21">
        <v>240</v>
      </c>
      <c r="N100" s="34" t="s">
        <v>19</v>
      </c>
      <c r="O100" s="25">
        <v>11</v>
      </c>
      <c r="P100" s="98" t="s">
        <v>84</v>
      </c>
      <c r="Q100" s="26">
        <v>43647</v>
      </c>
      <c r="R100" s="27">
        <v>1999</v>
      </c>
      <c r="S100" s="27">
        <v>1900</v>
      </c>
      <c r="T100" s="91"/>
      <c r="U100" s="83"/>
      <c r="V100" s="68" t="s">
        <v>269</v>
      </c>
      <c r="W100" s="71" t="s">
        <v>357</v>
      </c>
      <c r="X100" s="68"/>
      <c r="Y100" s="68" t="s">
        <v>500</v>
      </c>
      <c r="Z100" s="87"/>
      <c r="AA100" s="87"/>
      <c r="AB100" s="88" t="s">
        <v>506</v>
      </c>
      <c r="AC100" s="88"/>
      <c r="AD100" s="88" t="s">
        <v>506</v>
      </c>
      <c r="AE100" s="25"/>
    </row>
    <row r="101" spans="1:31" ht="71" x14ac:dyDescent="0.2">
      <c r="A101" s="79" t="s">
        <v>520</v>
      </c>
      <c r="B101" s="79" t="s">
        <v>525</v>
      </c>
      <c r="C101" s="19">
        <v>2895</v>
      </c>
      <c r="D101" s="106">
        <v>400</v>
      </c>
      <c r="E101" s="106">
        <v>400</v>
      </c>
      <c r="F101" s="20">
        <v>2.8</v>
      </c>
      <c r="G101" s="20">
        <v>2.8</v>
      </c>
      <c r="H101" s="39">
        <v>158</v>
      </c>
      <c r="I101" s="29">
        <v>359</v>
      </c>
      <c r="J101" s="25" t="s">
        <v>10</v>
      </c>
      <c r="K101" s="21" t="s">
        <v>186</v>
      </c>
      <c r="L101" s="25">
        <v>0.16</v>
      </c>
      <c r="M101" s="21">
        <v>270</v>
      </c>
      <c r="N101" s="34" t="s">
        <v>19</v>
      </c>
      <c r="O101" s="25">
        <v>11</v>
      </c>
      <c r="P101" s="98" t="s">
        <v>85</v>
      </c>
      <c r="Q101" s="26">
        <v>43313</v>
      </c>
      <c r="R101" s="27">
        <v>11999</v>
      </c>
      <c r="S101" s="51"/>
      <c r="T101" s="91" t="s">
        <v>519</v>
      </c>
      <c r="U101" s="83"/>
      <c r="V101" s="68"/>
      <c r="W101" s="71" t="s">
        <v>358</v>
      </c>
      <c r="X101" s="68"/>
      <c r="Y101" s="68" t="s">
        <v>501</v>
      </c>
      <c r="Z101" s="87"/>
      <c r="AA101" s="87"/>
      <c r="AB101" s="88" t="s">
        <v>506</v>
      </c>
      <c r="AC101" s="88"/>
      <c r="AD101" s="88" t="s">
        <v>506</v>
      </c>
      <c r="AE101" s="25"/>
    </row>
    <row r="102" spans="1:31" x14ac:dyDescent="0.2">
      <c r="A102" s="102" t="s">
        <v>566</v>
      </c>
      <c r="B102" s="117"/>
      <c r="C102" s="118">
        <v>499</v>
      </c>
      <c r="D102" s="119">
        <v>10</v>
      </c>
      <c r="E102" s="119">
        <v>18</v>
      </c>
      <c r="F102" s="120">
        <v>4.5</v>
      </c>
      <c r="G102" s="120">
        <v>5.6</v>
      </c>
      <c r="H102" s="121">
        <v>70</v>
      </c>
      <c r="I102" s="121">
        <v>81</v>
      </c>
      <c r="J102" s="122" t="s">
        <v>7</v>
      </c>
      <c r="K102" s="21" t="s">
        <v>186</v>
      </c>
      <c r="L102" s="123">
        <v>0.18</v>
      </c>
      <c r="M102" s="21">
        <v>15</v>
      </c>
      <c r="N102" s="124" t="s">
        <v>8</v>
      </c>
      <c r="O102" s="102">
        <v>5</v>
      </c>
      <c r="P102" s="98" t="s">
        <v>539</v>
      </c>
      <c r="Q102" s="26"/>
      <c r="R102" s="110">
        <v>849</v>
      </c>
      <c r="S102" s="51"/>
      <c r="T102" s="91"/>
      <c r="U102" s="133" t="s">
        <v>615</v>
      </c>
      <c r="V102" s="68"/>
      <c r="W102" s="71"/>
      <c r="X102" s="68"/>
      <c r="Y102" s="68"/>
      <c r="Z102" s="87"/>
      <c r="AA102" s="87"/>
      <c r="AB102" s="87" t="s">
        <v>647</v>
      </c>
      <c r="AC102" s="87"/>
      <c r="AD102" s="88" t="s">
        <v>506</v>
      </c>
      <c r="AE102" s="102"/>
    </row>
    <row r="103" spans="1:31" x14ac:dyDescent="0.2">
      <c r="A103" s="102" t="s">
        <v>567</v>
      </c>
      <c r="B103" s="79"/>
      <c r="C103" s="105">
        <v>525</v>
      </c>
      <c r="D103" s="125">
        <v>12</v>
      </c>
      <c r="E103" s="125">
        <v>12</v>
      </c>
      <c r="F103" s="20">
        <v>2.8</v>
      </c>
      <c r="G103" s="20">
        <v>2.8</v>
      </c>
      <c r="H103" s="126">
        <v>77</v>
      </c>
      <c r="I103" s="127">
        <v>99</v>
      </c>
      <c r="J103" s="25" t="s">
        <v>7</v>
      </c>
      <c r="K103" s="21" t="s">
        <v>186</v>
      </c>
      <c r="L103" s="102"/>
      <c r="M103" s="21">
        <v>20</v>
      </c>
      <c r="N103" s="23" t="s">
        <v>8</v>
      </c>
      <c r="O103" s="102">
        <v>7</v>
      </c>
      <c r="P103" s="98" t="s">
        <v>568</v>
      </c>
      <c r="Q103" s="26"/>
      <c r="R103" s="110">
        <v>479</v>
      </c>
      <c r="S103" s="51"/>
      <c r="T103" s="91"/>
      <c r="U103" s="133"/>
      <c r="V103" s="68"/>
      <c r="W103" s="71"/>
      <c r="X103" s="68"/>
      <c r="Y103" s="68"/>
      <c r="Z103" s="87"/>
      <c r="AA103" s="87"/>
      <c r="AB103" s="87" t="s">
        <v>647</v>
      </c>
      <c r="AC103" s="87"/>
      <c r="AD103" s="88" t="s">
        <v>506</v>
      </c>
      <c r="AE103" s="102" t="s">
        <v>569</v>
      </c>
    </row>
    <row r="104" spans="1:31" x14ac:dyDescent="0.2">
      <c r="A104" s="102" t="s">
        <v>570</v>
      </c>
      <c r="B104" s="79"/>
      <c r="C104" s="105">
        <v>640</v>
      </c>
      <c r="D104" s="125">
        <v>12</v>
      </c>
      <c r="E104" s="125">
        <v>12</v>
      </c>
      <c r="F104" s="20">
        <v>2.8</v>
      </c>
      <c r="G104" s="20">
        <v>2.8</v>
      </c>
      <c r="H104" s="126">
        <v>78</v>
      </c>
      <c r="I104" s="127">
        <v>114.5</v>
      </c>
      <c r="J104" s="25" t="s">
        <v>7</v>
      </c>
      <c r="K104" s="21" t="s">
        <v>186</v>
      </c>
      <c r="L104" s="102">
        <v>0.18</v>
      </c>
      <c r="M104" s="21">
        <v>18</v>
      </c>
      <c r="N104" s="23" t="s">
        <v>8</v>
      </c>
      <c r="O104" s="102">
        <v>7</v>
      </c>
      <c r="P104" s="98" t="s">
        <v>571</v>
      </c>
      <c r="Q104" s="26"/>
      <c r="R104" s="110">
        <v>949</v>
      </c>
      <c r="S104" s="51"/>
      <c r="T104" s="91"/>
      <c r="U104" s="133" t="s">
        <v>616</v>
      </c>
      <c r="V104" s="68"/>
      <c r="W104" s="71"/>
      <c r="X104" s="68"/>
      <c r="Y104" s="68"/>
      <c r="Z104" s="87"/>
      <c r="AA104" s="87"/>
      <c r="AB104" s="87" t="s">
        <v>647</v>
      </c>
      <c r="AC104" s="87"/>
      <c r="AD104" s="88" t="s">
        <v>506</v>
      </c>
      <c r="AE104" s="102"/>
    </row>
    <row r="105" spans="1:31" x14ac:dyDescent="0.2">
      <c r="A105" s="102" t="s">
        <v>572</v>
      </c>
      <c r="B105" s="79"/>
      <c r="C105" s="105">
        <v>570</v>
      </c>
      <c r="D105" s="125">
        <v>14</v>
      </c>
      <c r="E105" s="125">
        <v>14</v>
      </c>
      <c r="F105" s="20">
        <v>2.8</v>
      </c>
      <c r="G105" s="20">
        <v>2.8</v>
      </c>
      <c r="H105" s="126">
        <v>87</v>
      </c>
      <c r="I105" s="127">
        <v>122</v>
      </c>
      <c r="J105" s="25" t="s">
        <v>7</v>
      </c>
      <c r="K105" s="21" t="s">
        <v>186</v>
      </c>
      <c r="L105" s="102">
        <v>6.6000000000000003E-2</v>
      </c>
      <c r="M105" s="21">
        <v>29</v>
      </c>
      <c r="N105" s="23" t="s">
        <v>8</v>
      </c>
      <c r="O105" s="102">
        <v>6</v>
      </c>
      <c r="P105" s="98" t="s">
        <v>539</v>
      </c>
      <c r="Q105" s="26"/>
      <c r="R105" s="110">
        <v>329</v>
      </c>
      <c r="S105" s="51"/>
      <c r="T105" s="91"/>
      <c r="U105" s="133" t="s">
        <v>617</v>
      </c>
      <c r="V105" s="68"/>
      <c r="W105" s="71"/>
      <c r="X105" s="68"/>
      <c r="Y105" s="68"/>
      <c r="Z105" s="87"/>
      <c r="AA105" s="87"/>
      <c r="AB105" s="87" t="s">
        <v>647</v>
      </c>
      <c r="AC105" s="87"/>
      <c r="AD105" s="88" t="s">
        <v>506</v>
      </c>
      <c r="AE105" s="102"/>
    </row>
    <row r="106" spans="1:31" ht="15" customHeight="1" x14ac:dyDescent="0.2">
      <c r="A106" s="102" t="s">
        <v>573</v>
      </c>
      <c r="B106" s="79"/>
      <c r="C106" s="105">
        <v>520</v>
      </c>
      <c r="D106" s="125">
        <v>15</v>
      </c>
      <c r="E106" s="125">
        <v>15</v>
      </c>
      <c r="F106" s="20">
        <v>2</v>
      </c>
      <c r="G106" s="20">
        <v>2</v>
      </c>
      <c r="H106" s="126">
        <v>77</v>
      </c>
      <c r="I106" s="127">
        <v>83</v>
      </c>
      <c r="J106" s="25" t="s">
        <v>7</v>
      </c>
      <c r="K106" s="21">
        <v>72</v>
      </c>
      <c r="L106" s="102">
        <v>0.25</v>
      </c>
      <c r="M106" s="21">
        <v>15</v>
      </c>
      <c r="N106" s="23" t="s">
        <v>8</v>
      </c>
      <c r="O106" s="102">
        <v>7</v>
      </c>
      <c r="P106" s="98" t="s">
        <v>574</v>
      </c>
      <c r="Q106" s="26"/>
      <c r="R106" s="110">
        <v>849</v>
      </c>
      <c r="S106" s="51"/>
      <c r="T106" s="91"/>
      <c r="U106" s="133" t="s">
        <v>618</v>
      </c>
      <c r="V106" s="68"/>
      <c r="W106" s="71"/>
      <c r="X106" s="68"/>
      <c r="Y106" s="68"/>
      <c r="Z106" s="87"/>
      <c r="AA106" s="87"/>
      <c r="AB106" s="87" t="s">
        <v>647</v>
      </c>
      <c r="AC106" s="87"/>
      <c r="AD106" s="88" t="s">
        <v>506</v>
      </c>
      <c r="AE106" s="102"/>
    </row>
    <row r="107" spans="1:31" x14ac:dyDescent="0.2">
      <c r="A107" s="102" t="s">
        <v>575</v>
      </c>
      <c r="B107" s="79"/>
      <c r="C107" s="105">
        <v>470</v>
      </c>
      <c r="D107" s="125">
        <v>15</v>
      </c>
      <c r="E107" s="125">
        <v>15</v>
      </c>
      <c r="F107" s="20">
        <v>4</v>
      </c>
      <c r="G107" s="20">
        <v>4</v>
      </c>
      <c r="H107" s="126">
        <v>84</v>
      </c>
      <c r="I107" s="127">
        <v>94</v>
      </c>
      <c r="J107" s="25" t="s">
        <v>7</v>
      </c>
      <c r="K107" s="21" t="s">
        <v>186</v>
      </c>
      <c r="L107" s="102">
        <v>1</v>
      </c>
      <c r="M107" s="21">
        <v>12</v>
      </c>
      <c r="N107" s="23" t="s">
        <v>8</v>
      </c>
      <c r="O107" s="102">
        <v>14</v>
      </c>
      <c r="P107" s="98" t="s">
        <v>574</v>
      </c>
      <c r="Q107" s="26"/>
      <c r="R107" s="110">
        <v>499</v>
      </c>
      <c r="S107" s="51"/>
      <c r="T107" s="91"/>
      <c r="U107" s="133" t="s">
        <v>619</v>
      </c>
      <c r="V107" s="68"/>
      <c r="W107" s="71"/>
      <c r="X107" s="68"/>
      <c r="Y107" s="68"/>
      <c r="Z107" s="87"/>
      <c r="AA107" s="87"/>
      <c r="AB107" s="87" t="s">
        <v>647</v>
      </c>
      <c r="AC107" s="87" t="s">
        <v>506</v>
      </c>
      <c r="AD107" s="88" t="s">
        <v>506</v>
      </c>
      <c r="AE107" s="102" t="s">
        <v>653</v>
      </c>
    </row>
    <row r="108" spans="1:31" x14ac:dyDescent="0.2">
      <c r="A108" s="102" t="s">
        <v>576</v>
      </c>
      <c r="B108" s="79"/>
      <c r="C108" s="105">
        <v>230</v>
      </c>
      <c r="D108" s="125">
        <v>20</v>
      </c>
      <c r="E108" s="125">
        <v>20</v>
      </c>
      <c r="F108" s="20">
        <v>2</v>
      </c>
      <c r="G108" s="20">
        <v>2</v>
      </c>
      <c r="H108" s="126">
        <v>62</v>
      </c>
      <c r="I108" s="127">
        <v>60</v>
      </c>
      <c r="J108" s="25" t="s">
        <v>7</v>
      </c>
      <c r="K108" s="21" t="s">
        <v>186</v>
      </c>
      <c r="L108" s="102">
        <v>4.5</v>
      </c>
      <c r="M108" s="21">
        <v>2</v>
      </c>
      <c r="N108" s="23" t="s">
        <v>8</v>
      </c>
      <c r="O108" s="102">
        <v>3</v>
      </c>
      <c r="P108" s="98" t="s">
        <v>629</v>
      </c>
      <c r="Q108" s="26"/>
      <c r="R108" s="110">
        <v>199</v>
      </c>
      <c r="S108" s="51"/>
      <c r="T108" s="91"/>
      <c r="U108" s="133"/>
      <c r="V108" s="68"/>
      <c r="W108" s="71"/>
      <c r="X108" s="68"/>
      <c r="Y108" s="68"/>
      <c r="Z108" s="87"/>
      <c r="AA108" s="87"/>
      <c r="AB108" s="87" t="s">
        <v>647</v>
      </c>
      <c r="AC108" s="87" t="s">
        <v>506</v>
      </c>
      <c r="AD108" s="88" t="s">
        <v>506</v>
      </c>
      <c r="AE108" s="102" t="s">
        <v>652</v>
      </c>
    </row>
    <row r="109" spans="1:31" x14ac:dyDescent="0.2">
      <c r="A109" s="102" t="s">
        <v>577</v>
      </c>
      <c r="B109" s="79"/>
      <c r="C109" s="105">
        <v>474</v>
      </c>
      <c r="D109" s="125">
        <v>24</v>
      </c>
      <c r="E109" s="125">
        <v>24</v>
      </c>
      <c r="F109" s="20">
        <v>14</v>
      </c>
      <c r="G109" s="20">
        <v>14</v>
      </c>
      <c r="H109" s="126">
        <v>38</v>
      </c>
      <c r="I109" s="127">
        <v>408</v>
      </c>
      <c r="J109" s="25" t="s">
        <v>7</v>
      </c>
      <c r="K109" s="21" t="s">
        <v>186</v>
      </c>
      <c r="L109" s="102">
        <v>2</v>
      </c>
      <c r="M109" s="21">
        <v>4.7</v>
      </c>
      <c r="N109" s="23" t="s">
        <v>8</v>
      </c>
      <c r="O109" s="102">
        <v>7</v>
      </c>
      <c r="P109" s="98" t="s">
        <v>578</v>
      </c>
      <c r="Q109" s="26"/>
      <c r="R109" s="110">
        <v>1499</v>
      </c>
      <c r="S109" s="51"/>
      <c r="T109" s="91"/>
      <c r="U109" s="133"/>
      <c r="V109" s="68"/>
      <c r="W109" s="71"/>
      <c r="X109" s="68"/>
      <c r="Y109" s="68"/>
      <c r="Z109" s="87"/>
      <c r="AA109" s="87"/>
      <c r="AB109" s="87" t="s">
        <v>647</v>
      </c>
      <c r="AC109" s="87"/>
      <c r="AD109" s="88" t="s">
        <v>506</v>
      </c>
      <c r="AE109" s="102"/>
    </row>
    <row r="110" spans="1:31" x14ac:dyDescent="0.2">
      <c r="A110" s="102" t="s">
        <v>579</v>
      </c>
      <c r="B110" s="79"/>
      <c r="C110" s="105">
        <v>590</v>
      </c>
      <c r="D110" s="125">
        <v>24</v>
      </c>
      <c r="E110" s="125">
        <v>24</v>
      </c>
      <c r="F110" s="31">
        <v>1.4</v>
      </c>
      <c r="G110" s="31">
        <v>1.4</v>
      </c>
      <c r="H110" s="128">
        <v>83</v>
      </c>
      <c r="I110" s="129">
        <v>123</v>
      </c>
      <c r="J110" s="25" t="s">
        <v>7</v>
      </c>
      <c r="K110" s="21">
        <v>77</v>
      </c>
      <c r="L110" s="102"/>
      <c r="M110" s="21">
        <v>25</v>
      </c>
      <c r="N110" s="23" t="s">
        <v>8</v>
      </c>
      <c r="O110" s="102">
        <v>8</v>
      </c>
      <c r="P110" s="98" t="s">
        <v>630</v>
      </c>
      <c r="Q110" s="26"/>
      <c r="R110" s="110">
        <v>549</v>
      </c>
      <c r="S110" s="51"/>
      <c r="T110" s="91"/>
      <c r="U110" s="133"/>
      <c r="V110" s="68"/>
      <c r="W110" s="71"/>
      <c r="X110" s="68"/>
      <c r="Y110" s="68"/>
      <c r="Z110" s="87"/>
      <c r="AA110" s="87"/>
      <c r="AB110" s="87" t="s">
        <v>647</v>
      </c>
      <c r="AC110" s="87"/>
      <c r="AD110" s="88" t="s">
        <v>506</v>
      </c>
      <c r="AE110" s="102"/>
    </row>
    <row r="111" spans="1:31" x14ac:dyDescent="0.2">
      <c r="A111" s="102" t="s">
        <v>580</v>
      </c>
      <c r="B111" s="79"/>
      <c r="C111" s="105">
        <v>320</v>
      </c>
      <c r="D111" s="125">
        <v>24</v>
      </c>
      <c r="E111" s="125">
        <v>24</v>
      </c>
      <c r="F111" s="31">
        <v>2.4</v>
      </c>
      <c r="G111" s="31">
        <v>2.4</v>
      </c>
      <c r="H111" s="130">
        <v>58</v>
      </c>
      <c r="I111" s="130">
        <v>68</v>
      </c>
      <c r="J111" s="25" t="s">
        <v>7</v>
      </c>
      <c r="K111" s="21" t="s">
        <v>186</v>
      </c>
      <c r="L111" s="102"/>
      <c r="M111" s="21">
        <v>25</v>
      </c>
      <c r="N111" s="23" t="s">
        <v>8</v>
      </c>
      <c r="O111" s="102">
        <v>6</v>
      </c>
      <c r="P111" s="98" t="s">
        <v>631</v>
      </c>
      <c r="Q111" s="26"/>
      <c r="R111" s="110">
        <v>389</v>
      </c>
      <c r="S111" s="51"/>
      <c r="T111" s="91"/>
      <c r="U111" s="133"/>
      <c r="V111" s="68"/>
      <c r="W111" s="71"/>
      <c r="X111" s="68"/>
      <c r="Y111" s="68"/>
      <c r="Z111" s="87"/>
      <c r="AA111" s="87"/>
      <c r="AB111" s="87" t="s">
        <v>647</v>
      </c>
      <c r="AC111" s="87"/>
      <c r="AD111" s="88" t="s">
        <v>506</v>
      </c>
      <c r="AE111" s="102"/>
    </row>
    <row r="112" spans="1:31" x14ac:dyDescent="0.2">
      <c r="A112" s="102" t="s">
        <v>581</v>
      </c>
      <c r="B112" s="79"/>
      <c r="C112" s="105">
        <v>734</v>
      </c>
      <c r="D112" s="125">
        <v>24</v>
      </c>
      <c r="E112" s="125">
        <v>24</v>
      </c>
      <c r="F112" s="31">
        <v>3.5</v>
      </c>
      <c r="G112" s="31">
        <v>3.5</v>
      </c>
      <c r="H112" s="128">
        <v>86</v>
      </c>
      <c r="I112" s="129">
        <v>139</v>
      </c>
      <c r="J112" s="25" t="s">
        <v>7</v>
      </c>
      <c r="K112" s="21">
        <v>82</v>
      </c>
      <c r="L112" s="102"/>
      <c r="M112" s="21">
        <v>20</v>
      </c>
      <c r="N112" s="23" t="s">
        <v>8</v>
      </c>
      <c r="O112" s="102">
        <v>8</v>
      </c>
      <c r="P112" s="98" t="s">
        <v>538</v>
      </c>
      <c r="Q112" s="26"/>
      <c r="R112" s="110">
        <v>799</v>
      </c>
      <c r="S112" s="51"/>
      <c r="T112" s="91"/>
      <c r="U112" s="133"/>
      <c r="V112" s="68"/>
      <c r="W112" s="71"/>
      <c r="X112" s="68"/>
      <c r="Y112" s="68"/>
      <c r="Z112" s="87"/>
      <c r="AA112" s="87"/>
      <c r="AB112" s="87" t="s">
        <v>647</v>
      </c>
      <c r="AC112" s="87"/>
      <c r="AD112" s="88" t="s">
        <v>506</v>
      </c>
      <c r="AE112" s="102" t="s">
        <v>582</v>
      </c>
    </row>
    <row r="113" spans="1:31" x14ac:dyDescent="0.2">
      <c r="A113" s="102" t="s">
        <v>583</v>
      </c>
      <c r="B113" s="79"/>
      <c r="C113" s="105">
        <v>400</v>
      </c>
      <c r="D113" s="125">
        <v>25</v>
      </c>
      <c r="E113" s="125">
        <v>25</v>
      </c>
      <c r="F113" s="31">
        <v>2.8</v>
      </c>
      <c r="G113" s="31">
        <v>2.8</v>
      </c>
      <c r="H113" s="130">
        <v>65</v>
      </c>
      <c r="I113" s="129">
        <v>82</v>
      </c>
      <c r="J113" s="25" t="s">
        <v>7</v>
      </c>
      <c r="K113" s="21" t="s">
        <v>186</v>
      </c>
      <c r="L113" s="102">
        <v>5</v>
      </c>
      <c r="M113" s="21">
        <v>17</v>
      </c>
      <c r="N113" s="23" t="s">
        <v>8</v>
      </c>
      <c r="O113" s="102">
        <v>8</v>
      </c>
      <c r="P113" s="98" t="s">
        <v>632</v>
      </c>
      <c r="Q113" s="26"/>
      <c r="R113" s="110">
        <v>399</v>
      </c>
      <c r="S113" s="51"/>
      <c r="T113" s="91"/>
      <c r="U113" s="133"/>
      <c r="V113" s="68"/>
      <c r="W113" s="71"/>
      <c r="X113" s="68"/>
      <c r="Y113" s="68"/>
      <c r="Z113" s="87"/>
      <c r="AA113" s="87"/>
      <c r="AB113" s="87" t="s">
        <v>647</v>
      </c>
      <c r="AC113" s="87"/>
      <c r="AD113" s="88" t="s">
        <v>506</v>
      </c>
      <c r="AE113" s="102" t="s">
        <v>648</v>
      </c>
    </row>
    <row r="114" spans="1:31" x14ac:dyDescent="0.2">
      <c r="A114" s="102" t="s">
        <v>584</v>
      </c>
      <c r="B114" s="79"/>
      <c r="C114" s="105">
        <v>220</v>
      </c>
      <c r="D114" s="125">
        <v>30</v>
      </c>
      <c r="E114" s="125">
        <v>30</v>
      </c>
      <c r="F114" s="31">
        <v>3.5</v>
      </c>
      <c r="G114" s="31">
        <v>3.5</v>
      </c>
      <c r="H114" s="130"/>
      <c r="I114" s="130"/>
      <c r="J114" s="25" t="s">
        <v>7</v>
      </c>
      <c r="K114" s="21"/>
      <c r="L114" s="102"/>
      <c r="M114" s="21">
        <v>16</v>
      </c>
      <c r="N114" s="23" t="s">
        <v>8</v>
      </c>
      <c r="O114" s="102">
        <v>12</v>
      </c>
      <c r="P114" s="98" t="s">
        <v>633</v>
      </c>
      <c r="Q114" s="26"/>
      <c r="R114" s="110">
        <v>598</v>
      </c>
      <c r="S114" s="51"/>
      <c r="T114" s="91"/>
      <c r="U114" s="133"/>
      <c r="V114" s="68"/>
      <c r="W114" s="71"/>
      <c r="X114" s="68"/>
      <c r="Y114" s="68"/>
      <c r="Z114" s="87"/>
      <c r="AA114" s="87"/>
      <c r="AB114" s="87" t="s">
        <v>647</v>
      </c>
      <c r="AC114" s="87"/>
      <c r="AD114" s="88" t="s">
        <v>506</v>
      </c>
      <c r="AE114" s="102"/>
    </row>
    <row r="115" spans="1:31" x14ac:dyDescent="0.2">
      <c r="A115" s="102" t="s">
        <v>585</v>
      </c>
      <c r="B115" s="79"/>
      <c r="C115" s="105">
        <v>466</v>
      </c>
      <c r="D115" s="125">
        <v>35</v>
      </c>
      <c r="E115" s="125">
        <v>35</v>
      </c>
      <c r="F115" s="31">
        <v>1.2</v>
      </c>
      <c r="G115" s="31">
        <v>1.2</v>
      </c>
      <c r="H115" s="130">
        <v>65</v>
      </c>
      <c r="I115" s="130">
        <v>72</v>
      </c>
      <c r="J115" s="25" t="s">
        <v>7</v>
      </c>
      <c r="K115" s="21">
        <v>52</v>
      </c>
      <c r="L115" s="102">
        <v>0.12</v>
      </c>
      <c r="M115" s="21">
        <v>40</v>
      </c>
      <c r="N115" s="23" t="s">
        <v>8</v>
      </c>
      <c r="O115" s="102">
        <v>13</v>
      </c>
      <c r="P115" s="98" t="s">
        <v>634</v>
      </c>
      <c r="Q115" s="26"/>
      <c r="R115" s="110">
        <v>399</v>
      </c>
      <c r="S115" s="51"/>
      <c r="T115" s="91"/>
      <c r="U115" s="133" t="s">
        <v>620</v>
      </c>
      <c r="V115" s="68"/>
      <c r="W115" s="71"/>
      <c r="X115" s="68"/>
      <c r="Y115" s="68"/>
      <c r="Z115" s="87"/>
      <c r="AA115" s="87"/>
      <c r="AB115" s="87" t="s">
        <v>647</v>
      </c>
      <c r="AC115" s="87"/>
      <c r="AD115" s="88" t="s">
        <v>506</v>
      </c>
      <c r="AE115" s="102"/>
    </row>
    <row r="116" spans="1:31" x14ac:dyDescent="0.2">
      <c r="A116" s="102" t="s">
        <v>586</v>
      </c>
      <c r="B116" s="79"/>
      <c r="C116" s="105">
        <v>275</v>
      </c>
      <c r="D116" s="125">
        <v>35</v>
      </c>
      <c r="E116" s="125">
        <v>35</v>
      </c>
      <c r="F116" s="31">
        <v>1.4</v>
      </c>
      <c r="G116" s="31">
        <v>1.4</v>
      </c>
      <c r="H116" s="128"/>
      <c r="I116" s="129">
        <v>63</v>
      </c>
      <c r="J116" s="25" t="s">
        <v>7</v>
      </c>
      <c r="K116" s="21">
        <v>46</v>
      </c>
      <c r="L116" s="102"/>
      <c r="M116" s="21">
        <v>40</v>
      </c>
      <c r="N116" s="23" t="s">
        <v>8</v>
      </c>
      <c r="O116" s="102">
        <v>11</v>
      </c>
      <c r="P116" s="98" t="s">
        <v>635</v>
      </c>
      <c r="Q116" s="26">
        <v>43709</v>
      </c>
      <c r="R116" s="110">
        <v>199</v>
      </c>
      <c r="S116" s="51"/>
      <c r="T116" s="91"/>
      <c r="U116" s="133" t="s">
        <v>621</v>
      </c>
      <c r="V116" s="68"/>
      <c r="W116" s="71"/>
      <c r="X116" s="68"/>
      <c r="Y116" s="68"/>
      <c r="Z116" s="87"/>
      <c r="AA116" s="87"/>
      <c r="AB116" s="87" t="s">
        <v>647</v>
      </c>
      <c r="AC116" s="87"/>
      <c r="AD116" s="88" t="s">
        <v>506</v>
      </c>
      <c r="AE116" s="102" t="s">
        <v>649</v>
      </c>
    </row>
    <row r="117" spans="1:31" x14ac:dyDescent="0.2">
      <c r="A117" s="102" t="s">
        <v>587</v>
      </c>
      <c r="B117" s="79"/>
      <c r="C117" s="105">
        <v>735</v>
      </c>
      <c r="D117" s="125">
        <v>35</v>
      </c>
      <c r="E117" s="125">
        <v>35</v>
      </c>
      <c r="F117" s="31">
        <v>1.4</v>
      </c>
      <c r="G117" s="31">
        <v>1.4</v>
      </c>
      <c r="H117" s="128">
        <v>83</v>
      </c>
      <c r="I117" s="129">
        <v>137</v>
      </c>
      <c r="J117" s="25" t="s">
        <v>7</v>
      </c>
      <c r="K117" s="21">
        <v>77</v>
      </c>
      <c r="L117" s="102"/>
      <c r="M117" s="21">
        <v>30</v>
      </c>
      <c r="N117" s="23" t="s">
        <v>8</v>
      </c>
      <c r="O117" s="102">
        <v>8</v>
      </c>
      <c r="P117" s="98" t="s">
        <v>14</v>
      </c>
      <c r="Q117" s="26"/>
      <c r="R117" s="110">
        <v>369</v>
      </c>
      <c r="S117" s="51"/>
      <c r="T117" s="91"/>
      <c r="U117" s="133"/>
      <c r="V117" s="68"/>
      <c r="W117" s="71"/>
      <c r="X117" s="68"/>
      <c r="Y117" s="68"/>
      <c r="Z117" s="87"/>
      <c r="AA117" s="87"/>
      <c r="AB117" s="87" t="s">
        <v>647</v>
      </c>
      <c r="AC117" s="87"/>
      <c r="AD117" s="88" t="s">
        <v>506</v>
      </c>
      <c r="AE117" s="102"/>
    </row>
    <row r="118" spans="1:31" x14ac:dyDescent="0.2">
      <c r="A118" s="102" t="s">
        <v>588</v>
      </c>
      <c r="B118" s="79"/>
      <c r="C118" s="105">
        <v>320</v>
      </c>
      <c r="D118" s="125">
        <v>35</v>
      </c>
      <c r="E118" s="125">
        <v>35</v>
      </c>
      <c r="F118" s="31">
        <v>2</v>
      </c>
      <c r="G118" s="31">
        <v>2</v>
      </c>
      <c r="H118" s="128">
        <v>50</v>
      </c>
      <c r="I118" s="129">
        <v>41</v>
      </c>
      <c r="J118" s="25" t="s">
        <v>7</v>
      </c>
      <c r="K118" s="21">
        <v>43</v>
      </c>
      <c r="L118" s="102"/>
      <c r="M118" s="21">
        <v>35</v>
      </c>
      <c r="N118" s="23" t="s">
        <v>8</v>
      </c>
      <c r="O118" s="102">
        <v>10</v>
      </c>
      <c r="P118" s="98" t="s">
        <v>636</v>
      </c>
      <c r="Q118" s="26"/>
      <c r="R118" s="110">
        <v>179</v>
      </c>
      <c r="S118" s="51"/>
      <c r="T118" s="91"/>
      <c r="U118" s="133"/>
      <c r="V118" s="68"/>
      <c r="W118" s="71"/>
      <c r="X118" s="68"/>
      <c r="Y118" s="68"/>
      <c r="Z118" s="87"/>
      <c r="AA118" s="87"/>
      <c r="AB118" s="87" t="s">
        <v>647</v>
      </c>
      <c r="AC118" s="87"/>
      <c r="AD118" s="88" t="s">
        <v>506</v>
      </c>
      <c r="AE118" s="102"/>
    </row>
    <row r="119" spans="1:31" x14ac:dyDescent="0.2">
      <c r="A119" s="102" t="s">
        <v>589</v>
      </c>
      <c r="B119" s="79"/>
      <c r="C119" s="105">
        <v>280</v>
      </c>
      <c r="D119" s="125">
        <v>35</v>
      </c>
      <c r="E119" s="125">
        <v>35</v>
      </c>
      <c r="F119" s="31">
        <v>2.4</v>
      </c>
      <c r="G119" s="31">
        <v>2.4</v>
      </c>
      <c r="H119" s="128">
        <v>58</v>
      </c>
      <c r="I119" s="129">
        <v>45</v>
      </c>
      <c r="J119" s="25" t="s">
        <v>7</v>
      </c>
      <c r="K119" s="21">
        <v>49</v>
      </c>
      <c r="L119" s="102"/>
      <c r="M119" s="21">
        <v>35</v>
      </c>
      <c r="N119" s="23" t="s">
        <v>8</v>
      </c>
      <c r="O119" s="102">
        <v>6</v>
      </c>
      <c r="P119" s="98" t="s">
        <v>637</v>
      </c>
      <c r="Q119" s="26"/>
      <c r="R119" s="110">
        <v>375</v>
      </c>
      <c r="S119" s="51"/>
      <c r="T119" s="91"/>
      <c r="U119" s="133"/>
      <c r="V119" s="68"/>
      <c r="W119" s="71"/>
      <c r="X119" s="68"/>
      <c r="Y119" s="68"/>
      <c r="Z119" s="87"/>
      <c r="AA119" s="87"/>
      <c r="AB119" s="87" t="s">
        <v>647</v>
      </c>
      <c r="AC119" s="87"/>
      <c r="AD119" s="88" t="s">
        <v>506</v>
      </c>
      <c r="AE119" s="102"/>
    </row>
    <row r="120" spans="1:31" x14ac:dyDescent="0.2">
      <c r="A120" s="102" t="s">
        <v>590</v>
      </c>
      <c r="B120" s="79"/>
      <c r="C120" s="105">
        <v>374</v>
      </c>
      <c r="D120" s="125">
        <v>35</v>
      </c>
      <c r="E120" s="125">
        <v>35</v>
      </c>
      <c r="F120" s="31">
        <v>2.8</v>
      </c>
      <c r="G120" s="31">
        <v>2.8</v>
      </c>
      <c r="H120" s="128">
        <v>70</v>
      </c>
      <c r="I120" s="129">
        <v>67</v>
      </c>
      <c r="J120" s="25" t="s">
        <v>7</v>
      </c>
      <c r="K120" s="21">
        <v>62</v>
      </c>
      <c r="L120" s="102"/>
      <c r="M120" s="21">
        <v>15.2</v>
      </c>
      <c r="N120" s="23" t="s">
        <v>8</v>
      </c>
      <c r="O120" s="102">
        <v>6</v>
      </c>
      <c r="P120" s="98" t="s">
        <v>629</v>
      </c>
      <c r="Q120" s="26"/>
      <c r="R120" s="110">
        <v>499</v>
      </c>
      <c r="S120" s="51"/>
      <c r="T120" s="91"/>
      <c r="U120" s="133"/>
      <c r="V120" s="68"/>
      <c r="W120" s="71"/>
      <c r="X120" s="68"/>
      <c r="Y120" s="68"/>
      <c r="Z120" s="87"/>
      <c r="AA120" s="87"/>
      <c r="AB120" s="87" t="s">
        <v>647</v>
      </c>
      <c r="AC120" s="87"/>
      <c r="AD120" s="88" t="s">
        <v>506</v>
      </c>
      <c r="AE120" s="102" t="s">
        <v>591</v>
      </c>
    </row>
    <row r="121" spans="1:31" x14ac:dyDescent="0.2">
      <c r="A121" s="102" t="s">
        <v>592</v>
      </c>
      <c r="B121" s="79"/>
      <c r="C121" s="105">
        <v>780</v>
      </c>
      <c r="D121" s="125">
        <v>50</v>
      </c>
      <c r="E121" s="125">
        <v>50</v>
      </c>
      <c r="F121" s="31">
        <v>0.95</v>
      </c>
      <c r="G121" s="31">
        <v>0.95</v>
      </c>
      <c r="H121" s="128">
        <v>77</v>
      </c>
      <c r="I121" s="129">
        <v>82</v>
      </c>
      <c r="J121" s="25" t="s">
        <v>7</v>
      </c>
      <c r="K121" s="21">
        <v>67</v>
      </c>
      <c r="L121" s="102"/>
      <c r="M121" s="21">
        <v>100</v>
      </c>
      <c r="N121" s="23" t="s">
        <v>8</v>
      </c>
      <c r="O121" s="102">
        <v>9</v>
      </c>
      <c r="P121" s="98" t="s">
        <v>638</v>
      </c>
      <c r="Q121" s="26"/>
      <c r="R121" s="110">
        <v>799</v>
      </c>
      <c r="S121" s="51"/>
      <c r="T121" s="91"/>
      <c r="U121" s="133" t="s">
        <v>622</v>
      </c>
      <c r="V121" s="68"/>
      <c r="W121" s="71"/>
      <c r="X121" s="68"/>
      <c r="Y121" s="68"/>
      <c r="Z121" s="87"/>
      <c r="AA121" s="87"/>
      <c r="AB121" s="87" t="s">
        <v>647</v>
      </c>
      <c r="AC121" s="87"/>
      <c r="AD121" s="88" t="s">
        <v>506</v>
      </c>
      <c r="AE121" s="102"/>
    </row>
    <row r="122" spans="1:31" x14ac:dyDescent="0.2">
      <c r="A122" s="103" t="s">
        <v>623</v>
      </c>
      <c r="B122" s="79"/>
      <c r="C122" s="105">
        <v>775</v>
      </c>
      <c r="D122" s="125">
        <v>50</v>
      </c>
      <c r="E122" s="125">
        <v>50</v>
      </c>
      <c r="F122" s="20">
        <v>0.95</v>
      </c>
      <c r="G122" s="20">
        <v>0.95</v>
      </c>
      <c r="H122" s="130">
        <v>74</v>
      </c>
      <c r="I122" s="129">
        <v>85</v>
      </c>
      <c r="J122" s="25" t="s">
        <v>7</v>
      </c>
      <c r="K122" s="21">
        <v>67</v>
      </c>
      <c r="L122" s="102">
        <v>0.128</v>
      </c>
      <c r="M122" s="21">
        <v>50</v>
      </c>
      <c r="N122" s="23" t="s">
        <v>8</v>
      </c>
      <c r="O122" s="102">
        <v>11</v>
      </c>
      <c r="P122" s="98" t="s">
        <v>638</v>
      </c>
      <c r="Q122" s="26"/>
      <c r="R122" s="110">
        <v>799</v>
      </c>
      <c r="S122" s="51"/>
      <c r="T122" s="91"/>
      <c r="U122" s="133" t="s">
        <v>624</v>
      </c>
      <c r="V122" s="68"/>
      <c r="W122" s="71"/>
      <c r="X122" s="68"/>
      <c r="Y122" s="68"/>
      <c r="Z122" s="87"/>
      <c r="AA122" s="87"/>
      <c r="AB122" s="87" t="s">
        <v>647</v>
      </c>
      <c r="AC122" s="87"/>
      <c r="AD122" s="88" t="s">
        <v>506</v>
      </c>
      <c r="AE122" s="114" t="str">
        <f>HYPERLINK("https://phillipreeve.net/blog/review-zhong-yi-mitakon-50mm-0-95-iii/","See review for some issues.")</f>
        <v>See review for some issues.</v>
      </c>
    </row>
    <row r="123" spans="1:31" x14ac:dyDescent="0.2">
      <c r="A123" s="103" t="s">
        <v>593</v>
      </c>
      <c r="B123" s="79"/>
      <c r="C123" s="105">
        <v>1110</v>
      </c>
      <c r="D123" s="125">
        <v>50</v>
      </c>
      <c r="E123" s="125">
        <v>50</v>
      </c>
      <c r="F123" s="20">
        <v>0.95</v>
      </c>
      <c r="G123" s="20">
        <v>0.95</v>
      </c>
      <c r="H123" s="130">
        <v>85</v>
      </c>
      <c r="I123" s="129">
        <v>119</v>
      </c>
      <c r="J123" s="25" t="s">
        <v>7</v>
      </c>
      <c r="K123" s="21">
        <v>72</v>
      </c>
      <c r="L123" s="102">
        <v>0.09</v>
      </c>
      <c r="M123" s="21">
        <v>0.7</v>
      </c>
      <c r="N123" s="23" t="s">
        <v>8</v>
      </c>
      <c r="O123" s="102">
        <v>14</v>
      </c>
      <c r="P123" s="98" t="s">
        <v>634</v>
      </c>
      <c r="Q123" s="26"/>
      <c r="R123" s="110">
        <v>900</v>
      </c>
      <c r="S123" s="51"/>
      <c r="T123" s="91"/>
      <c r="U123" s="133" t="s">
        <v>625</v>
      </c>
      <c r="V123" s="68"/>
      <c r="W123" s="71"/>
      <c r="X123" s="68"/>
      <c r="Y123" s="68"/>
      <c r="Z123" s="87"/>
      <c r="AA123" s="87"/>
      <c r="AB123" s="87" t="s">
        <v>647</v>
      </c>
      <c r="AC123" s="87"/>
      <c r="AD123" s="88" t="s">
        <v>506</v>
      </c>
      <c r="AE123" s="102"/>
    </row>
    <row r="124" spans="1:31" x14ac:dyDescent="0.2">
      <c r="A124" s="103" t="s">
        <v>594</v>
      </c>
      <c r="B124" s="79"/>
      <c r="C124" s="105">
        <v>556</v>
      </c>
      <c r="D124" s="125">
        <v>50</v>
      </c>
      <c r="E124" s="125">
        <v>50</v>
      </c>
      <c r="F124" s="20">
        <v>1.4</v>
      </c>
      <c r="G124" s="20">
        <v>1.4</v>
      </c>
      <c r="H124" s="130">
        <v>81</v>
      </c>
      <c r="I124" s="129">
        <v>102</v>
      </c>
      <c r="J124" s="25" t="s">
        <v>7</v>
      </c>
      <c r="K124" s="21">
        <v>77</v>
      </c>
      <c r="L124" s="102"/>
      <c r="M124" s="21">
        <v>45</v>
      </c>
      <c r="N124" s="23" t="s">
        <v>8</v>
      </c>
      <c r="O124" s="102">
        <v>8</v>
      </c>
      <c r="P124" s="98" t="s">
        <v>639</v>
      </c>
      <c r="Q124" s="26"/>
      <c r="R124" s="110">
        <v>399</v>
      </c>
      <c r="S124" s="51"/>
      <c r="T124" s="91"/>
      <c r="U124" s="133"/>
      <c r="V124" s="68"/>
      <c r="W124" s="71"/>
      <c r="X124" s="68"/>
      <c r="Y124" s="68"/>
      <c r="Z124" s="87"/>
      <c r="AA124" s="87"/>
      <c r="AB124" s="87" t="s">
        <v>647</v>
      </c>
      <c r="AC124" s="87"/>
      <c r="AD124" s="88" t="s">
        <v>506</v>
      </c>
      <c r="AE124" s="102"/>
    </row>
    <row r="125" spans="1:31" x14ac:dyDescent="0.2">
      <c r="A125" s="103" t="s">
        <v>595</v>
      </c>
      <c r="B125" s="79"/>
      <c r="C125" s="105">
        <v>310</v>
      </c>
      <c r="D125" s="125">
        <v>50</v>
      </c>
      <c r="E125" s="125">
        <v>50</v>
      </c>
      <c r="F125" s="20">
        <v>1.7</v>
      </c>
      <c r="G125" s="20">
        <v>1.7</v>
      </c>
      <c r="H125" s="130">
        <v>55</v>
      </c>
      <c r="I125" s="129">
        <v>61</v>
      </c>
      <c r="J125" s="25" t="s">
        <v>7</v>
      </c>
      <c r="K125" s="21">
        <v>52</v>
      </c>
      <c r="L125" s="102"/>
      <c r="M125" s="21">
        <v>50</v>
      </c>
      <c r="N125" s="23" t="s">
        <v>8</v>
      </c>
      <c r="O125" s="102">
        <v>12</v>
      </c>
      <c r="P125" s="98" t="s">
        <v>640</v>
      </c>
      <c r="Q125" s="26"/>
      <c r="R125" s="110">
        <v>109</v>
      </c>
      <c r="S125" s="51"/>
      <c r="T125" s="91"/>
      <c r="U125" s="133"/>
      <c r="V125" s="68"/>
      <c r="W125" s="71"/>
      <c r="X125" s="68"/>
      <c r="Y125" s="68"/>
      <c r="Z125" s="87"/>
      <c r="AA125" s="87"/>
      <c r="AB125" s="87" t="s">
        <v>647</v>
      </c>
      <c r="AC125" s="87"/>
      <c r="AD125" s="88" t="s">
        <v>506</v>
      </c>
      <c r="AE125" s="102"/>
    </row>
    <row r="126" spans="1:31" x14ac:dyDescent="0.2">
      <c r="A126" s="103" t="s">
        <v>596</v>
      </c>
      <c r="B126" s="79"/>
      <c r="C126" s="105">
        <v>310</v>
      </c>
      <c r="D126" s="125">
        <v>50</v>
      </c>
      <c r="E126" s="125">
        <v>50</v>
      </c>
      <c r="F126" s="20">
        <v>2.4</v>
      </c>
      <c r="G126" s="20">
        <v>2.4</v>
      </c>
      <c r="H126" s="130">
        <v>58</v>
      </c>
      <c r="I126" s="129">
        <v>65</v>
      </c>
      <c r="J126" s="25" t="s">
        <v>7</v>
      </c>
      <c r="K126" s="21">
        <v>49</v>
      </c>
      <c r="L126" s="102"/>
      <c r="M126" s="21">
        <v>60</v>
      </c>
      <c r="N126" s="23" t="s">
        <v>8</v>
      </c>
      <c r="O126" s="102">
        <v>6</v>
      </c>
      <c r="P126" s="98" t="s">
        <v>637</v>
      </c>
      <c r="Q126" s="26"/>
      <c r="R126" s="110">
        <v>325</v>
      </c>
      <c r="S126" s="51"/>
      <c r="T126" s="91"/>
      <c r="U126" s="133"/>
      <c r="V126" s="68"/>
      <c r="W126" s="71"/>
      <c r="X126" s="68"/>
      <c r="Y126" s="68"/>
      <c r="Z126" s="87"/>
      <c r="AA126" s="87"/>
      <c r="AB126" s="87" t="s">
        <v>647</v>
      </c>
      <c r="AC126" s="87"/>
      <c r="AD126" s="88" t="s">
        <v>506</v>
      </c>
      <c r="AE126" s="115"/>
    </row>
    <row r="127" spans="1:31" x14ac:dyDescent="0.2">
      <c r="A127" s="103" t="s">
        <v>597</v>
      </c>
      <c r="B127" s="79"/>
      <c r="C127" s="105">
        <v>220</v>
      </c>
      <c r="D127" s="125">
        <v>50</v>
      </c>
      <c r="E127" s="125">
        <v>50</v>
      </c>
      <c r="F127" s="20">
        <v>2.9</v>
      </c>
      <c r="G127" s="20">
        <v>2.9</v>
      </c>
      <c r="H127" s="131">
        <v>60</v>
      </c>
      <c r="I127" s="129">
        <v>78</v>
      </c>
      <c r="J127" s="25" t="s">
        <v>7</v>
      </c>
      <c r="K127" s="21">
        <v>35.5</v>
      </c>
      <c r="L127" s="102">
        <v>0.25</v>
      </c>
      <c r="M127" s="21">
        <v>25</v>
      </c>
      <c r="N127" s="23" t="s">
        <v>8</v>
      </c>
      <c r="O127" s="102">
        <v>12</v>
      </c>
      <c r="P127" s="98" t="s">
        <v>641</v>
      </c>
      <c r="Q127" s="26"/>
      <c r="R127" s="110">
        <v>548</v>
      </c>
      <c r="S127" s="51"/>
      <c r="T127" s="91"/>
      <c r="U127" s="133"/>
      <c r="V127" s="68"/>
      <c r="W127" s="71"/>
      <c r="X127" s="68"/>
      <c r="Y127" s="68"/>
      <c r="Z127" s="87"/>
      <c r="AA127" s="87"/>
      <c r="AB127" s="87" t="s">
        <v>647</v>
      </c>
      <c r="AC127" s="87"/>
      <c r="AD127" s="88" t="s">
        <v>506</v>
      </c>
      <c r="AE127" s="25"/>
    </row>
    <row r="128" spans="1:31" x14ac:dyDescent="0.2">
      <c r="A128" s="103" t="s">
        <v>598</v>
      </c>
      <c r="B128" s="79"/>
      <c r="C128" s="105">
        <v>272</v>
      </c>
      <c r="D128" s="125">
        <v>55</v>
      </c>
      <c r="E128" s="125">
        <v>55</v>
      </c>
      <c r="F128" s="20">
        <v>1.8</v>
      </c>
      <c r="G128" s="20">
        <v>1.8</v>
      </c>
      <c r="H128" s="130">
        <v>60</v>
      </c>
      <c r="I128" s="130">
        <v>52</v>
      </c>
      <c r="J128" s="25" t="s">
        <v>7</v>
      </c>
      <c r="K128" s="21">
        <v>49</v>
      </c>
      <c r="L128" s="102"/>
      <c r="M128" s="21">
        <v>50</v>
      </c>
      <c r="N128" s="23" t="s">
        <v>8</v>
      </c>
      <c r="O128" s="102">
        <v>12</v>
      </c>
      <c r="P128" s="98" t="s">
        <v>636</v>
      </c>
      <c r="Q128" s="26"/>
      <c r="R128" s="110">
        <v>99</v>
      </c>
      <c r="S128" s="51"/>
      <c r="T128" s="91"/>
      <c r="U128" s="133"/>
      <c r="V128" s="68"/>
      <c r="W128" s="71"/>
      <c r="X128" s="68"/>
      <c r="Y128" s="68"/>
      <c r="Z128" s="87"/>
      <c r="AA128" s="87"/>
      <c r="AB128" s="87" t="s">
        <v>647</v>
      </c>
      <c r="AC128" s="87"/>
      <c r="AD128" s="88" t="s">
        <v>506</v>
      </c>
      <c r="AE128" s="25"/>
    </row>
    <row r="129" spans="1:31" x14ac:dyDescent="0.2">
      <c r="A129" s="103" t="s">
        <v>599</v>
      </c>
      <c r="B129" s="79"/>
      <c r="C129" s="105">
        <v>400</v>
      </c>
      <c r="D129" s="125">
        <v>56</v>
      </c>
      <c r="E129" s="125">
        <v>56</v>
      </c>
      <c r="F129" s="20">
        <v>1.6</v>
      </c>
      <c r="G129" s="20">
        <v>1.6</v>
      </c>
      <c r="H129" s="130">
        <v>72</v>
      </c>
      <c r="I129" s="129">
        <v>95</v>
      </c>
      <c r="J129" s="25" t="s">
        <v>7</v>
      </c>
      <c r="K129" s="21">
        <v>62</v>
      </c>
      <c r="L129" s="102">
        <v>0.5</v>
      </c>
      <c r="M129" s="21">
        <v>12.7</v>
      </c>
      <c r="N129" s="23" t="s">
        <v>8</v>
      </c>
      <c r="O129" s="102">
        <v>9</v>
      </c>
      <c r="P129" s="98" t="s">
        <v>642</v>
      </c>
      <c r="Q129" s="26"/>
      <c r="R129" s="110">
        <v>449</v>
      </c>
      <c r="S129" s="51"/>
      <c r="T129" s="91"/>
      <c r="U129" s="133"/>
      <c r="V129" s="68"/>
      <c r="W129" s="71"/>
      <c r="X129" s="68"/>
      <c r="Y129" s="68"/>
      <c r="Z129" s="87"/>
      <c r="AA129" s="87"/>
      <c r="AB129" s="87" t="s">
        <v>647</v>
      </c>
      <c r="AC129" s="87"/>
      <c r="AD129" s="88" t="s">
        <v>506</v>
      </c>
      <c r="AE129" s="25"/>
    </row>
    <row r="130" spans="1:31" x14ac:dyDescent="0.2">
      <c r="A130" s="102" t="s">
        <v>600</v>
      </c>
      <c r="B130" s="79"/>
      <c r="C130" s="105">
        <v>220</v>
      </c>
      <c r="D130" s="125">
        <v>58</v>
      </c>
      <c r="E130" s="125">
        <v>58</v>
      </c>
      <c r="F130" s="20">
        <v>1.9</v>
      </c>
      <c r="G130" s="20">
        <v>1.9</v>
      </c>
      <c r="H130" s="130">
        <v>60</v>
      </c>
      <c r="I130" s="130">
        <v>64</v>
      </c>
      <c r="J130" s="25" t="s">
        <v>7</v>
      </c>
      <c r="K130" s="21">
        <v>52</v>
      </c>
      <c r="L130" s="102"/>
      <c r="M130" s="21">
        <v>60</v>
      </c>
      <c r="N130" s="23" t="s">
        <v>8</v>
      </c>
      <c r="O130" s="102">
        <v>12</v>
      </c>
      <c r="P130" s="98" t="s">
        <v>643</v>
      </c>
      <c r="Q130" s="26">
        <v>43831</v>
      </c>
      <c r="R130" s="110">
        <v>899</v>
      </c>
      <c r="S130" s="51"/>
      <c r="T130" s="91"/>
      <c r="U130" s="133"/>
      <c r="V130" s="68"/>
      <c r="W130" s="71"/>
      <c r="X130" s="68"/>
      <c r="Y130" s="68"/>
      <c r="Z130" s="87"/>
      <c r="AA130" s="87"/>
      <c r="AB130" s="87" t="s">
        <v>647</v>
      </c>
      <c r="AC130" s="87"/>
      <c r="AD130" s="88" t="s">
        <v>506</v>
      </c>
      <c r="AE130" s="25"/>
    </row>
    <row r="131" spans="1:31" x14ac:dyDescent="0.2">
      <c r="A131" s="102" t="s">
        <v>601</v>
      </c>
      <c r="B131" s="79"/>
      <c r="C131" s="105">
        <v>330</v>
      </c>
      <c r="D131" s="125">
        <v>75</v>
      </c>
      <c r="E131" s="125">
        <v>75</v>
      </c>
      <c r="F131" s="20">
        <v>2.4</v>
      </c>
      <c r="G131" s="20">
        <v>2.4</v>
      </c>
      <c r="H131" s="130">
        <v>58</v>
      </c>
      <c r="I131" s="130">
        <v>75</v>
      </c>
      <c r="J131" s="25" t="s">
        <v>7</v>
      </c>
      <c r="K131" s="21">
        <v>49</v>
      </c>
      <c r="L131" s="102"/>
      <c r="M131" s="21">
        <v>60</v>
      </c>
      <c r="N131" s="23" t="s">
        <v>8</v>
      </c>
      <c r="O131" s="102">
        <v>6</v>
      </c>
      <c r="P131" s="98" t="s">
        <v>633</v>
      </c>
      <c r="Q131" s="26"/>
      <c r="R131" s="110">
        <v>299</v>
      </c>
      <c r="S131" s="51"/>
      <c r="T131" s="91"/>
      <c r="U131" s="133"/>
      <c r="V131" s="68"/>
      <c r="W131" s="71"/>
      <c r="X131" s="68"/>
      <c r="Y131" s="68"/>
      <c r="Z131" s="87"/>
      <c r="AA131" s="87"/>
      <c r="AB131" s="87" t="s">
        <v>647</v>
      </c>
      <c r="AC131" s="87"/>
      <c r="AD131" s="88" t="s">
        <v>506</v>
      </c>
      <c r="AE131" s="25"/>
    </row>
    <row r="132" spans="1:31" x14ac:dyDescent="0.2">
      <c r="A132" s="103" t="s">
        <v>602</v>
      </c>
      <c r="B132" s="79"/>
      <c r="C132" s="105">
        <v>921</v>
      </c>
      <c r="D132" s="125">
        <v>85</v>
      </c>
      <c r="E132" s="125">
        <v>85</v>
      </c>
      <c r="F132" s="20">
        <v>1.2</v>
      </c>
      <c r="G132" s="20">
        <v>1.2</v>
      </c>
      <c r="H132" s="130">
        <v>96</v>
      </c>
      <c r="I132" s="130">
        <v>83</v>
      </c>
      <c r="J132" s="25" t="s">
        <v>7</v>
      </c>
      <c r="K132" s="21">
        <v>77</v>
      </c>
      <c r="L132" s="102"/>
      <c r="M132" s="21">
        <v>100</v>
      </c>
      <c r="N132" s="23" t="s">
        <v>8</v>
      </c>
      <c r="O132" s="102">
        <v>11</v>
      </c>
      <c r="P132" s="98" t="s">
        <v>639</v>
      </c>
      <c r="Q132" s="26"/>
      <c r="R132" s="110">
        <v>749</v>
      </c>
      <c r="S132" s="51"/>
      <c r="T132" s="91"/>
      <c r="U132" s="133"/>
      <c r="V132" s="68"/>
      <c r="W132" s="71"/>
      <c r="X132" s="68"/>
      <c r="Y132" s="68"/>
      <c r="Z132" s="87"/>
      <c r="AA132" s="87"/>
      <c r="AB132" s="87" t="s">
        <v>647</v>
      </c>
      <c r="AC132" s="87"/>
      <c r="AD132" s="88" t="s">
        <v>506</v>
      </c>
      <c r="AE132" s="115"/>
    </row>
    <row r="133" spans="1:31" x14ac:dyDescent="0.2">
      <c r="A133" s="102" t="s">
        <v>603</v>
      </c>
      <c r="B133" s="79"/>
      <c r="C133" s="105">
        <v>570</v>
      </c>
      <c r="D133" s="125">
        <v>85</v>
      </c>
      <c r="E133" s="125">
        <v>85</v>
      </c>
      <c r="F133" s="20">
        <v>1.4</v>
      </c>
      <c r="G133" s="20">
        <v>1.4</v>
      </c>
      <c r="H133" s="130">
        <v>78</v>
      </c>
      <c r="I133" s="130">
        <v>101</v>
      </c>
      <c r="J133" s="25" t="s">
        <v>7</v>
      </c>
      <c r="K133" s="21">
        <v>72</v>
      </c>
      <c r="L133" s="102"/>
      <c r="M133" s="21">
        <v>100</v>
      </c>
      <c r="N133" s="23" t="s">
        <v>8</v>
      </c>
      <c r="O133" s="102">
        <v>8</v>
      </c>
      <c r="P133" s="98" t="s">
        <v>644</v>
      </c>
      <c r="Q133" s="26"/>
      <c r="R133" s="110">
        <v>279</v>
      </c>
      <c r="S133" s="51"/>
      <c r="T133" s="91"/>
      <c r="U133" s="133"/>
      <c r="V133" s="68"/>
      <c r="W133" s="71"/>
      <c r="X133" s="68"/>
      <c r="Y133" s="68"/>
      <c r="Z133" s="87"/>
      <c r="AA133" s="87"/>
      <c r="AB133" s="87" t="s">
        <v>647</v>
      </c>
      <c r="AC133" s="87"/>
      <c r="AD133" s="88" t="s">
        <v>506</v>
      </c>
      <c r="AE133" s="115"/>
    </row>
    <row r="134" spans="1:31" x14ac:dyDescent="0.2">
      <c r="A134" s="102" t="s">
        <v>604</v>
      </c>
      <c r="B134" s="79"/>
      <c r="C134" s="105">
        <v>644</v>
      </c>
      <c r="D134" s="125">
        <v>85</v>
      </c>
      <c r="E134" s="125">
        <v>85</v>
      </c>
      <c r="F134" s="20">
        <v>1.8</v>
      </c>
      <c r="G134" s="20">
        <v>1.8</v>
      </c>
      <c r="H134" s="130">
        <v>76</v>
      </c>
      <c r="I134" s="130">
        <v>128</v>
      </c>
      <c r="J134" s="25" t="s">
        <v>7</v>
      </c>
      <c r="K134" s="21">
        <v>67</v>
      </c>
      <c r="L134" s="102">
        <v>0.5</v>
      </c>
      <c r="M134" s="21">
        <v>24</v>
      </c>
      <c r="N134" s="23" t="s">
        <v>8</v>
      </c>
      <c r="O134" s="102">
        <v>12</v>
      </c>
      <c r="P134" s="98" t="s">
        <v>642</v>
      </c>
      <c r="Q134" s="26"/>
      <c r="R134" s="110">
        <v>499</v>
      </c>
      <c r="S134" s="51"/>
      <c r="T134" s="91"/>
      <c r="U134" s="133"/>
      <c r="V134" s="68"/>
      <c r="W134" s="71"/>
      <c r="X134" s="68"/>
      <c r="Y134" s="68"/>
      <c r="Z134" s="87"/>
      <c r="AA134" s="87"/>
      <c r="AB134" s="87" t="s">
        <v>647</v>
      </c>
      <c r="AC134" s="87"/>
      <c r="AD134" s="88" t="s">
        <v>506</v>
      </c>
      <c r="AE134" s="115"/>
    </row>
    <row r="135" spans="1:31" x14ac:dyDescent="0.2">
      <c r="A135" s="102" t="s">
        <v>605</v>
      </c>
      <c r="B135" s="79"/>
      <c r="C135" s="105">
        <v>500</v>
      </c>
      <c r="D135" s="125">
        <v>85</v>
      </c>
      <c r="E135" s="125">
        <v>85</v>
      </c>
      <c r="F135" s="20">
        <v>2.8</v>
      </c>
      <c r="G135" s="20">
        <v>2.8</v>
      </c>
      <c r="H135" s="130">
        <v>64</v>
      </c>
      <c r="I135" s="130">
        <v>117</v>
      </c>
      <c r="J135" s="25" t="s">
        <v>7</v>
      </c>
      <c r="K135" s="21">
        <v>55</v>
      </c>
      <c r="L135" s="102">
        <v>1.5</v>
      </c>
      <c r="M135" s="21">
        <v>25</v>
      </c>
      <c r="N135" s="23" t="s">
        <v>8</v>
      </c>
      <c r="O135" s="102">
        <v>12</v>
      </c>
      <c r="P135" s="98" t="s">
        <v>611</v>
      </c>
      <c r="Q135" s="26"/>
      <c r="R135" s="110">
        <v>269</v>
      </c>
      <c r="S135" s="51"/>
      <c r="T135" s="91"/>
      <c r="U135" s="133"/>
      <c r="V135" s="68"/>
      <c r="W135" s="71"/>
      <c r="X135" s="68"/>
      <c r="Y135" s="68"/>
      <c r="Z135" s="87"/>
      <c r="AA135" s="87"/>
      <c r="AB135" s="87" t="s">
        <v>647</v>
      </c>
      <c r="AC135" s="87" t="s">
        <v>506</v>
      </c>
      <c r="AD135" s="88" t="s">
        <v>506</v>
      </c>
      <c r="AE135" s="25"/>
    </row>
    <row r="136" spans="1:31" x14ac:dyDescent="0.2">
      <c r="A136" s="102" t="s">
        <v>606</v>
      </c>
      <c r="B136" s="79"/>
      <c r="C136" s="105">
        <v>340</v>
      </c>
      <c r="D136" s="125">
        <v>90</v>
      </c>
      <c r="E136" s="125">
        <v>90</v>
      </c>
      <c r="F136" s="20">
        <v>2.4</v>
      </c>
      <c r="G136" s="20">
        <v>2.4</v>
      </c>
      <c r="H136" s="130">
        <v>58</v>
      </c>
      <c r="I136" s="130">
        <v>79</v>
      </c>
      <c r="J136" s="25" t="s">
        <v>7</v>
      </c>
      <c r="K136" s="21">
        <v>49</v>
      </c>
      <c r="L136" s="102"/>
      <c r="M136" s="21">
        <v>70</v>
      </c>
      <c r="N136" s="23" t="s">
        <v>8</v>
      </c>
      <c r="O136" s="102">
        <v>10</v>
      </c>
      <c r="P136" s="98" t="s">
        <v>645</v>
      </c>
      <c r="Q136" s="26"/>
      <c r="R136" s="110">
        <v>386</v>
      </c>
      <c r="S136" s="51"/>
      <c r="T136" s="91"/>
      <c r="U136" s="133"/>
      <c r="V136" s="68"/>
      <c r="W136" s="71"/>
      <c r="X136" s="68"/>
      <c r="Y136" s="68"/>
      <c r="Z136" s="87"/>
      <c r="AA136" s="87"/>
      <c r="AB136" s="87" t="s">
        <v>647</v>
      </c>
      <c r="AC136" s="87"/>
      <c r="AD136" s="88" t="s">
        <v>506</v>
      </c>
      <c r="AE136" s="25"/>
    </row>
    <row r="137" spans="1:31" x14ac:dyDescent="0.2">
      <c r="A137" s="102" t="s">
        <v>607</v>
      </c>
      <c r="B137" s="79"/>
      <c r="C137" s="105">
        <v>150</v>
      </c>
      <c r="D137" s="125">
        <v>100</v>
      </c>
      <c r="E137" s="125">
        <v>100</v>
      </c>
      <c r="F137" s="20">
        <v>2.8</v>
      </c>
      <c r="G137" s="20">
        <v>2.8</v>
      </c>
      <c r="H137" s="130">
        <v>64</v>
      </c>
      <c r="I137" s="130">
        <v>36</v>
      </c>
      <c r="J137" s="25" t="s">
        <v>7</v>
      </c>
      <c r="K137" s="21">
        <v>52</v>
      </c>
      <c r="L137" s="102">
        <v>0.15</v>
      </c>
      <c r="M137" s="21">
        <v>100</v>
      </c>
      <c r="N137" s="23" t="s">
        <v>8</v>
      </c>
      <c r="O137" s="102">
        <v>15</v>
      </c>
      <c r="P137" s="98" t="s">
        <v>641</v>
      </c>
      <c r="Q137" s="26"/>
      <c r="R137" s="110">
        <v>648</v>
      </c>
      <c r="S137" s="51"/>
      <c r="T137" s="91"/>
      <c r="U137" s="133"/>
      <c r="V137" s="68"/>
      <c r="W137" s="71"/>
      <c r="X137" s="68"/>
      <c r="Y137" s="68"/>
      <c r="Z137" s="87"/>
      <c r="AA137" s="87"/>
      <c r="AB137" s="87" t="s">
        <v>647</v>
      </c>
      <c r="AC137" s="87"/>
      <c r="AD137" s="88" t="s">
        <v>506</v>
      </c>
      <c r="AE137" s="115"/>
    </row>
    <row r="138" spans="1:31" x14ac:dyDescent="0.2">
      <c r="A138" s="102" t="s">
        <v>608</v>
      </c>
      <c r="B138" s="79"/>
      <c r="C138" s="105">
        <v>657</v>
      </c>
      <c r="D138" s="125">
        <v>100</v>
      </c>
      <c r="E138" s="125">
        <v>100</v>
      </c>
      <c r="F138" s="20">
        <v>2.8</v>
      </c>
      <c r="G138" s="20">
        <v>2.8</v>
      </c>
      <c r="H138" s="130">
        <v>72</v>
      </c>
      <c r="I138" s="130">
        <v>155</v>
      </c>
      <c r="J138" s="25" t="s">
        <v>7</v>
      </c>
      <c r="K138" s="21">
        <v>67</v>
      </c>
      <c r="L138" s="102">
        <v>2</v>
      </c>
      <c r="M138" s="21">
        <v>25</v>
      </c>
      <c r="N138" s="23" t="s">
        <v>8</v>
      </c>
      <c r="O138" s="102">
        <v>13</v>
      </c>
      <c r="P138" s="98" t="s">
        <v>14</v>
      </c>
      <c r="Q138" s="26"/>
      <c r="R138" s="110">
        <v>449</v>
      </c>
      <c r="S138" s="51"/>
      <c r="T138" s="91"/>
      <c r="U138" s="133" t="s">
        <v>626</v>
      </c>
      <c r="V138" s="68"/>
      <c r="W138" s="71"/>
      <c r="X138" s="68"/>
      <c r="Y138" s="68"/>
      <c r="Z138" s="87"/>
      <c r="AA138" s="87"/>
      <c r="AB138" s="87" t="s">
        <v>647</v>
      </c>
      <c r="AC138" s="87" t="s">
        <v>506</v>
      </c>
      <c r="AD138" s="88" t="s">
        <v>506</v>
      </c>
      <c r="AE138" s="115"/>
    </row>
    <row r="139" spans="1:31" x14ac:dyDescent="0.2">
      <c r="A139" s="102" t="s">
        <v>609</v>
      </c>
      <c r="B139" s="79"/>
      <c r="C139" s="105">
        <v>730</v>
      </c>
      <c r="D139" s="125">
        <v>100</v>
      </c>
      <c r="E139" s="125">
        <v>100</v>
      </c>
      <c r="F139" s="20">
        <v>2.8</v>
      </c>
      <c r="G139" s="20">
        <v>2.8</v>
      </c>
      <c r="H139" s="130">
        <v>72.5</v>
      </c>
      <c r="I139" s="130">
        <v>149</v>
      </c>
      <c r="J139" s="25" t="s">
        <v>7</v>
      </c>
      <c r="K139" s="21">
        <v>67</v>
      </c>
      <c r="L139" s="102">
        <v>1</v>
      </c>
      <c r="M139" s="21">
        <v>30.7</v>
      </c>
      <c r="N139" s="23" t="s">
        <v>8</v>
      </c>
      <c r="O139" s="102">
        <v>9</v>
      </c>
      <c r="P139" s="98" t="s">
        <v>40</v>
      </c>
      <c r="Q139" s="26"/>
      <c r="R139" s="110">
        <v>549</v>
      </c>
      <c r="S139" s="51"/>
      <c r="T139" s="91"/>
      <c r="U139" s="133"/>
      <c r="V139" s="68"/>
      <c r="W139" s="71"/>
      <c r="X139" s="68"/>
      <c r="Y139" s="68"/>
      <c r="Z139" s="87"/>
      <c r="AA139" s="87"/>
      <c r="AB139" s="87" t="s">
        <v>647</v>
      </c>
      <c r="AC139" s="87" t="s">
        <v>506</v>
      </c>
      <c r="AD139" s="88" t="s">
        <v>506</v>
      </c>
      <c r="AE139" s="25"/>
    </row>
    <row r="140" spans="1:31" x14ac:dyDescent="0.2">
      <c r="A140" s="102" t="s">
        <v>610</v>
      </c>
      <c r="B140" s="79"/>
      <c r="C140" s="105">
        <v>745</v>
      </c>
      <c r="D140" s="125">
        <v>105</v>
      </c>
      <c r="E140" s="125">
        <v>105</v>
      </c>
      <c r="F140" s="20">
        <v>2</v>
      </c>
      <c r="G140" s="20">
        <v>2</v>
      </c>
      <c r="H140" s="132">
        <v>76</v>
      </c>
      <c r="I140" s="127">
        <v>99</v>
      </c>
      <c r="J140" s="25" t="s">
        <v>7</v>
      </c>
      <c r="K140" s="21">
        <v>67</v>
      </c>
      <c r="L140" s="102">
        <v>0.16</v>
      </c>
      <c r="M140" s="21">
        <v>90</v>
      </c>
      <c r="N140" s="23" t="s">
        <v>8</v>
      </c>
      <c r="O140" s="102">
        <v>8</v>
      </c>
      <c r="P140" s="98" t="s">
        <v>611</v>
      </c>
      <c r="Q140" s="26"/>
      <c r="R140" s="110">
        <v>699</v>
      </c>
      <c r="S140" s="51"/>
      <c r="T140" s="91"/>
      <c r="U140" s="133" t="s">
        <v>627</v>
      </c>
      <c r="V140" s="68"/>
      <c r="W140" s="71"/>
      <c r="X140" s="68"/>
      <c r="Y140" s="68"/>
      <c r="Z140" s="87"/>
      <c r="AA140" s="87"/>
      <c r="AB140" s="87" t="s">
        <v>647</v>
      </c>
      <c r="AC140" s="87"/>
      <c r="AD140" s="88" t="s">
        <v>506</v>
      </c>
      <c r="AE140" s="102" t="s">
        <v>612</v>
      </c>
    </row>
    <row r="141" spans="1:31" x14ac:dyDescent="0.2">
      <c r="A141" s="102" t="s">
        <v>613</v>
      </c>
      <c r="B141" s="79"/>
      <c r="C141" s="105">
        <v>840</v>
      </c>
      <c r="D141" s="125">
        <v>135</v>
      </c>
      <c r="E141" s="125">
        <v>135</v>
      </c>
      <c r="F141" s="20">
        <v>2</v>
      </c>
      <c r="G141" s="20">
        <v>2</v>
      </c>
      <c r="H141" s="130">
        <v>82</v>
      </c>
      <c r="I141" s="130">
        <v>148</v>
      </c>
      <c r="J141" s="25" t="s">
        <v>7</v>
      </c>
      <c r="K141" s="21">
        <v>77</v>
      </c>
      <c r="L141" s="102"/>
      <c r="M141" s="21">
        <v>90</v>
      </c>
      <c r="N141" s="23" t="s">
        <v>8</v>
      </c>
      <c r="O141" s="102">
        <v>9</v>
      </c>
      <c r="P141" s="98" t="s">
        <v>614</v>
      </c>
      <c r="Q141" s="26"/>
      <c r="R141" s="110">
        <v>549</v>
      </c>
      <c r="S141" s="51"/>
      <c r="T141" s="91"/>
      <c r="U141" s="133" t="s">
        <v>628</v>
      </c>
      <c r="V141" s="68"/>
      <c r="W141" s="71"/>
      <c r="X141" s="68"/>
      <c r="Y141" s="68"/>
      <c r="Z141" s="87"/>
      <c r="AA141" s="87"/>
      <c r="AB141" s="87"/>
      <c r="AC141" s="87"/>
      <c r="AD141" s="88" t="s">
        <v>506</v>
      </c>
      <c r="AE141" s="25"/>
    </row>
    <row r="142" spans="1:31" ht="71" x14ac:dyDescent="0.2">
      <c r="A142" s="117" t="s">
        <v>526</v>
      </c>
      <c r="B142" s="117" t="s">
        <v>527</v>
      </c>
      <c r="C142" s="137">
        <v>3040</v>
      </c>
      <c r="D142" s="125">
        <v>600</v>
      </c>
      <c r="E142" s="125">
        <v>600</v>
      </c>
      <c r="F142" s="138">
        <v>4</v>
      </c>
      <c r="G142" s="138">
        <v>4</v>
      </c>
      <c r="H142" s="139">
        <v>164</v>
      </c>
      <c r="I142" s="140">
        <v>449</v>
      </c>
      <c r="J142" s="122" t="s">
        <v>10</v>
      </c>
      <c r="K142" s="21" t="s">
        <v>186</v>
      </c>
      <c r="L142" s="122">
        <v>0.14000000000000001</v>
      </c>
      <c r="M142" s="141">
        <v>451</v>
      </c>
      <c r="N142" s="142" t="s">
        <v>19</v>
      </c>
      <c r="O142" s="122">
        <v>11</v>
      </c>
      <c r="P142" s="143" t="s">
        <v>86</v>
      </c>
      <c r="Q142" s="144">
        <v>43678</v>
      </c>
      <c r="R142" s="145">
        <v>12999</v>
      </c>
      <c r="S142" s="146"/>
      <c r="T142" s="147"/>
      <c r="U142" s="83"/>
      <c r="V142" s="68"/>
      <c r="W142" s="71" t="s">
        <v>359</v>
      </c>
      <c r="X142" s="68"/>
      <c r="Y142" s="68" t="s">
        <v>502</v>
      </c>
      <c r="Z142" s="87"/>
      <c r="AA142" s="87"/>
      <c r="AB142" s="87"/>
      <c r="AC142" s="87"/>
      <c r="AD142" s="88" t="s">
        <v>506</v>
      </c>
      <c r="AE142" s="69"/>
    </row>
    <row r="143" spans="1:31" x14ac:dyDescent="0.2">
      <c r="A143" s="153" t="s">
        <v>660</v>
      </c>
      <c r="B143" s="153" t="s">
        <v>690</v>
      </c>
      <c r="C143" s="154" t="s">
        <v>696</v>
      </c>
      <c r="D143" s="125">
        <v>10</v>
      </c>
      <c r="E143" s="125">
        <v>18</v>
      </c>
      <c r="F143" s="155" t="s">
        <v>697</v>
      </c>
      <c r="G143" s="155" t="s">
        <v>697</v>
      </c>
      <c r="H143" s="156" t="s">
        <v>698</v>
      </c>
      <c r="I143" s="157" t="s">
        <v>699</v>
      </c>
      <c r="J143" s="158" t="s">
        <v>10</v>
      </c>
      <c r="K143" s="21">
        <v>62</v>
      </c>
      <c r="L143" s="159">
        <v>0.1</v>
      </c>
      <c r="M143" s="160"/>
      <c r="N143" s="161" t="s">
        <v>19</v>
      </c>
      <c r="O143" s="159">
        <v>7</v>
      </c>
      <c r="P143" s="98" t="s">
        <v>769</v>
      </c>
      <c r="Q143" s="158"/>
      <c r="R143" s="162">
        <v>800</v>
      </c>
      <c r="S143" s="158"/>
      <c r="T143" s="163" t="s">
        <v>700</v>
      </c>
      <c r="U143" s="135"/>
      <c r="V143" s="68"/>
      <c r="W143" s="71"/>
      <c r="X143" s="68"/>
      <c r="Y143" s="68"/>
      <c r="Z143" s="87"/>
      <c r="AA143" s="87"/>
      <c r="AB143" s="116"/>
      <c r="AC143" s="116"/>
      <c r="AD143" s="116"/>
      <c r="AE143" s="111"/>
    </row>
    <row r="144" spans="1:31" x14ac:dyDescent="0.2">
      <c r="A144" s="153" t="s">
        <v>663</v>
      </c>
      <c r="B144" s="153" t="s">
        <v>693</v>
      </c>
      <c r="C144" s="164" t="s">
        <v>701</v>
      </c>
      <c r="D144" s="125">
        <v>16</v>
      </c>
      <c r="E144" s="125">
        <v>55</v>
      </c>
      <c r="F144" s="165" t="s">
        <v>702</v>
      </c>
      <c r="G144" s="165" t="s">
        <v>702</v>
      </c>
      <c r="H144" s="166" t="s">
        <v>703</v>
      </c>
      <c r="I144" s="167" t="s">
        <v>704</v>
      </c>
      <c r="J144" s="158" t="s">
        <v>10</v>
      </c>
      <c r="K144" s="21">
        <v>67</v>
      </c>
      <c r="L144" s="159">
        <v>0.2</v>
      </c>
      <c r="M144" s="160"/>
      <c r="N144" s="168" t="s">
        <v>8</v>
      </c>
      <c r="O144" s="159">
        <v>9</v>
      </c>
      <c r="P144" s="98" t="s">
        <v>37</v>
      </c>
      <c r="Q144" s="158"/>
      <c r="R144" s="162">
        <v>1300</v>
      </c>
      <c r="S144" s="158"/>
      <c r="T144" s="163" t="s">
        <v>705</v>
      </c>
      <c r="U144" s="136"/>
      <c r="V144" s="68"/>
      <c r="W144" s="71"/>
      <c r="X144" s="68"/>
      <c r="Y144" s="68"/>
      <c r="Z144" s="87"/>
      <c r="AA144" s="87"/>
      <c r="AB144" s="87"/>
      <c r="AC144" s="87"/>
      <c r="AD144" s="87"/>
      <c r="AE144" s="25"/>
    </row>
    <row r="145" spans="1:31" x14ac:dyDescent="0.2">
      <c r="A145" s="153" t="s">
        <v>665</v>
      </c>
      <c r="B145" s="153" t="s">
        <v>688</v>
      </c>
      <c r="C145" s="154" t="s">
        <v>706</v>
      </c>
      <c r="D145" s="125">
        <v>16</v>
      </c>
      <c r="E145" s="125">
        <v>70</v>
      </c>
      <c r="F145" s="155" t="s">
        <v>697</v>
      </c>
      <c r="G145" s="155" t="s">
        <v>697</v>
      </c>
      <c r="H145" s="169" t="s">
        <v>22</v>
      </c>
      <c r="I145" s="170" t="s">
        <v>707</v>
      </c>
      <c r="J145" s="158" t="s">
        <v>10</v>
      </c>
      <c r="K145" s="21">
        <v>55</v>
      </c>
      <c r="L145" s="159">
        <v>0.23</v>
      </c>
      <c r="M145" s="160"/>
      <c r="N145" s="161" t="s">
        <v>19</v>
      </c>
      <c r="O145" s="159">
        <v>7</v>
      </c>
      <c r="P145" s="98" t="s">
        <v>561</v>
      </c>
      <c r="Q145" s="158"/>
      <c r="R145" s="162">
        <v>900</v>
      </c>
      <c r="S145" s="158"/>
      <c r="T145" s="163" t="s">
        <v>708</v>
      </c>
      <c r="U145" s="136"/>
      <c r="V145" s="68"/>
      <c r="W145" s="71"/>
      <c r="X145" s="68"/>
      <c r="Y145" s="68"/>
      <c r="Z145" s="87"/>
      <c r="AA145" s="87"/>
      <c r="AB145" s="87"/>
      <c r="AC145" s="87"/>
      <c r="AD145" s="87"/>
      <c r="AE145" s="25"/>
    </row>
    <row r="146" spans="1:31" x14ac:dyDescent="0.2">
      <c r="A146" s="153" t="s">
        <v>666</v>
      </c>
      <c r="B146" s="153" t="s">
        <v>687</v>
      </c>
      <c r="C146" s="171" t="s">
        <v>709</v>
      </c>
      <c r="D146" s="125">
        <v>16</v>
      </c>
      <c r="E146" s="125">
        <v>16</v>
      </c>
      <c r="F146" s="165" t="s">
        <v>702</v>
      </c>
      <c r="G146" s="165" t="s">
        <v>702</v>
      </c>
      <c r="H146" s="172" t="s">
        <v>30</v>
      </c>
      <c r="I146" s="173" t="s">
        <v>710</v>
      </c>
      <c r="J146" s="158" t="s">
        <v>10</v>
      </c>
      <c r="K146" s="21">
        <v>49</v>
      </c>
      <c r="L146" s="159">
        <v>7.8E-2</v>
      </c>
      <c r="M146" s="160"/>
      <c r="N146" s="168" t="s">
        <v>8</v>
      </c>
      <c r="O146" s="159">
        <v>7</v>
      </c>
      <c r="P146" s="98" t="s">
        <v>633</v>
      </c>
      <c r="Q146" s="158"/>
      <c r="R146" s="162">
        <v>225</v>
      </c>
      <c r="S146" s="158"/>
      <c r="T146" s="163" t="s">
        <v>711</v>
      </c>
      <c r="U146" s="136"/>
      <c r="V146" s="68"/>
      <c r="W146" s="71"/>
      <c r="X146" s="68"/>
      <c r="Y146" s="68"/>
      <c r="Z146" s="87"/>
      <c r="AA146" s="87"/>
      <c r="AB146" s="87"/>
      <c r="AC146" s="87"/>
      <c r="AD146" s="87"/>
      <c r="AE146" s="25"/>
    </row>
    <row r="147" spans="1:31" x14ac:dyDescent="0.2">
      <c r="A147" s="153" t="s">
        <v>661</v>
      </c>
      <c r="B147" s="153" t="s">
        <v>691</v>
      </c>
      <c r="C147" s="154" t="s">
        <v>712</v>
      </c>
      <c r="D147" s="125">
        <v>18</v>
      </c>
      <c r="E147" s="125">
        <v>135</v>
      </c>
      <c r="F147" s="174" t="s">
        <v>713</v>
      </c>
      <c r="G147" s="155" t="s">
        <v>714</v>
      </c>
      <c r="H147" s="175" t="s">
        <v>22</v>
      </c>
      <c r="I147" s="176" t="s">
        <v>715</v>
      </c>
      <c r="J147" s="158" t="s">
        <v>10</v>
      </c>
      <c r="K147" s="21">
        <v>55</v>
      </c>
      <c r="L147" s="159">
        <v>0.28999999999999998</v>
      </c>
      <c r="M147" s="160"/>
      <c r="N147" s="161" t="s">
        <v>19</v>
      </c>
      <c r="O147" s="159">
        <v>7</v>
      </c>
      <c r="P147" s="98" t="s">
        <v>561</v>
      </c>
      <c r="Q147" s="158"/>
      <c r="R147" s="162">
        <v>550</v>
      </c>
      <c r="S147" s="158"/>
      <c r="T147" s="163" t="s">
        <v>716</v>
      </c>
      <c r="U147" s="136"/>
      <c r="V147" s="68"/>
      <c r="W147" s="71"/>
      <c r="X147" s="68"/>
      <c r="Y147" s="68"/>
      <c r="Z147" s="87"/>
      <c r="AA147" s="87"/>
      <c r="AB147" s="87"/>
      <c r="AC147" s="87"/>
      <c r="AD147" s="87"/>
      <c r="AE147" s="25"/>
    </row>
    <row r="148" spans="1:31" x14ac:dyDescent="0.2">
      <c r="A148" s="153" t="s">
        <v>669</v>
      </c>
      <c r="B148" s="153" t="s">
        <v>766</v>
      </c>
      <c r="C148" s="164" t="s">
        <v>717</v>
      </c>
      <c r="D148" s="125">
        <v>18</v>
      </c>
      <c r="E148" s="125">
        <v>200</v>
      </c>
      <c r="F148" s="174" t="s">
        <v>713</v>
      </c>
      <c r="G148" s="155" t="s">
        <v>718</v>
      </c>
      <c r="H148" s="177" t="s">
        <v>719</v>
      </c>
      <c r="I148" s="178" t="s">
        <v>720</v>
      </c>
      <c r="J148" s="158" t="s">
        <v>10</v>
      </c>
      <c r="K148" s="21">
        <v>67</v>
      </c>
      <c r="L148" s="159">
        <v>0.35</v>
      </c>
      <c r="M148" s="160"/>
      <c r="N148" s="161" t="s">
        <v>19</v>
      </c>
      <c r="O148" s="159">
        <v>7</v>
      </c>
      <c r="P148" s="98" t="s">
        <v>37</v>
      </c>
      <c r="Q148" s="158"/>
      <c r="R148" s="162">
        <v>800</v>
      </c>
      <c r="S148" s="158"/>
      <c r="T148" s="163" t="s">
        <v>721</v>
      </c>
      <c r="U148" s="136"/>
      <c r="V148" s="68"/>
      <c r="W148" s="71"/>
      <c r="X148" s="68"/>
      <c r="Y148" s="68"/>
      <c r="Z148" s="87"/>
      <c r="AA148" s="87"/>
      <c r="AB148" s="87"/>
      <c r="AC148" s="87"/>
      <c r="AD148" s="87"/>
      <c r="AE148" s="25"/>
    </row>
    <row r="149" spans="1:31" x14ac:dyDescent="0.2">
      <c r="A149" s="153" t="s">
        <v>695</v>
      </c>
      <c r="B149" s="153" t="s">
        <v>683</v>
      </c>
      <c r="C149" s="164" t="s">
        <v>722</v>
      </c>
      <c r="D149" s="125">
        <v>18</v>
      </c>
      <c r="E149" s="125">
        <v>200</v>
      </c>
      <c r="F149" s="174" t="s">
        <v>713</v>
      </c>
      <c r="G149" s="155" t="s">
        <v>718</v>
      </c>
      <c r="H149" s="179" t="s">
        <v>723</v>
      </c>
      <c r="I149" s="180" t="s">
        <v>724</v>
      </c>
      <c r="J149" s="158" t="s">
        <v>10</v>
      </c>
      <c r="K149" s="21">
        <v>62</v>
      </c>
      <c r="L149" s="159">
        <v>0.27</v>
      </c>
      <c r="M149" s="160"/>
      <c r="N149" s="161" t="s">
        <v>19</v>
      </c>
      <c r="O149" s="159">
        <v>7</v>
      </c>
      <c r="P149" s="98" t="s">
        <v>11</v>
      </c>
      <c r="Q149" s="158"/>
      <c r="R149" s="162">
        <v>750</v>
      </c>
      <c r="S149" s="158"/>
      <c r="T149" s="163" t="s">
        <v>725</v>
      </c>
      <c r="U149" s="136"/>
      <c r="V149" s="68"/>
      <c r="W149" s="71"/>
      <c r="X149" s="68"/>
      <c r="Y149" s="68"/>
      <c r="Z149" s="87"/>
      <c r="AA149" s="87"/>
      <c r="AB149" s="87"/>
      <c r="AC149" s="87"/>
      <c r="AD149" s="87"/>
      <c r="AE149" s="25"/>
    </row>
    <row r="150" spans="1:31" x14ac:dyDescent="0.2">
      <c r="A150" s="153" t="s">
        <v>667</v>
      </c>
      <c r="B150" s="153" t="s">
        <v>686</v>
      </c>
      <c r="C150" s="171" t="s">
        <v>726</v>
      </c>
      <c r="D150" s="125">
        <v>18</v>
      </c>
      <c r="E150" s="125">
        <v>55</v>
      </c>
      <c r="F150" s="174" t="s">
        <v>713</v>
      </c>
      <c r="G150" s="155" t="s">
        <v>714</v>
      </c>
      <c r="H150" s="172" t="s">
        <v>30</v>
      </c>
      <c r="I150" s="181" t="s">
        <v>727</v>
      </c>
      <c r="J150" s="158" t="s">
        <v>10</v>
      </c>
      <c r="K150" s="21">
        <v>49</v>
      </c>
      <c r="L150" s="159">
        <v>0.3</v>
      </c>
      <c r="M150" s="160"/>
      <c r="N150" s="161" t="s">
        <v>19</v>
      </c>
      <c r="O150" s="159">
        <v>7</v>
      </c>
      <c r="P150" s="98" t="s">
        <v>770</v>
      </c>
      <c r="Q150" s="158"/>
      <c r="R150" s="162">
        <v>300</v>
      </c>
      <c r="S150" s="158"/>
      <c r="T150" s="163" t="s">
        <v>728</v>
      </c>
      <c r="U150" s="136"/>
      <c r="V150" s="68"/>
      <c r="W150" s="71"/>
      <c r="X150" s="68"/>
      <c r="Y150" s="68"/>
      <c r="Z150" s="87"/>
      <c r="AA150" s="87"/>
      <c r="AB150" s="87"/>
      <c r="AC150" s="87"/>
      <c r="AD150" s="87"/>
      <c r="AE150" s="25"/>
    </row>
    <row r="151" spans="1:31" x14ac:dyDescent="0.2">
      <c r="A151" s="153" t="s">
        <v>671</v>
      </c>
      <c r="B151" s="153" t="s">
        <v>681</v>
      </c>
      <c r="C151" s="171" t="s">
        <v>729</v>
      </c>
      <c r="D151" s="125">
        <v>20</v>
      </c>
      <c r="E151" s="125">
        <v>20</v>
      </c>
      <c r="F151" s="165" t="s">
        <v>702</v>
      </c>
      <c r="G151" s="165" t="s">
        <v>702</v>
      </c>
      <c r="H151" s="172" t="s">
        <v>730</v>
      </c>
      <c r="I151" s="182" t="s">
        <v>694</v>
      </c>
      <c r="J151" s="158" t="s">
        <v>10</v>
      </c>
      <c r="K151" s="21">
        <v>49</v>
      </c>
      <c r="L151" s="159">
        <v>0.12</v>
      </c>
      <c r="M151" s="160"/>
      <c r="N151" s="168" t="s">
        <v>8</v>
      </c>
      <c r="O151" s="159">
        <v>7</v>
      </c>
      <c r="P151" s="98" t="s">
        <v>637</v>
      </c>
      <c r="Q151" s="158"/>
      <c r="R151" s="162">
        <v>300</v>
      </c>
      <c r="S151" s="158"/>
      <c r="T151" s="163" t="s">
        <v>731</v>
      </c>
      <c r="U151" s="136"/>
      <c r="V151" s="68"/>
      <c r="W151" s="71"/>
      <c r="X151" s="68"/>
      <c r="Y151" s="68"/>
      <c r="Z151" s="87"/>
      <c r="AA151" s="87"/>
      <c r="AB151" s="87"/>
      <c r="AC151" s="87"/>
      <c r="AD151" s="87"/>
      <c r="AE151" s="25"/>
    </row>
    <row r="152" spans="1:31" x14ac:dyDescent="0.2">
      <c r="A152" s="153" t="s">
        <v>672</v>
      </c>
      <c r="B152" s="153" t="s">
        <v>680</v>
      </c>
      <c r="C152" s="154" t="s">
        <v>696</v>
      </c>
      <c r="D152" s="125">
        <v>24</v>
      </c>
      <c r="E152" s="125">
        <v>24</v>
      </c>
      <c r="F152" s="183" t="s">
        <v>732</v>
      </c>
      <c r="G152" s="184" t="s">
        <v>733</v>
      </c>
      <c r="H152" s="172" t="s">
        <v>730</v>
      </c>
      <c r="I152" s="185" t="s">
        <v>734</v>
      </c>
      <c r="J152" s="158" t="s">
        <v>10</v>
      </c>
      <c r="K152" s="21">
        <v>49</v>
      </c>
      <c r="L152" s="159">
        <v>0.25</v>
      </c>
      <c r="M152" s="160"/>
      <c r="N152" s="168" t="s">
        <v>8</v>
      </c>
      <c r="O152" s="159">
        <v>7</v>
      </c>
      <c r="P152" s="98" t="s">
        <v>631</v>
      </c>
      <c r="Q152" s="158"/>
      <c r="R152" s="162">
        <v>1000</v>
      </c>
      <c r="S152" s="158"/>
      <c r="T152" s="163" t="s">
        <v>735</v>
      </c>
      <c r="U152" s="136"/>
      <c r="V152" s="68"/>
      <c r="W152" s="71"/>
      <c r="X152" s="68"/>
      <c r="Y152" s="68"/>
      <c r="Z152" s="87"/>
      <c r="AA152" s="87"/>
      <c r="AB152" s="87"/>
      <c r="AC152" s="87"/>
      <c r="AD152" s="87"/>
      <c r="AE152" s="25"/>
    </row>
    <row r="153" spans="1:31" x14ac:dyDescent="0.2">
      <c r="A153" s="153" t="s">
        <v>673</v>
      </c>
      <c r="B153" s="153" t="s">
        <v>679</v>
      </c>
      <c r="C153" s="171" t="s">
        <v>736</v>
      </c>
      <c r="D153" s="125">
        <v>30</v>
      </c>
      <c r="E153" s="125">
        <v>30</v>
      </c>
      <c r="F153" s="174" t="s">
        <v>713</v>
      </c>
      <c r="G153" s="174" t="s">
        <v>713</v>
      </c>
      <c r="H153" s="172" t="s">
        <v>30</v>
      </c>
      <c r="I153" s="186" t="s">
        <v>738</v>
      </c>
      <c r="J153" s="158" t="s">
        <v>10</v>
      </c>
      <c r="K153" s="21">
        <v>49</v>
      </c>
      <c r="L153" s="159">
        <v>1</v>
      </c>
      <c r="M153" s="160"/>
      <c r="N153" s="168" t="s">
        <v>8</v>
      </c>
      <c r="O153" s="159">
        <v>7</v>
      </c>
      <c r="P153" s="98" t="s">
        <v>771</v>
      </c>
      <c r="Q153" s="158"/>
      <c r="R153" s="162">
        <v>300</v>
      </c>
      <c r="S153" s="158"/>
      <c r="T153" s="163" t="s">
        <v>739</v>
      </c>
      <c r="U153" s="136"/>
      <c r="V153" s="68"/>
      <c r="W153" s="71"/>
      <c r="X153" s="68"/>
      <c r="Y153" s="68"/>
      <c r="Z153" s="87"/>
      <c r="AA153" s="87"/>
      <c r="AB153" s="87"/>
      <c r="AC153" s="87"/>
      <c r="AD153" s="87"/>
      <c r="AE153" s="25"/>
    </row>
    <row r="154" spans="1:31" x14ac:dyDescent="0.2">
      <c r="A154" s="153" t="s">
        <v>674</v>
      </c>
      <c r="B154" s="153" t="s">
        <v>528</v>
      </c>
      <c r="C154" s="171" t="s">
        <v>740</v>
      </c>
      <c r="D154" s="125">
        <v>35</v>
      </c>
      <c r="E154" s="125">
        <v>35</v>
      </c>
      <c r="F154" s="184" t="s">
        <v>733</v>
      </c>
      <c r="G154" s="184" t="s">
        <v>733</v>
      </c>
      <c r="H154" s="172" t="s">
        <v>730</v>
      </c>
      <c r="I154" s="187" t="s">
        <v>741</v>
      </c>
      <c r="J154" s="158" t="s">
        <v>10</v>
      </c>
      <c r="K154" s="21">
        <v>49</v>
      </c>
      <c r="L154" s="159">
        <v>0.15</v>
      </c>
      <c r="M154" s="160"/>
      <c r="N154" s="161" t="s">
        <v>19</v>
      </c>
      <c r="O154" s="159">
        <v>7</v>
      </c>
      <c r="P154" s="98" t="s">
        <v>632</v>
      </c>
      <c r="Q154" s="158"/>
      <c r="R154" s="162">
        <v>425</v>
      </c>
      <c r="S154" s="158"/>
      <c r="T154" s="163" t="s">
        <v>742</v>
      </c>
      <c r="U154" s="136"/>
      <c r="V154" s="68"/>
      <c r="W154" s="71"/>
      <c r="X154" s="68"/>
      <c r="Y154" s="68"/>
      <c r="Z154" s="87"/>
      <c r="AA154" s="87"/>
      <c r="AB154" s="87"/>
      <c r="AC154" s="87"/>
      <c r="AD154" s="87"/>
      <c r="AE154" s="25"/>
    </row>
    <row r="155" spans="1:31" x14ac:dyDescent="0.2">
      <c r="A155" s="153" t="s">
        <v>675</v>
      </c>
      <c r="B155" s="153" t="s">
        <v>678</v>
      </c>
      <c r="C155" s="154" t="s">
        <v>743</v>
      </c>
      <c r="D155" s="125">
        <v>50</v>
      </c>
      <c r="E155" s="125">
        <v>50</v>
      </c>
      <c r="F155" s="184" t="s">
        <v>733</v>
      </c>
      <c r="G155" s="184" t="s">
        <v>733</v>
      </c>
      <c r="H155" s="172" t="s">
        <v>30</v>
      </c>
      <c r="I155" s="188" t="s">
        <v>30</v>
      </c>
      <c r="J155" s="158" t="s">
        <v>10</v>
      </c>
      <c r="K155" s="21">
        <v>49</v>
      </c>
      <c r="L155" s="159">
        <v>0.16</v>
      </c>
      <c r="M155" s="160"/>
      <c r="N155" s="161" t="s">
        <v>19</v>
      </c>
      <c r="O155" s="159">
        <v>7</v>
      </c>
      <c r="P155" s="98" t="s">
        <v>634</v>
      </c>
      <c r="Q155" s="158"/>
      <c r="R155" s="162">
        <v>350</v>
      </c>
      <c r="S155" s="158"/>
      <c r="T155" s="163" t="s">
        <v>744</v>
      </c>
      <c r="U155" s="136"/>
      <c r="V155" s="68"/>
      <c r="W155" s="71"/>
      <c r="X155" s="68"/>
      <c r="Y155" s="68"/>
      <c r="Z155" s="87"/>
      <c r="AA155" s="87"/>
      <c r="AB155" s="87"/>
      <c r="AC155" s="87"/>
      <c r="AD155" s="87"/>
      <c r="AE155" s="25"/>
    </row>
    <row r="156" spans="1:31" x14ac:dyDescent="0.2">
      <c r="A156" s="153" t="s">
        <v>676</v>
      </c>
      <c r="B156" s="153" t="s">
        <v>677</v>
      </c>
      <c r="C156" s="154" t="s">
        <v>745</v>
      </c>
      <c r="D156" s="125">
        <v>55</v>
      </c>
      <c r="E156" s="125">
        <v>210</v>
      </c>
      <c r="F156" s="155" t="s">
        <v>746</v>
      </c>
      <c r="G156" s="155" t="s">
        <v>718</v>
      </c>
      <c r="H156" s="172" t="s">
        <v>699</v>
      </c>
      <c r="I156" s="189" t="s">
        <v>747</v>
      </c>
      <c r="J156" s="158" t="s">
        <v>10</v>
      </c>
      <c r="K156" s="21">
        <v>49</v>
      </c>
      <c r="L156" s="159">
        <v>0.22500000000000001</v>
      </c>
      <c r="M156" s="160"/>
      <c r="N156" s="161" t="s">
        <v>19</v>
      </c>
      <c r="O156" s="159">
        <v>7</v>
      </c>
      <c r="P156" s="98" t="s">
        <v>772</v>
      </c>
      <c r="Q156" s="158"/>
      <c r="R156" s="162">
        <v>350</v>
      </c>
      <c r="S156" s="158"/>
      <c r="T156" s="163" t="s">
        <v>748</v>
      </c>
      <c r="U156" s="136"/>
      <c r="V156" s="68"/>
      <c r="W156" s="71"/>
      <c r="X156" s="68"/>
      <c r="Y156" s="68"/>
      <c r="Z156" s="87"/>
      <c r="AA156" s="87"/>
      <c r="AB156" s="87"/>
      <c r="AC156" s="87"/>
      <c r="AD156" s="87"/>
      <c r="AE156" s="25"/>
    </row>
    <row r="157" spans="1:31" x14ac:dyDescent="0.2">
      <c r="A157" s="153" t="s">
        <v>662</v>
      </c>
      <c r="B157" s="153" t="s">
        <v>692</v>
      </c>
      <c r="C157" s="164" t="s">
        <v>749</v>
      </c>
      <c r="D157" s="125">
        <v>70</v>
      </c>
      <c r="E157" s="125">
        <v>350</v>
      </c>
      <c r="F157" s="155" t="s">
        <v>746</v>
      </c>
      <c r="G157" s="155" t="s">
        <v>718</v>
      </c>
      <c r="H157" s="190" t="s">
        <v>24</v>
      </c>
      <c r="I157" s="191" t="s">
        <v>750</v>
      </c>
      <c r="J157" s="158" t="s">
        <v>10</v>
      </c>
      <c r="K157" s="21">
        <v>67</v>
      </c>
      <c r="L157" s="159">
        <v>0.23</v>
      </c>
      <c r="M157" s="160"/>
      <c r="N157" s="161" t="s">
        <v>19</v>
      </c>
      <c r="O157" s="159">
        <v>7</v>
      </c>
      <c r="P157" s="98" t="s">
        <v>767</v>
      </c>
      <c r="Q157" s="158"/>
      <c r="R157" s="162">
        <v>900</v>
      </c>
      <c r="S157" s="158"/>
      <c r="T157" s="163" t="s">
        <v>751</v>
      </c>
      <c r="U157" s="136"/>
      <c r="V157" s="68"/>
      <c r="W157" s="71"/>
      <c r="X157" s="68"/>
      <c r="Y157" s="68"/>
      <c r="Z157" s="87"/>
      <c r="AA157" s="87"/>
      <c r="AB157" s="87"/>
      <c r="AC157" s="87"/>
      <c r="AD157" s="87"/>
      <c r="AE157" s="25"/>
    </row>
    <row r="158" spans="1:31" x14ac:dyDescent="0.2">
      <c r="A158" s="153" t="s">
        <v>664</v>
      </c>
      <c r="B158" s="153" t="s">
        <v>689</v>
      </c>
      <c r="C158" s="171" t="s">
        <v>752</v>
      </c>
      <c r="D158" s="125">
        <v>16</v>
      </c>
      <c r="E158" s="125">
        <v>50</v>
      </c>
      <c r="F158" s="174" t="s">
        <v>713</v>
      </c>
      <c r="G158" s="155" t="s">
        <v>714</v>
      </c>
      <c r="H158" s="172" t="s">
        <v>753</v>
      </c>
      <c r="I158" s="192" t="s">
        <v>737</v>
      </c>
      <c r="J158" s="158" t="s">
        <v>10</v>
      </c>
      <c r="K158" s="21">
        <v>40.5</v>
      </c>
      <c r="L158" s="159">
        <v>0.215</v>
      </c>
      <c r="M158" s="160"/>
      <c r="N158" s="161" t="s">
        <v>19</v>
      </c>
      <c r="O158" s="159">
        <v>7</v>
      </c>
      <c r="P158" s="98" t="s">
        <v>634</v>
      </c>
      <c r="Q158" s="158"/>
      <c r="R158" s="162">
        <v>300</v>
      </c>
      <c r="S158" s="158"/>
      <c r="T158" s="163" t="s">
        <v>754</v>
      </c>
      <c r="U158" s="136"/>
      <c r="V158" s="68"/>
      <c r="W158" s="71"/>
      <c r="X158" s="68"/>
      <c r="Y158" s="68"/>
      <c r="Z158" s="87"/>
      <c r="AA158" s="87"/>
      <c r="AB158" s="87"/>
      <c r="AC158" s="87"/>
      <c r="AD158" s="87"/>
      <c r="AE158" s="25"/>
    </row>
    <row r="159" spans="1:31" x14ac:dyDescent="0.2">
      <c r="A159" s="153" t="s">
        <v>755</v>
      </c>
      <c r="B159" s="153" t="s">
        <v>685</v>
      </c>
      <c r="C159" s="164" t="s">
        <v>756</v>
      </c>
      <c r="D159" s="125">
        <v>18</v>
      </c>
      <c r="E159" s="125">
        <v>105</v>
      </c>
      <c r="F159" s="155" t="s">
        <v>697</v>
      </c>
      <c r="G159" s="155" t="s">
        <v>697</v>
      </c>
      <c r="H159" s="193" t="s">
        <v>757</v>
      </c>
      <c r="I159" s="194" t="s">
        <v>758</v>
      </c>
      <c r="J159" s="158" t="s">
        <v>10</v>
      </c>
      <c r="K159" s="21">
        <v>72</v>
      </c>
      <c r="L159" s="159">
        <v>0.11</v>
      </c>
      <c r="M159" s="160"/>
      <c r="N159" s="161" t="s">
        <v>19</v>
      </c>
      <c r="O159" s="159">
        <v>7</v>
      </c>
      <c r="P159" s="98" t="s">
        <v>561</v>
      </c>
      <c r="Q159" s="158"/>
      <c r="R159" s="162">
        <v>600</v>
      </c>
      <c r="S159" s="158"/>
      <c r="T159" s="163" t="s">
        <v>759</v>
      </c>
      <c r="U159" s="136"/>
      <c r="V159" s="68"/>
      <c r="W159" s="71"/>
      <c r="X159" s="68"/>
      <c r="Y159" s="68"/>
      <c r="Z159" s="87"/>
      <c r="AA159" s="87"/>
      <c r="AB159" s="87"/>
      <c r="AC159" s="87"/>
      <c r="AD159" s="87"/>
      <c r="AE159" s="25"/>
    </row>
    <row r="160" spans="1:31" x14ac:dyDescent="0.2">
      <c r="A160" s="153" t="s">
        <v>668</v>
      </c>
      <c r="B160" s="153" t="s">
        <v>684</v>
      </c>
      <c r="C160" s="195" t="s">
        <v>760</v>
      </c>
      <c r="D160" s="125">
        <v>18</v>
      </c>
      <c r="E160" s="125">
        <v>110</v>
      </c>
      <c r="F160" s="155" t="s">
        <v>697</v>
      </c>
      <c r="G160" s="155" t="s">
        <v>697</v>
      </c>
      <c r="H160" s="196" t="s">
        <v>758</v>
      </c>
      <c r="I160" s="197" t="s">
        <v>761</v>
      </c>
      <c r="J160" s="158" t="s">
        <v>10</v>
      </c>
      <c r="K160" s="21">
        <v>95</v>
      </c>
      <c r="L160" s="159">
        <v>0.122</v>
      </c>
      <c r="M160" s="160"/>
      <c r="N160" s="161" t="s">
        <v>19</v>
      </c>
      <c r="O160" s="159">
        <v>7</v>
      </c>
      <c r="P160" s="98" t="s">
        <v>768</v>
      </c>
      <c r="Q160" s="158"/>
      <c r="R160" s="162">
        <v>3550</v>
      </c>
      <c r="S160" s="158"/>
      <c r="T160" s="163" t="s">
        <v>762</v>
      </c>
      <c r="U160" s="136"/>
      <c r="V160" s="68"/>
      <c r="W160" s="71"/>
      <c r="X160" s="68"/>
      <c r="Y160" s="68"/>
      <c r="Z160" s="87"/>
      <c r="AA160" s="87"/>
      <c r="AB160" s="87"/>
      <c r="AC160" s="87"/>
      <c r="AD160" s="87"/>
      <c r="AE160" s="25"/>
    </row>
    <row r="161" spans="1:31" x14ac:dyDescent="0.2">
      <c r="A161" s="153" t="s">
        <v>670</v>
      </c>
      <c r="B161" s="153" t="s">
        <v>682</v>
      </c>
      <c r="C161" s="164" t="s">
        <v>763</v>
      </c>
      <c r="D161" s="125">
        <v>18</v>
      </c>
      <c r="E161" s="125">
        <v>200</v>
      </c>
      <c r="F161" s="174" t="s">
        <v>713</v>
      </c>
      <c r="G161" s="155" t="s">
        <v>718</v>
      </c>
      <c r="H161" s="198" t="s">
        <v>764</v>
      </c>
      <c r="I161" s="178" t="s">
        <v>720</v>
      </c>
      <c r="J161" s="158" t="s">
        <v>10</v>
      </c>
      <c r="K161" s="21">
        <v>67</v>
      </c>
      <c r="L161" s="159">
        <v>0.35</v>
      </c>
      <c r="M161" s="160"/>
      <c r="N161" s="161" t="s">
        <v>19</v>
      </c>
      <c r="O161" s="159">
        <v>7</v>
      </c>
      <c r="P161" s="98" t="s">
        <v>37</v>
      </c>
      <c r="Q161" s="158"/>
      <c r="R161" s="162">
        <v>1200</v>
      </c>
      <c r="S161" s="158"/>
      <c r="T161" s="163" t="s">
        <v>765</v>
      </c>
      <c r="U161" s="136"/>
      <c r="V161" s="68"/>
      <c r="W161" s="71"/>
      <c r="X161" s="68"/>
      <c r="Y161" s="68"/>
      <c r="Z161" s="87"/>
      <c r="AA161" s="87"/>
      <c r="AB161" s="87"/>
      <c r="AC161" s="87"/>
      <c r="AD161" s="87"/>
      <c r="AE161" s="25"/>
    </row>
    <row r="162" spans="1:31" x14ac:dyDescent="0.2">
      <c r="A162" s="148"/>
      <c r="B162" s="148"/>
      <c r="C162" s="104"/>
      <c r="D162" s="125"/>
      <c r="E162" s="125"/>
      <c r="F162" s="149"/>
      <c r="G162" s="149"/>
      <c r="H162" s="150"/>
      <c r="I162" s="151"/>
      <c r="J162" s="111"/>
      <c r="K162" s="21"/>
      <c r="L162" s="25"/>
      <c r="M162" s="21"/>
      <c r="N162" s="107"/>
      <c r="O162" s="25"/>
      <c r="P162" s="98"/>
      <c r="Q162" s="112"/>
      <c r="R162" s="109"/>
      <c r="S162" s="113"/>
      <c r="T162" s="152"/>
      <c r="U162" s="83"/>
      <c r="V162" s="68"/>
      <c r="W162" s="71"/>
      <c r="X162" s="68"/>
      <c r="Y162" s="68"/>
      <c r="Z162" s="87"/>
      <c r="AA162" s="87"/>
      <c r="AB162" s="87"/>
      <c r="AC162" s="87"/>
      <c r="AD162" s="87"/>
      <c r="AE162" s="25"/>
    </row>
    <row r="163" spans="1:31" x14ac:dyDescent="0.2">
      <c r="A163" s="79"/>
      <c r="B163" s="79"/>
      <c r="C163" s="19"/>
      <c r="D163" s="125"/>
      <c r="E163" s="125"/>
      <c r="F163" s="20"/>
      <c r="G163" s="20"/>
      <c r="H163" s="39"/>
      <c r="I163" s="29"/>
      <c r="J163" s="25"/>
      <c r="K163" s="21"/>
      <c r="L163" s="25"/>
      <c r="M163" s="21"/>
      <c r="N163" s="107"/>
      <c r="O163" s="25"/>
      <c r="P163" s="98"/>
      <c r="Q163" s="26"/>
      <c r="R163" s="27"/>
      <c r="S163" s="51"/>
      <c r="T163" s="91"/>
      <c r="U163" s="83"/>
      <c r="V163" s="68"/>
      <c r="W163" s="71"/>
      <c r="X163" s="68"/>
      <c r="Y163" s="68"/>
      <c r="Z163" s="87"/>
      <c r="AA163" s="87"/>
      <c r="AB163" s="87"/>
      <c r="AC163" s="87"/>
      <c r="AD163" s="87"/>
      <c r="AE163" s="25"/>
    </row>
    <row r="164" spans="1:31" x14ac:dyDescent="0.2">
      <c r="A164" s="79"/>
      <c r="B164" s="199"/>
      <c r="C164" s="19"/>
      <c r="D164" s="125"/>
      <c r="E164" s="125"/>
      <c r="F164" s="20"/>
      <c r="G164" s="20"/>
      <c r="H164" s="39"/>
      <c r="I164" s="29"/>
      <c r="J164" s="25"/>
      <c r="K164" s="21"/>
      <c r="L164" s="25"/>
      <c r="M164" s="21"/>
      <c r="N164" s="107"/>
      <c r="O164" s="25"/>
      <c r="P164" s="98"/>
      <c r="Q164" s="26"/>
      <c r="R164" s="27"/>
      <c r="S164" s="51"/>
      <c r="T164" s="91"/>
      <c r="U164" s="83"/>
      <c r="V164" s="68"/>
      <c r="W164" s="71"/>
      <c r="X164" s="68"/>
      <c r="Y164" s="68"/>
      <c r="Z164" s="87"/>
      <c r="AA164" s="87"/>
      <c r="AB164" s="87"/>
      <c r="AC164" s="87"/>
      <c r="AD164" s="87"/>
      <c r="AE164" s="25"/>
    </row>
    <row r="165" spans="1:31" x14ac:dyDescent="0.2">
      <c r="A165" s="79"/>
      <c r="B165" s="199"/>
      <c r="C165" s="19"/>
      <c r="D165" s="125"/>
      <c r="E165" s="125"/>
      <c r="F165" s="20"/>
      <c r="G165" s="20"/>
      <c r="H165" s="39"/>
      <c r="I165" s="29"/>
      <c r="J165" s="25"/>
      <c r="K165" s="21"/>
      <c r="L165" s="25"/>
      <c r="M165" s="21"/>
      <c r="N165" s="107"/>
      <c r="O165" s="25"/>
      <c r="P165" s="98"/>
      <c r="Q165" s="26"/>
      <c r="R165" s="27"/>
      <c r="S165" s="51"/>
      <c r="T165" s="91"/>
      <c r="U165" s="83"/>
      <c r="V165" s="68"/>
      <c r="W165" s="71"/>
      <c r="X165" s="68"/>
      <c r="Y165" s="68"/>
      <c r="Z165" s="87"/>
      <c r="AA165" s="87"/>
      <c r="AB165" s="87"/>
      <c r="AC165" s="87"/>
      <c r="AD165" s="87"/>
      <c r="AE165" s="25"/>
    </row>
    <row r="166" spans="1:31" x14ac:dyDescent="0.2">
      <c r="A166" s="79"/>
      <c r="B166" s="199"/>
      <c r="C166" s="19"/>
      <c r="D166" s="125"/>
      <c r="E166" s="125"/>
      <c r="F166" s="20"/>
      <c r="G166" s="20"/>
      <c r="H166" s="39"/>
      <c r="I166" s="29"/>
      <c r="J166" s="25"/>
      <c r="K166" s="21"/>
      <c r="L166" s="25"/>
      <c r="M166" s="21"/>
      <c r="N166" s="107"/>
      <c r="O166" s="25"/>
      <c r="P166" s="98"/>
      <c r="Q166" s="26"/>
      <c r="R166" s="27"/>
      <c r="S166" s="51"/>
      <c r="T166" s="91"/>
      <c r="U166" s="83"/>
      <c r="V166" s="68"/>
      <c r="W166" s="71"/>
      <c r="X166" s="68"/>
      <c r="Y166" s="68"/>
      <c r="Z166" s="87"/>
      <c r="AA166" s="87"/>
      <c r="AB166" s="87"/>
      <c r="AC166" s="87"/>
      <c r="AD166" s="87"/>
      <c r="AE166" s="25"/>
    </row>
    <row r="167" spans="1:31" x14ac:dyDescent="0.2">
      <c r="A167" s="79"/>
      <c r="B167" s="199"/>
      <c r="C167" s="19"/>
      <c r="D167" s="125"/>
      <c r="E167" s="125"/>
      <c r="F167" s="20"/>
      <c r="G167" s="20"/>
      <c r="H167" s="39"/>
      <c r="I167" s="29"/>
      <c r="J167" s="25"/>
      <c r="K167" s="21"/>
      <c r="L167" s="25"/>
      <c r="M167" s="21"/>
      <c r="N167" s="107"/>
      <c r="O167" s="25"/>
      <c r="P167" s="98"/>
      <c r="Q167" s="26"/>
      <c r="R167" s="27"/>
      <c r="S167" s="51"/>
      <c r="T167" s="91"/>
      <c r="U167" s="83"/>
      <c r="V167" s="68"/>
      <c r="W167" s="71"/>
      <c r="X167" s="68"/>
      <c r="Y167" s="68"/>
      <c r="Z167" s="87"/>
      <c r="AA167" s="87"/>
      <c r="AB167" s="87"/>
      <c r="AC167" s="87"/>
      <c r="AD167" s="87"/>
      <c r="AE167" s="25"/>
    </row>
    <row r="168" spans="1:31" x14ac:dyDescent="0.2">
      <c r="A168" s="79"/>
      <c r="B168" s="199"/>
      <c r="C168" s="19"/>
      <c r="D168" s="125"/>
      <c r="E168" s="125"/>
      <c r="F168" s="20"/>
      <c r="G168" s="20"/>
      <c r="H168" s="39"/>
      <c r="I168" s="29"/>
      <c r="J168" s="25"/>
      <c r="K168" s="21"/>
      <c r="L168" s="25"/>
      <c r="M168" s="21"/>
      <c r="N168" s="107"/>
      <c r="O168" s="25"/>
      <c r="P168" s="98"/>
      <c r="Q168" s="26"/>
      <c r="R168" s="27"/>
      <c r="S168" s="51"/>
      <c r="T168" s="91"/>
      <c r="U168" s="83"/>
      <c r="V168" s="68"/>
      <c r="W168" s="71"/>
      <c r="X168" s="68"/>
      <c r="Y168" s="68"/>
      <c r="Z168" s="87"/>
      <c r="AA168" s="87"/>
      <c r="AB168" s="87"/>
      <c r="AC168" s="87"/>
      <c r="AD168" s="87"/>
      <c r="AE168" s="25"/>
    </row>
    <row r="169" spans="1:31" x14ac:dyDescent="0.2">
      <c r="A169" s="79"/>
      <c r="B169" s="199"/>
      <c r="C169" s="19"/>
      <c r="D169" s="125"/>
      <c r="E169" s="125"/>
      <c r="F169" s="20"/>
      <c r="G169" s="20"/>
      <c r="H169" s="39"/>
      <c r="I169" s="29"/>
      <c r="J169" s="25"/>
      <c r="K169" s="21"/>
      <c r="L169" s="25"/>
      <c r="M169" s="21"/>
      <c r="N169" s="107"/>
      <c r="O169" s="25"/>
      <c r="P169" s="98"/>
      <c r="Q169" s="26"/>
      <c r="R169" s="27"/>
      <c r="S169" s="51"/>
      <c r="T169" s="91"/>
      <c r="U169" s="83"/>
      <c r="V169" s="68"/>
      <c r="W169" s="71"/>
      <c r="X169" s="68"/>
      <c r="Y169" s="68"/>
      <c r="Z169" s="87"/>
      <c r="AA169" s="87"/>
      <c r="AB169" s="87"/>
      <c r="AC169" s="87"/>
      <c r="AD169" s="87"/>
      <c r="AE169" s="25"/>
    </row>
    <row r="170" spans="1:31" x14ac:dyDescent="0.2">
      <c r="A170" s="79"/>
      <c r="B170" s="199"/>
      <c r="C170" s="19"/>
      <c r="D170" s="125"/>
      <c r="E170" s="125"/>
      <c r="F170" s="20"/>
      <c r="G170" s="20"/>
      <c r="H170" s="39"/>
      <c r="I170" s="29"/>
      <c r="J170" s="25"/>
      <c r="K170" s="21"/>
      <c r="L170" s="25"/>
      <c r="M170" s="21"/>
      <c r="N170" s="107"/>
      <c r="O170" s="25"/>
      <c r="P170" s="98"/>
      <c r="Q170" s="26"/>
      <c r="R170" s="27"/>
      <c r="S170" s="51"/>
      <c r="T170" s="91"/>
      <c r="U170" s="83"/>
      <c r="V170" s="68"/>
      <c r="W170" s="71"/>
      <c r="X170" s="68"/>
      <c r="Y170" s="68"/>
      <c r="Z170" s="87"/>
      <c r="AA170" s="87"/>
      <c r="AB170" s="87"/>
      <c r="AC170" s="87"/>
      <c r="AD170" s="87"/>
      <c r="AE170" s="25"/>
    </row>
    <row r="171" spans="1:31" x14ac:dyDescent="0.2">
      <c r="A171" s="79"/>
      <c r="B171" s="199"/>
      <c r="C171" s="19"/>
      <c r="D171" s="125"/>
      <c r="E171" s="125"/>
      <c r="F171" s="20"/>
      <c r="G171" s="20"/>
      <c r="H171" s="39"/>
      <c r="I171" s="29"/>
      <c r="J171" s="25"/>
      <c r="K171" s="21"/>
      <c r="L171" s="25"/>
      <c r="M171" s="21"/>
      <c r="N171" s="107"/>
      <c r="O171" s="25"/>
      <c r="P171" s="98"/>
      <c r="Q171" s="26"/>
      <c r="R171" s="27"/>
      <c r="S171" s="51"/>
      <c r="T171" s="91"/>
      <c r="U171" s="83"/>
      <c r="V171" s="68"/>
      <c r="W171" s="71"/>
      <c r="X171" s="68"/>
      <c r="Y171" s="68"/>
      <c r="Z171" s="87"/>
      <c r="AA171" s="87"/>
      <c r="AB171" s="87"/>
      <c r="AC171" s="87"/>
      <c r="AD171" s="87"/>
      <c r="AE171" s="25"/>
    </row>
    <row r="172" spans="1:31" x14ac:dyDescent="0.2">
      <c r="A172" s="79"/>
      <c r="B172" s="199"/>
      <c r="C172" s="19"/>
      <c r="D172" s="125"/>
      <c r="E172" s="125"/>
      <c r="F172" s="20"/>
      <c r="G172" s="20"/>
      <c r="H172" s="39"/>
      <c r="I172" s="29"/>
      <c r="J172" s="25"/>
      <c r="K172" s="21"/>
      <c r="L172" s="25"/>
      <c r="M172" s="21"/>
      <c r="N172" s="107"/>
      <c r="O172" s="25"/>
      <c r="P172" s="98"/>
      <c r="Q172" s="26"/>
      <c r="R172" s="27"/>
      <c r="S172" s="51"/>
      <c r="T172" s="91"/>
      <c r="U172" s="83"/>
      <c r="V172" s="68"/>
      <c r="W172" s="71"/>
      <c r="X172" s="68"/>
      <c r="Y172" s="68"/>
      <c r="Z172" s="87"/>
      <c r="AA172" s="87"/>
      <c r="AB172" s="87"/>
      <c r="AC172" s="87"/>
      <c r="AD172" s="87"/>
      <c r="AE172" s="25"/>
    </row>
    <row r="173" spans="1:31" x14ac:dyDescent="0.2">
      <c r="A173" s="79"/>
      <c r="B173" s="199"/>
      <c r="C173" s="19"/>
      <c r="D173" s="125"/>
      <c r="E173" s="125"/>
      <c r="F173" s="20"/>
      <c r="G173" s="20"/>
      <c r="H173" s="39"/>
      <c r="I173" s="29"/>
      <c r="J173" s="25"/>
      <c r="K173" s="21"/>
      <c r="L173" s="25"/>
      <c r="M173" s="21"/>
      <c r="N173" s="107"/>
      <c r="O173" s="25"/>
      <c r="P173" s="98"/>
      <c r="Q173" s="26"/>
      <c r="R173" s="27"/>
      <c r="S173" s="51"/>
      <c r="T173" s="91"/>
      <c r="U173" s="83"/>
      <c r="V173" s="68"/>
      <c r="W173" s="71"/>
      <c r="X173" s="68"/>
      <c r="Y173" s="68"/>
      <c r="Z173" s="87"/>
      <c r="AA173" s="87"/>
      <c r="AB173" s="87"/>
      <c r="AC173" s="87"/>
      <c r="AD173" s="87"/>
      <c r="AE173" s="25"/>
    </row>
    <row r="174" spans="1:31" x14ac:dyDescent="0.2">
      <c r="A174" s="79"/>
      <c r="B174" s="199"/>
      <c r="C174" s="19"/>
      <c r="D174" s="125"/>
      <c r="E174" s="125"/>
      <c r="F174" s="20"/>
      <c r="G174" s="20"/>
      <c r="H174" s="39"/>
      <c r="I174" s="29"/>
      <c r="J174" s="25"/>
      <c r="K174" s="21"/>
      <c r="L174" s="25"/>
      <c r="M174" s="21"/>
      <c r="N174" s="107"/>
      <c r="O174" s="25"/>
      <c r="P174" s="98"/>
      <c r="Q174" s="26"/>
      <c r="R174" s="27"/>
      <c r="S174" s="51"/>
      <c r="T174" s="91"/>
      <c r="U174" s="83"/>
      <c r="V174" s="68"/>
      <c r="W174" s="71"/>
      <c r="X174" s="68"/>
      <c r="Y174" s="68"/>
      <c r="Z174" s="87"/>
      <c r="AA174" s="87"/>
      <c r="AB174" s="87"/>
      <c r="AC174" s="87"/>
      <c r="AD174" s="87"/>
      <c r="AE174" s="25"/>
    </row>
    <row r="175" spans="1:31" x14ac:dyDescent="0.2">
      <c r="A175" s="79"/>
      <c r="B175" s="199"/>
      <c r="C175" s="19"/>
      <c r="D175" s="125"/>
      <c r="E175" s="125"/>
      <c r="F175" s="20"/>
      <c r="G175" s="20"/>
      <c r="H175" s="39"/>
      <c r="I175" s="29"/>
      <c r="J175" s="25"/>
      <c r="K175" s="21"/>
      <c r="L175" s="25"/>
      <c r="M175" s="21"/>
      <c r="N175" s="107"/>
      <c r="O175" s="25"/>
      <c r="P175" s="98"/>
      <c r="Q175" s="26"/>
      <c r="R175" s="27"/>
      <c r="S175" s="51"/>
      <c r="T175" s="91"/>
      <c r="U175" s="83"/>
      <c r="V175" s="68"/>
      <c r="W175" s="71"/>
      <c r="X175" s="68"/>
      <c r="Y175" s="68"/>
      <c r="Z175" s="87"/>
      <c r="AA175" s="87"/>
      <c r="AB175" s="87"/>
      <c r="AC175" s="87"/>
      <c r="AD175" s="87"/>
      <c r="AE175" s="25"/>
    </row>
    <row r="176" spans="1:31" x14ac:dyDescent="0.2">
      <c r="A176" s="79"/>
      <c r="B176" s="199"/>
      <c r="C176" s="19"/>
      <c r="D176" s="125"/>
      <c r="E176" s="125"/>
      <c r="F176" s="20"/>
      <c r="G176" s="20"/>
      <c r="H176" s="39"/>
      <c r="I176" s="29"/>
      <c r="J176" s="25"/>
      <c r="K176" s="21"/>
      <c r="L176" s="25"/>
      <c r="M176" s="21"/>
      <c r="N176" s="107"/>
      <c r="O176" s="25"/>
      <c r="P176" s="98"/>
      <c r="Q176" s="26"/>
      <c r="R176" s="27"/>
      <c r="S176" s="51"/>
      <c r="T176" s="91"/>
      <c r="U176" s="83"/>
      <c r="V176" s="68"/>
      <c r="W176" s="71"/>
      <c r="X176" s="68"/>
      <c r="Y176" s="68"/>
      <c r="Z176" s="87"/>
      <c r="AA176" s="87"/>
      <c r="AB176" s="87"/>
      <c r="AC176" s="87"/>
      <c r="AD176" s="87"/>
      <c r="AE176" s="25"/>
    </row>
    <row r="177" spans="1:31" x14ac:dyDescent="0.2">
      <c r="A177" s="79"/>
      <c r="B177" s="199"/>
      <c r="C177" s="19"/>
      <c r="D177" s="125"/>
      <c r="E177" s="125"/>
      <c r="F177" s="20"/>
      <c r="G177" s="20"/>
      <c r="H177" s="39"/>
      <c r="I177" s="29"/>
      <c r="J177" s="25"/>
      <c r="K177" s="21"/>
      <c r="L177" s="25"/>
      <c r="M177" s="21"/>
      <c r="N177" s="107"/>
      <c r="O177" s="25"/>
      <c r="P177" s="98"/>
      <c r="Q177" s="26"/>
      <c r="R177" s="27"/>
      <c r="S177" s="51"/>
      <c r="T177" s="91"/>
      <c r="U177" s="83"/>
      <c r="V177" s="68"/>
      <c r="W177" s="71"/>
      <c r="X177" s="68"/>
      <c r="Y177" s="68"/>
      <c r="Z177" s="87"/>
      <c r="AA177" s="87"/>
      <c r="AB177" s="87"/>
      <c r="AC177" s="87"/>
      <c r="AD177" s="87"/>
      <c r="AE177" s="25"/>
    </row>
    <row r="178" spans="1:31" x14ac:dyDescent="0.2">
      <c r="A178" s="79"/>
      <c r="B178" s="199"/>
      <c r="C178" s="19"/>
      <c r="D178" s="125"/>
      <c r="E178" s="125"/>
      <c r="F178" s="20"/>
      <c r="G178" s="20"/>
      <c r="H178" s="39"/>
      <c r="I178" s="29"/>
      <c r="J178" s="25"/>
      <c r="K178" s="21"/>
      <c r="L178" s="25"/>
      <c r="M178" s="21"/>
      <c r="N178" s="107"/>
      <c r="O178" s="25"/>
      <c r="P178" s="98"/>
      <c r="Q178" s="26"/>
      <c r="R178" s="27"/>
      <c r="S178" s="51"/>
      <c r="T178" s="91"/>
      <c r="U178" s="83"/>
      <c r="V178" s="68"/>
      <c r="W178" s="71"/>
      <c r="X178" s="68"/>
      <c r="Y178" s="68"/>
      <c r="Z178" s="87"/>
      <c r="AA178" s="87"/>
      <c r="AB178" s="87"/>
      <c r="AC178" s="87"/>
      <c r="AD178" s="87"/>
      <c r="AE178" s="25"/>
    </row>
    <row r="179" spans="1:31" x14ac:dyDescent="0.2">
      <c r="A179" s="79"/>
      <c r="B179" s="199"/>
      <c r="C179" s="19"/>
      <c r="D179" s="125"/>
      <c r="E179" s="125"/>
      <c r="F179" s="20"/>
      <c r="G179" s="20"/>
      <c r="H179" s="39"/>
      <c r="I179" s="29"/>
      <c r="J179" s="25"/>
      <c r="K179" s="21"/>
      <c r="L179" s="25"/>
      <c r="M179" s="21"/>
      <c r="N179" s="107"/>
      <c r="O179" s="25"/>
      <c r="P179" s="98"/>
      <c r="Q179" s="26"/>
      <c r="R179" s="27"/>
      <c r="S179" s="51"/>
      <c r="T179" s="91"/>
      <c r="U179" s="83"/>
      <c r="V179" s="68"/>
      <c r="W179" s="71"/>
      <c r="X179" s="68"/>
      <c r="Y179" s="68"/>
      <c r="Z179" s="87"/>
      <c r="AA179" s="87"/>
      <c r="AB179" s="87"/>
      <c r="AC179" s="87"/>
      <c r="AD179" s="87"/>
      <c r="AE179" s="25"/>
    </row>
    <row r="180" spans="1:31" x14ac:dyDescent="0.2">
      <c r="A180" s="79"/>
      <c r="B180" s="199"/>
      <c r="C180" s="19"/>
      <c r="D180" s="125"/>
      <c r="E180" s="125"/>
      <c r="F180" s="20"/>
      <c r="G180" s="20"/>
      <c r="H180" s="39"/>
      <c r="I180" s="29"/>
      <c r="J180" s="25"/>
      <c r="K180" s="21"/>
      <c r="L180" s="25"/>
      <c r="M180" s="21"/>
      <c r="N180" s="107"/>
      <c r="O180" s="25"/>
      <c r="P180" s="98"/>
      <c r="Q180" s="26"/>
      <c r="R180" s="27"/>
      <c r="S180" s="51"/>
      <c r="T180" s="91"/>
      <c r="U180" s="83"/>
      <c r="V180" s="68"/>
      <c r="W180" s="71"/>
      <c r="X180" s="68"/>
      <c r="Y180" s="68"/>
      <c r="Z180" s="87"/>
      <c r="AA180" s="87"/>
      <c r="AB180" s="87"/>
      <c r="AC180" s="87"/>
      <c r="AD180" s="87"/>
      <c r="AE180" s="25"/>
    </row>
    <row r="181" spans="1:31" x14ac:dyDescent="0.2">
      <c r="A181" s="79"/>
      <c r="B181" s="199"/>
      <c r="C181" s="19"/>
      <c r="D181" s="125"/>
      <c r="E181" s="125"/>
      <c r="F181" s="20"/>
      <c r="G181" s="20"/>
      <c r="H181" s="39"/>
      <c r="I181" s="29"/>
      <c r="J181" s="25"/>
      <c r="K181" s="21"/>
      <c r="L181" s="25"/>
      <c r="M181" s="21"/>
      <c r="N181" s="107"/>
      <c r="O181" s="25"/>
      <c r="P181" s="98"/>
      <c r="Q181" s="26"/>
      <c r="R181" s="27"/>
      <c r="S181" s="51"/>
      <c r="T181" s="91"/>
      <c r="U181" s="83"/>
      <c r="V181" s="68"/>
      <c r="W181" s="71"/>
      <c r="X181" s="68"/>
      <c r="Y181" s="68"/>
      <c r="Z181" s="87"/>
      <c r="AA181" s="87"/>
      <c r="AB181" s="87"/>
      <c r="AC181" s="87"/>
      <c r="AD181" s="87"/>
      <c r="AE181" s="25"/>
    </row>
    <row r="182" spans="1:31" x14ac:dyDescent="0.2">
      <c r="A182" s="79"/>
      <c r="B182" s="199"/>
      <c r="C182" s="19"/>
      <c r="D182" s="125"/>
      <c r="E182" s="125"/>
      <c r="F182" s="20"/>
      <c r="G182" s="20"/>
      <c r="H182" s="39"/>
      <c r="I182" s="29"/>
      <c r="J182" s="25"/>
      <c r="K182" s="21"/>
      <c r="L182" s="25"/>
      <c r="M182" s="21"/>
      <c r="N182" s="107"/>
      <c r="O182" s="25"/>
      <c r="P182" s="98"/>
      <c r="Q182" s="26"/>
      <c r="R182" s="27"/>
      <c r="S182" s="51"/>
      <c r="T182" s="91"/>
      <c r="U182" s="83"/>
      <c r="V182" s="68"/>
      <c r="W182" s="71"/>
      <c r="X182" s="68"/>
      <c r="Y182" s="68"/>
      <c r="Z182" s="87"/>
      <c r="AA182" s="87"/>
      <c r="AB182" s="87"/>
      <c r="AC182" s="87"/>
      <c r="AD182" s="87"/>
      <c r="AE182" s="25"/>
    </row>
    <row r="183" spans="1:31" x14ac:dyDescent="0.2">
      <c r="A183" s="79"/>
      <c r="B183" s="79"/>
      <c r="C183" s="19"/>
      <c r="D183" s="125"/>
      <c r="E183" s="125"/>
      <c r="F183" s="20"/>
      <c r="G183" s="20"/>
      <c r="H183" s="39"/>
      <c r="I183" s="29"/>
      <c r="J183" s="25"/>
      <c r="K183" s="21"/>
      <c r="L183" s="25"/>
      <c r="M183" s="21"/>
      <c r="N183" s="107"/>
      <c r="O183" s="25"/>
      <c r="P183" s="98"/>
      <c r="Q183" s="26"/>
      <c r="R183" s="27"/>
      <c r="S183" s="51"/>
      <c r="T183" s="91"/>
      <c r="U183" s="83"/>
      <c r="V183" s="68"/>
      <c r="W183" s="71"/>
      <c r="X183" s="68"/>
      <c r="Y183" s="68"/>
      <c r="Z183" s="87"/>
      <c r="AA183" s="87"/>
      <c r="AB183" s="87"/>
      <c r="AC183" s="87"/>
      <c r="AD183" s="87"/>
      <c r="AE183" s="25"/>
    </row>
    <row r="184" spans="1:31" x14ac:dyDescent="0.2">
      <c r="A184" s="79"/>
      <c r="B184" s="79"/>
      <c r="C184" s="19"/>
      <c r="D184" s="125"/>
      <c r="E184" s="125"/>
      <c r="F184" s="20"/>
      <c r="G184" s="20"/>
      <c r="H184" s="39"/>
      <c r="I184" s="29"/>
      <c r="J184" s="25"/>
      <c r="K184" s="21"/>
      <c r="L184" s="25"/>
      <c r="M184" s="21"/>
      <c r="N184" s="107"/>
      <c r="O184" s="25"/>
      <c r="P184" s="98"/>
      <c r="Q184" s="26"/>
      <c r="R184" s="27"/>
      <c r="S184" s="51"/>
      <c r="T184" s="91"/>
      <c r="U184" s="83"/>
      <c r="V184" s="68"/>
      <c r="W184" s="71"/>
      <c r="X184" s="68"/>
      <c r="Y184" s="68"/>
      <c r="Z184" s="87"/>
      <c r="AA184" s="87"/>
      <c r="AB184" s="87"/>
      <c r="AC184" s="87"/>
      <c r="AD184" s="87"/>
      <c r="AE184" s="25"/>
    </row>
    <row r="185" spans="1:31" x14ac:dyDescent="0.2">
      <c r="A185" s="79"/>
      <c r="B185" s="79"/>
      <c r="C185" s="19"/>
      <c r="D185" s="125"/>
      <c r="E185" s="125"/>
      <c r="F185" s="20"/>
      <c r="G185" s="20"/>
      <c r="H185" s="39"/>
      <c r="I185" s="29"/>
      <c r="J185" s="25"/>
      <c r="K185" s="21"/>
      <c r="L185" s="25"/>
      <c r="M185" s="21"/>
      <c r="N185" s="107"/>
      <c r="O185" s="25"/>
      <c r="P185" s="98"/>
      <c r="Q185" s="26"/>
      <c r="R185" s="27"/>
      <c r="S185" s="51"/>
      <c r="T185" s="91"/>
      <c r="U185" s="83"/>
      <c r="V185" s="68"/>
      <c r="W185" s="71"/>
      <c r="X185" s="68"/>
      <c r="Y185" s="68"/>
      <c r="Z185" s="87"/>
      <c r="AA185" s="87"/>
      <c r="AB185" s="87"/>
      <c r="AC185" s="87"/>
      <c r="AD185" s="87"/>
      <c r="AE185" s="25"/>
    </row>
    <row r="186" spans="1:31" x14ac:dyDescent="0.2">
      <c r="A186" s="79"/>
      <c r="B186" s="79"/>
      <c r="C186" s="19"/>
      <c r="D186" s="125"/>
      <c r="E186" s="125"/>
      <c r="F186" s="20"/>
      <c r="G186" s="20"/>
      <c r="H186" s="39"/>
      <c r="I186" s="29"/>
      <c r="J186" s="25"/>
      <c r="K186" s="21"/>
      <c r="L186" s="25"/>
      <c r="M186" s="21"/>
      <c r="N186" s="107"/>
      <c r="O186" s="25"/>
      <c r="P186" s="98"/>
      <c r="Q186" s="26"/>
      <c r="R186" s="27"/>
      <c r="S186" s="51"/>
      <c r="T186" s="91"/>
      <c r="U186" s="83"/>
      <c r="V186" s="68"/>
      <c r="W186" s="71"/>
      <c r="X186" s="68"/>
      <c r="Y186" s="68"/>
      <c r="Z186" s="87"/>
      <c r="AA186" s="87"/>
      <c r="AB186" s="87"/>
      <c r="AC186" s="87"/>
      <c r="AD186" s="87"/>
      <c r="AE186" s="25"/>
    </row>
    <row r="187" spans="1:31" x14ac:dyDescent="0.2">
      <c r="A187" s="81"/>
      <c r="B187" s="81"/>
      <c r="C187" s="2"/>
      <c r="D187" s="3"/>
      <c r="E187" s="3"/>
      <c r="F187" s="4"/>
      <c r="G187" s="4"/>
      <c r="H187" s="3"/>
      <c r="I187" s="3"/>
      <c r="J187" s="1"/>
      <c r="K187" s="5"/>
      <c r="L187" s="1"/>
      <c r="M187" s="6"/>
      <c r="N187" s="134"/>
      <c r="O187" s="1"/>
      <c r="P187" s="99"/>
      <c r="Q187" s="7"/>
      <c r="R187" s="8"/>
      <c r="S187" s="8"/>
      <c r="T187" s="95"/>
      <c r="U187" s="76"/>
      <c r="V187" s="73"/>
      <c r="W187" s="73"/>
      <c r="X187" s="73"/>
      <c r="Y187" s="73"/>
      <c r="Z187" s="89"/>
      <c r="AA187" s="89"/>
      <c r="AB187" s="89"/>
      <c r="AC187" s="89"/>
      <c r="AD187" s="89"/>
    </row>
    <row r="188" spans="1:31" x14ac:dyDescent="0.2">
      <c r="A188" s="81"/>
      <c r="B188" s="81"/>
      <c r="C188" s="2"/>
      <c r="D188" s="3"/>
      <c r="E188" s="3"/>
      <c r="F188" s="4"/>
      <c r="G188" s="4"/>
      <c r="H188" s="3"/>
      <c r="I188" s="3"/>
      <c r="J188" s="1"/>
      <c r="K188" s="5"/>
      <c r="L188" s="1"/>
      <c r="M188" s="6"/>
      <c r="N188" s="1"/>
      <c r="O188" s="1"/>
      <c r="P188" s="99"/>
      <c r="Q188" s="7"/>
      <c r="R188" s="8"/>
      <c r="S188" s="8"/>
      <c r="T188" s="95"/>
      <c r="U188" s="76"/>
      <c r="V188" s="73"/>
      <c r="W188" s="73"/>
      <c r="X188" s="73"/>
      <c r="Y188" s="73"/>
      <c r="Z188" s="89"/>
      <c r="AA188" s="89"/>
      <c r="AB188" s="89"/>
      <c r="AC188" s="89"/>
      <c r="AD188" s="89"/>
    </row>
    <row r="189" spans="1:31" x14ac:dyDescent="0.2">
      <c r="A189" s="81"/>
      <c r="B189" s="81"/>
      <c r="C189" s="2"/>
      <c r="D189" s="3"/>
      <c r="E189" s="3"/>
      <c r="F189" s="4"/>
      <c r="G189" s="4"/>
      <c r="H189" s="3"/>
      <c r="I189" s="3"/>
      <c r="J189" s="1"/>
      <c r="K189" s="5"/>
      <c r="L189" s="1"/>
      <c r="M189" s="6"/>
      <c r="N189" s="1"/>
      <c r="O189" s="1"/>
      <c r="P189" s="99"/>
      <c r="Q189" s="7"/>
      <c r="R189" s="8"/>
      <c r="S189" s="8"/>
      <c r="T189" s="95"/>
      <c r="U189" s="76"/>
      <c r="V189" s="73"/>
      <c r="W189" s="73"/>
      <c r="X189" s="73"/>
      <c r="Y189" s="73"/>
      <c r="Z189" s="89"/>
      <c r="AA189" s="89"/>
      <c r="AB189" s="89"/>
      <c r="AC189" s="89"/>
      <c r="AD189" s="89"/>
    </row>
    <row r="190" spans="1:31" x14ac:dyDescent="0.2">
      <c r="A190" s="81"/>
      <c r="B190" s="81"/>
      <c r="C190" s="2"/>
      <c r="D190" s="3"/>
      <c r="E190" s="3"/>
      <c r="F190" s="4"/>
      <c r="G190" s="4"/>
      <c r="H190" s="3"/>
      <c r="I190" s="3"/>
      <c r="J190" s="1"/>
      <c r="K190" s="5"/>
      <c r="L190" s="1"/>
      <c r="M190" s="6"/>
      <c r="N190" s="1"/>
      <c r="O190" s="1"/>
      <c r="P190" s="99"/>
      <c r="Q190" s="7"/>
      <c r="R190" s="8"/>
      <c r="S190" s="8"/>
      <c r="T190" s="95"/>
      <c r="U190" s="76"/>
      <c r="V190" s="73"/>
      <c r="W190" s="73"/>
      <c r="X190" s="73"/>
      <c r="Y190" s="73"/>
      <c r="Z190" s="89"/>
      <c r="AA190" s="89"/>
      <c r="AB190" s="89"/>
      <c r="AC190" s="89"/>
      <c r="AD190" s="89"/>
    </row>
  </sheetData>
  <conditionalFormatting sqref="C1:C101 C142 C162:C190">
    <cfRule type="cellIs" dxfId="42" priority="49" operator="between">
      <formula>50</formula>
      <formula>200</formula>
    </cfRule>
  </conditionalFormatting>
  <conditionalFormatting sqref="C1:C101 C142 C162:C190">
    <cfRule type="cellIs" dxfId="41" priority="50" operator="between">
      <formula>201</formula>
      <formula>400</formula>
    </cfRule>
  </conditionalFormatting>
  <conditionalFormatting sqref="C2:C101 C142 C162:C190">
    <cfRule type="cellIs" dxfId="40" priority="51" operator="between">
      <formula>401</formula>
      <formula>650</formula>
    </cfRule>
  </conditionalFormatting>
  <conditionalFormatting sqref="C2:C101 C142 C162:C190">
    <cfRule type="cellIs" dxfId="39" priority="52" operator="between">
      <formula>651</formula>
      <formula>900</formula>
    </cfRule>
  </conditionalFormatting>
  <conditionalFormatting sqref="C2:C101 C142 C162:C190">
    <cfRule type="cellIs" dxfId="38" priority="53" operator="greaterThan">
      <formula>900</formula>
    </cfRule>
  </conditionalFormatting>
  <conditionalFormatting sqref="N2:N142 N162:N190">
    <cfRule type="containsText" dxfId="37" priority="54" operator="containsText" text="yes">
      <formula>NOT(ISERROR(SEARCH(("yes"),(N2))))</formula>
    </cfRule>
  </conditionalFormatting>
  <conditionalFormatting sqref="G2:G101 F142:G142 F162:G186">
    <cfRule type="colorScale" priority="56">
      <colorScale>
        <cfvo type="formula" val="1.2"/>
        <cfvo type="formula" val="4"/>
        <color rgb="FF0B5394"/>
        <color rgb="FFFFFFFF"/>
      </colorScale>
    </cfRule>
  </conditionalFormatting>
  <conditionalFormatting sqref="H2:H101 H142 M142 M162:M186 K162:K186 H162:H186">
    <cfRule type="colorScale" priority="57">
      <colorScale>
        <cfvo type="formula" val="65"/>
        <cfvo type="formula" val="100"/>
        <color rgb="FFD9D2E9"/>
        <color rgb="FF674EA7"/>
      </colorScale>
    </cfRule>
  </conditionalFormatting>
  <conditionalFormatting sqref="G2:G101 F142:G142 F162:G186">
    <cfRule type="containsText" dxfId="36" priority="58" operator="containsText" text="1.2">
      <formula>NOT(ISERROR(SEARCH(("1.2"),(F2))))</formula>
    </cfRule>
  </conditionalFormatting>
  <conditionalFormatting sqref="G12">
    <cfRule type="notContainsBlanks" dxfId="35" priority="59">
      <formula>LEN(TRIM(G12))&gt;0</formula>
    </cfRule>
  </conditionalFormatting>
  <conditionalFormatting sqref="G2:G101 F142:G142 F162:G186">
    <cfRule type="containsText" dxfId="34" priority="60" operator="containsText" text="1.4">
      <formula>NOT(ISERROR(SEARCH(("1.4"),(F2))))</formula>
    </cfRule>
  </conditionalFormatting>
  <conditionalFormatting sqref="F2:G101 F142:G142 F162:G190">
    <cfRule type="containsText" dxfId="33" priority="61" operator="containsText" text="1.8">
      <formula>NOT(ISERROR(SEARCH(("1.8"),(F2))))</formula>
    </cfRule>
  </conditionalFormatting>
  <conditionalFormatting sqref="J2:J142 J162:J190">
    <cfRule type="cellIs" dxfId="32" priority="64" operator="equal">
      <formula>"MF"</formula>
    </cfRule>
  </conditionalFormatting>
  <conditionalFormatting sqref="L2:L40 L42:L101 L142 L162:L190">
    <cfRule type="cellIs" dxfId="31" priority="65" operator="between">
      <formula>0.24</formula>
      <formula>0.45</formula>
    </cfRule>
  </conditionalFormatting>
  <conditionalFormatting sqref="L2:L40 L42:L101 L142 L162:L190">
    <cfRule type="cellIs" dxfId="30" priority="66" operator="between">
      <formula>0.45</formula>
      <formula>0.99</formula>
    </cfRule>
  </conditionalFormatting>
  <conditionalFormatting sqref="L2:L40 L42:L101 L142 L162:L190">
    <cfRule type="cellIs" dxfId="29" priority="67" operator="greaterThan">
      <formula>0.99</formula>
    </cfRule>
  </conditionalFormatting>
  <conditionalFormatting sqref="U2:U101 U142:U189">
    <cfRule type="expression" dxfId="28" priority="47">
      <formula>(TODAY()-S2)&lt;0</formula>
    </cfRule>
  </conditionalFormatting>
  <conditionalFormatting sqref="U2:U101 U142:U189">
    <cfRule type="expression" dxfId="27" priority="48">
      <formula>(TODAY()-S2)&lt;180</formula>
    </cfRule>
  </conditionalFormatting>
  <conditionalFormatting sqref="F2:F101 F9:G10">
    <cfRule type="colorScale" priority="42">
      <colorScale>
        <cfvo type="formula" val="1.2"/>
        <cfvo type="formula" val="4"/>
        <color rgb="FF0B5394"/>
        <color rgb="FFFFFFFF"/>
      </colorScale>
    </cfRule>
  </conditionalFormatting>
  <conditionalFormatting sqref="F2:F101 F9:G10">
    <cfRule type="containsText" dxfId="26" priority="43" operator="containsText" text="1.2">
      <formula>NOT(ISERROR(SEARCH(("1.2"),(F2))))</formula>
    </cfRule>
  </conditionalFormatting>
  <conditionalFormatting sqref="F12">
    <cfRule type="notContainsBlanks" dxfId="25" priority="44">
      <formula>LEN(TRIM(F12))&gt;0</formula>
    </cfRule>
  </conditionalFormatting>
  <conditionalFormatting sqref="F2:F101 F9:G10">
    <cfRule type="containsText" dxfId="24" priority="45" operator="containsText" text="1.4">
      <formula>NOT(ISERROR(SEARCH(("1.4"),(F2))))</formula>
    </cfRule>
  </conditionalFormatting>
  <conditionalFormatting sqref="I1:I101 I142 I162:I190">
    <cfRule type="colorScale" priority="91">
      <colorScale>
        <cfvo type="min"/>
        <cfvo type="formula" val="150"/>
        <color rgb="FFEAD1DC"/>
        <color rgb="FFA64D79"/>
      </colorScale>
    </cfRule>
  </conditionalFormatting>
  <conditionalFormatting sqref="L41">
    <cfRule type="cellIs" dxfId="23" priority="39" operator="between">
      <formula>0.24</formula>
      <formula>0.45</formula>
    </cfRule>
  </conditionalFormatting>
  <conditionalFormatting sqref="L41">
    <cfRule type="cellIs" dxfId="22" priority="40" operator="between">
      <formula>0.45</formula>
      <formula>0.99</formula>
    </cfRule>
  </conditionalFormatting>
  <conditionalFormatting sqref="L41">
    <cfRule type="cellIs" dxfId="21" priority="41" operator="greaterThan">
      <formula>0.99</formula>
    </cfRule>
  </conditionalFormatting>
  <conditionalFormatting sqref="A3:B3 A100 A98:B99 A97 A101:B101 A49:B96 A48 A5:B47 A4 B102:B141 A142:B142 A162:B163 A183:B189 A164:A182">
    <cfRule type="expression" dxfId="20" priority="37">
      <formula>(TODAY()-R3)&lt;0</formula>
    </cfRule>
  </conditionalFormatting>
  <conditionalFormatting sqref="A3:B3 A100 A98:B99 A97 A101:B101 A49:B96 A48 A5:B47 A4 B102:B141 A142:B142 A162:B163 A183:B189 A164:A182">
    <cfRule type="expression" dxfId="19" priority="38">
      <formula>(TODAY()-R3)&lt;180</formula>
    </cfRule>
  </conditionalFormatting>
  <conditionalFormatting sqref="A2:B2">
    <cfRule type="expression" dxfId="18" priority="35">
      <formula>(TODAY()-R2)&lt;0</formula>
    </cfRule>
  </conditionalFormatting>
  <conditionalFormatting sqref="A2:B2">
    <cfRule type="expression" dxfId="17" priority="36">
      <formula>(TODAY()-R2)&lt;180</formula>
    </cfRule>
  </conditionalFormatting>
  <conditionalFormatting sqref="B100">
    <cfRule type="expression" dxfId="16" priority="33">
      <formula>(TODAY()-S100)&lt;0</formula>
    </cfRule>
  </conditionalFormatting>
  <conditionalFormatting sqref="B100">
    <cfRule type="expression" dxfId="15" priority="34">
      <formula>(TODAY()-S100)&lt;180</formula>
    </cfRule>
  </conditionalFormatting>
  <conditionalFormatting sqref="B48">
    <cfRule type="expression" dxfId="14" priority="31">
      <formula>(TODAY()-S48)&lt;0</formula>
    </cfRule>
  </conditionalFormatting>
  <conditionalFormatting sqref="B48">
    <cfRule type="expression" dxfId="13" priority="32">
      <formula>(TODAY()-S48)&lt;180</formula>
    </cfRule>
  </conditionalFormatting>
  <conditionalFormatting sqref="G30">
    <cfRule type="colorScale" priority="28">
      <colorScale>
        <cfvo type="formula" val="1.2"/>
        <cfvo type="formula" val="4"/>
        <color rgb="FF0B5394"/>
        <color rgb="FFFFFFFF"/>
      </colorScale>
    </cfRule>
  </conditionalFormatting>
  <conditionalFormatting sqref="G30">
    <cfRule type="containsText" dxfId="12" priority="29" operator="containsText" text="1.2">
      <formula>NOT(ISERROR(SEARCH(("1.2"),(G30))))</formula>
    </cfRule>
  </conditionalFormatting>
  <conditionalFormatting sqref="G30">
    <cfRule type="containsText" dxfId="11" priority="30" operator="containsText" text="1.4">
      <formula>NOT(ISERROR(SEARCH(("1.4"),(G30))))</formula>
    </cfRule>
  </conditionalFormatting>
  <conditionalFormatting sqref="C102:C141">
    <cfRule type="cellIs" dxfId="10" priority="18" operator="between">
      <formula>50</formula>
      <formula>200</formula>
    </cfRule>
  </conditionalFormatting>
  <conditionalFormatting sqref="C102:C141">
    <cfRule type="cellIs" dxfId="9" priority="19" operator="between">
      <formula>201</formula>
      <formula>400</formula>
    </cfRule>
  </conditionalFormatting>
  <conditionalFormatting sqref="C102:C141">
    <cfRule type="cellIs" dxfId="8" priority="20" operator="between">
      <formula>401</formula>
      <formula>650</formula>
    </cfRule>
  </conditionalFormatting>
  <conditionalFormatting sqref="C102:C141">
    <cfRule type="cellIs" dxfId="7" priority="21" operator="between">
      <formula>651</formula>
      <formula>900</formula>
    </cfRule>
  </conditionalFormatting>
  <conditionalFormatting sqref="C102:C141">
    <cfRule type="cellIs" dxfId="6" priority="22" operator="greaterThan">
      <formula>900</formula>
    </cfRule>
  </conditionalFormatting>
  <conditionalFormatting sqref="E102:E141">
    <cfRule type="colorScale" priority="17">
      <colorScale>
        <cfvo type="formula" val="10"/>
        <cfvo type="formula" val="50"/>
        <cfvo type="formula" val="400"/>
        <color rgb="FFCFE2F3"/>
        <color rgb="FF709CE0"/>
        <color rgb="FF1155CC"/>
      </colorScale>
    </cfRule>
  </conditionalFormatting>
  <conditionalFormatting sqref="D102:D141">
    <cfRule type="colorScale" priority="16">
      <colorScale>
        <cfvo type="formula" val="10"/>
        <cfvo type="formula" val="50"/>
        <cfvo type="formula" val="400"/>
        <color rgb="FFCFE2F3"/>
        <color rgb="FF709CE0"/>
        <color rgb="FF1155CC"/>
      </colorScale>
    </cfRule>
  </conditionalFormatting>
  <conditionalFormatting sqref="G102:G141">
    <cfRule type="colorScale" priority="12">
      <colorScale>
        <cfvo type="formula" val="1.2"/>
        <cfvo type="formula" val="4"/>
        <color rgb="FF0B5394"/>
        <color rgb="FFFFFFFF"/>
      </colorScale>
    </cfRule>
  </conditionalFormatting>
  <conditionalFormatting sqref="G102:G141">
    <cfRule type="containsText" dxfId="5" priority="13" operator="containsText" text="1.2">
      <formula>NOT(ISERROR(SEARCH(("1.2"),(G102))))</formula>
    </cfRule>
  </conditionalFormatting>
  <conditionalFormatting sqref="G102:G141">
    <cfRule type="containsText" dxfId="4" priority="14" operator="containsText" text="1.4">
      <formula>NOT(ISERROR(SEARCH(("1.4"),(G102))))</formula>
    </cfRule>
  </conditionalFormatting>
  <conditionalFormatting sqref="G102:G141">
    <cfRule type="containsText" dxfId="3" priority="15" operator="containsText" text="1.8">
      <formula>NOT(ISERROR(SEARCH(("1.8"),(G102))))</formula>
    </cfRule>
  </conditionalFormatting>
  <conditionalFormatting sqref="F102:F141">
    <cfRule type="colorScale" priority="8">
      <colorScale>
        <cfvo type="formula" val="1.2"/>
        <cfvo type="formula" val="4"/>
        <color rgb="FF0B5394"/>
        <color rgb="FFFFFFFF"/>
      </colorScale>
    </cfRule>
  </conditionalFormatting>
  <conditionalFormatting sqref="F102:F141">
    <cfRule type="containsText" dxfId="2" priority="9" operator="containsText" text="1.2">
      <formula>NOT(ISERROR(SEARCH(("1.2"),(F102))))</formula>
    </cfRule>
  </conditionalFormatting>
  <conditionalFormatting sqref="F102:F141">
    <cfRule type="containsText" dxfId="1" priority="10" operator="containsText" text="1.4">
      <formula>NOT(ISERROR(SEARCH(("1.4"),(F102))))</formula>
    </cfRule>
  </conditionalFormatting>
  <conditionalFormatting sqref="F102:F141">
    <cfRule type="containsText" dxfId="0" priority="11" operator="containsText" text="1.8">
      <formula>NOT(ISERROR(SEARCH(("1.8"),(F102))))</formula>
    </cfRule>
  </conditionalFormatting>
  <conditionalFormatting sqref="I102:I141">
    <cfRule type="colorScale" priority="6">
      <colorScale>
        <cfvo type="min"/>
        <cfvo type="formula" val="150"/>
        <color rgb="FFEAD1DC"/>
        <color rgb="FFA64D79"/>
      </colorScale>
    </cfRule>
  </conditionalFormatting>
  <conditionalFormatting sqref="H102:H141">
    <cfRule type="colorScale" priority="7">
      <colorScale>
        <cfvo type="formula" val="65"/>
        <cfvo type="formula" val="100"/>
        <color rgb="FFD9D2E9"/>
        <color rgb="FF674EA7"/>
      </colorScale>
    </cfRule>
  </conditionalFormatting>
  <conditionalFormatting sqref="K2:K141">
    <cfRule type="colorScale" priority="5">
      <colorScale>
        <cfvo type="formula" val="65"/>
        <cfvo type="formula" val="100"/>
        <color rgb="FFD9D2E9"/>
        <color rgb="FF674EA7"/>
      </colorScale>
    </cfRule>
  </conditionalFormatting>
  <conditionalFormatting sqref="M2:M141">
    <cfRule type="colorScale" priority="4">
      <colorScale>
        <cfvo type="formula" val="65"/>
        <cfvo type="formula" val="100"/>
        <color rgb="FFD9D2E9"/>
        <color rgb="FF674EA7"/>
      </colorScale>
    </cfRule>
  </conditionalFormatting>
  <conditionalFormatting sqref="D142:E161">
    <cfRule type="colorScale" priority="3">
      <colorScale>
        <cfvo type="formula" val="10"/>
        <cfvo type="formula" val="50"/>
        <cfvo type="formula" val="400"/>
        <color rgb="FFCFE2F3"/>
        <color rgb="FF709CE0"/>
        <color rgb="FF1155CC"/>
      </colorScale>
    </cfRule>
  </conditionalFormatting>
  <conditionalFormatting sqref="D162:E186">
    <cfRule type="colorScale" priority="2">
      <colorScale>
        <cfvo type="formula" val="10"/>
        <cfvo type="formula" val="50"/>
        <cfvo type="formula" val="400"/>
        <color rgb="FFCFE2F3"/>
        <color rgb="FF709CE0"/>
        <color rgb="FF1155CC"/>
      </colorScale>
    </cfRule>
  </conditionalFormatting>
  <conditionalFormatting sqref="K142:K161">
    <cfRule type="colorScale" priority="1">
      <colorScale>
        <cfvo type="formula" val="65"/>
        <cfvo type="formula" val="100"/>
        <color rgb="FFD9D2E9"/>
        <color rgb="FF674EA7"/>
      </colorScale>
    </cfRule>
  </conditionalFormatting>
  <hyperlinks>
    <hyperlink ref="A93" r:id="rId1" xr:uid="{00000000-0004-0000-0000-000000000000}"/>
    <hyperlink ref="U67" r:id="rId2" xr:uid="{00000000-0004-0000-0000-000001000000}"/>
    <hyperlink ref="U5" r:id="rId3" xr:uid="{00000000-0004-0000-0000-000002000000}"/>
    <hyperlink ref="X91" r:id="rId4" display="https://www.amazon.de/Tokina-FiRIN-Makroobjektiv-Vollformatobjektiv-Mount/dp/B07R1KVZT9/ref=as_li_ss_tl?__mk_de_DE=%C3%85M%C3%85%C5%BD%C3%95%C3%91&amp;crid=27PITEVDHE0QD&amp;keywords=tokina+firin+100mm+f2.8+fe&amp;qid=1559375443&amp;s=ce-de&amp;sprefix=tokina+firin+100,electronics,147&amp;sr=1-1&amp;linkCode=sl1&amp;tag=phillipreevede-21&amp;linkId=4c09b31d0be3bd64b2efe254f502e267&amp;language=de_DE" xr:uid="{00000000-0004-0000-0000-000003000000}"/>
    <hyperlink ref="Y16" display="http://rover.ebay.com/rover/1/711-53200-19255-0/1?icep_ff3=9&amp;pub=5575076376&amp;toolid=10001&amp;campid=5338573609&amp;customid=&amp;icep_uq=viltrox+20+1.8+sony&amp;icep_sellerId=&amp;icep_ex_kw=&amp;icep_sortBy=12&amp;icep_catId=3323&amp;icep_minPrice=&amp;icep_maxPrice=&amp;ipn=psmain&amp;icep_vector" xr:uid="{00000000-0004-0000-0000-000004000000}"/>
    <hyperlink ref="Y98" display="http://rover.ebay.com/rover/1/711-53200-19255-0/1?icep_ff3=9&amp;pub=5575076376&amp;toolid=10001&amp;campid=5338164340&amp;customid=&amp;icep_uq=sigma+art+135+sony&amp;icep_sellerId=&amp;icep_ex_kw=&amp;icep_sortBy=12&amp;icep_catId=3323&amp;icep_minPrice=&amp;icep_maxPrice=&amp;ipn=psmain&amp;icep_vectori" xr:uid="{00000000-0004-0000-0000-000005000000}"/>
    <hyperlink ref="Y7" display="http://rover.ebay.com/rover/1/711-53200-19255-0/1?icep_ff3=9&amp;pub=5575076376&amp;toolid=10001&amp;campid=5338573609&amp;customid=&amp;icep_uq=sigma+14-24+2.8+sony&amp;icep_sellerId=&amp;icep_ex_kw=&amp;icep_sortBy=12&amp;icep_catId=3323&amp;icep_minPrice=&amp;icep_maxPrice=&amp;ipn=psmain&amp;icep_vecto" xr:uid="{00000000-0004-0000-0000-000006000000}"/>
    <hyperlink ref="Y8" display="http://rover.ebay.com/rover/1/711-53200-19255-0/1?icep_ff3=9&amp;pub=5575076376&amp;toolid=10001&amp;campid=5338573609&amp;customid=&amp;icep_uq=samyang+af+14+2.8+sony&amp;icep_sellerId=&amp;icep_ex_kw=&amp;icep_sortBy=12&amp;icep_catId=3323&amp;icep_minPrice=&amp;icep_maxPrice=&amp;ipn=psmain&amp;icep_vec" xr:uid="{00000000-0004-0000-0000-000007000000}"/>
    <hyperlink ref="Y9" display="http://rover.ebay.com/rover/1/711-53200-19255-0/1?icep_ff3=9&amp;pub=5575076376&amp;toolid=10001&amp;campid=5338573609&amp;customid=&amp;icep_uq=Voigtlander+Sony+15mm+4.5&amp;icep_sellerId=&amp;icep_ex_kw=&amp;icep_sortBy=12&amp;icep_catId=3323&amp;icep_minPrice=&amp;icep_maxPrice=&amp;ipn=psmain&amp;icep_" xr:uid="{00000000-0004-0000-0000-000008000000}"/>
    <hyperlink ref="Y6" display="http://rover.ebay.com/rover/1/711-53200-19255-0/1?icep_ff3=9&amp;pub=5575076376&amp;toolid=10001&amp;campid=5338573609&amp;customid=&amp;icep_uq=sigma+14+1.8+sony&amp;icep_sellerId=&amp;icep_ex_kw=&amp;icep_sortBy=12&amp;icep_catId=3323&amp;icep_minPrice=&amp;icep_maxPrice=&amp;ipn=psmain&amp;icep_vectorid" xr:uid="{00000000-0004-0000-0000-000009000000}"/>
    <hyperlink ref="Y10" display="http://rover.ebay.com/rover/1/711-53200-19255-0/1?icep_ff3=10&amp;pub=5575076376&amp;toolid=10001&amp;campid=5338164340&amp;customid=&amp;icep_uq=sony+16-35+za+oss&amp;icep_sellerId=&amp;icep_ex_kw=&amp;icep_sortBy=12&amp;icep_catId=&amp;icep_minPrice=&amp;icep_maxPrice=&amp;ipn=psmain&amp;icep_vectorid=22" xr:uid="{00000000-0004-0000-0000-00000A000000}"/>
    <hyperlink ref="A99" r:id="rId5" xr:uid="{00000000-0004-0000-0000-00000B000000}"/>
    <hyperlink ref="T143" r:id="rId6" xr:uid="{00000000-0004-0000-0000-00000C000000}"/>
    <hyperlink ref="T144" r:id="rId7" xr:uid="{00000000-0004-0000-0000-00000D000000}"/>
    <hyperlink ref="T145" r:id="rId8" xr:uid="{00000000-0004-0000-0000-00000E000000}"/>
    <hyperlink ref="T146" r:id="rId9" xr:uid="{00000000-0004-0000-0000-00000F000000}"/>
    <hyperlink ref="T147" r:id="rId10" xr:uid="{00000000-0004-0000-0000-000010000000}"/>
    <hyperlink ref="T148" r:id="rId11" xr:uid="{00000000-0004-0000-0000-000011000000}"/>
    <hyperlink ref="T149" r:id="rId12" xr:uid="{00000000-0004-0000-0000-000012000000}"/>
    <hyperlink ref="T150" r:id="rId13" xr:uid="{00000000-0004-0000-0000-000013000000}"/>
    <hyperlink ref="T151" r:id="rId14" xr:uid="{00000000-0004-0000-0000-000014000000}"/>
    <hyperlink ref="T152" r:id="rId15" xr:uid="{00000000-0004-0000-0000-000015000000}"/>
    <hyperlink ref="T153" r:id="rId16" xr:uid="{00000000-0004-0000-0000-000016000000}"/>
    <hyperlink ref="T154" r:id="rId17" xr:uid="{00000000-0004-0000-0000-000017000000}"/>
    <hyperlink ref="T155" r:id="rId18" xr:uid="{00000000-0004-0000-0000-000018000000}"/>
    <hyperlink ref="T156" r:id="rId19" xr:uid="{00000000-0004-0000-0000-000019000000}"/>
    <hyperlink ref="T157" r:id="rId20" xr:uid="{00000000-0004-0000-0000-00001A000000}"/>
    <hyperlink ref="T158" r:id="rId21" xr:uid="{00000000-0004-0000-0000-00001B000000}"/>
    <hyperlink ref="T159" r:id="rId22" xr:uid="{00000000-0004-0000-0000-00001C000000}"/>
    <hyperlink ref="T160" r:id="rId23" xr:uid="{00000000-0004-0000-0000-00001D000000}"/>
    <hyperlink ref="T161" r:id="rId24" xr:uid="{00000000-0004-0000-0000-00001E000000}"/>
  </hyperlinks>
  <pageMargins left="0.7" right="0.7" top="0.75" bottom="0.75" header="0.3" footer="0.3"/>
  <pageSetup paperSize="9"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Tonthat</dc:creator>
  <cp:lastModifiedBy>Nam Tonthat</cp:lastModifiedBy>
  <dcterms:created xsi:type="dcterms:W3CDTF">2020-10-14T05:03:35Z</dcterms:created>
  <dcterms:modified xsi:type="dcterms:W3CDTF">2020-10-18T22:24:28Z</dcterms:modified>
</cp:coreProperties>
</file>